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3820"/>
  <bookViews>
    <workbookView xWindow="120" yWindow="105" windowWidth="14175" windowHeight="7365"/>
  </bookViews>
  <sheets>
    <sheet name="Hoja1" sheetId="1" r:id="rId1"/>
  </sheets>
  <externalReferences>
    <externalReference r:id="rId2"/>
  </externalReferences>
  <definedNames>
    <definedName name="_xlnm._FilterDatabase" localSheetId="0" hidden="1">Hoja1!$A$1:$AB$812</definedName>
  </definedNames>
  <calcPr calcId="145621"/>
  <webPublishing codePage="1251"/>
</workbook>
</file>

<file path=xl/calcChain.xml><?xml version="1.0" encoding="utf-8"?>
<calcChain xmlns="http://schemas.openxmlformats.org/spreadsheetml/2006/main">
  <c r="Q814" i="1" l="1"/>
  <c r="S6" i="1"/>
  <c r="S7" i="1"/>
  <c r="T810" i="1"/>
  <c r="T809" i="1"/>
  <c r="T808" i="1"/>
  <c r="T807" i="1"/>
  <c r="T806" i="1"/>
  <c r="T805" i="1"/>
  <c r="T804" i="1"/>
  <c r="T802" i="1"/>
  <c r="T800" i="1"/>
  <c r="T799" i="1"/>
  <c r="T798" i="1"/>
  <c r="T797" i="1"/>
  <c r="T795" i="1"/>
  <c r="T793" i="1"/>
  <c r="T792" i="1"/>
  <c r="T791" i="1"/>
  <c r="T790" i="1"/>
  <c r="T789" i="1"/>
  <c r="T788" i="1"/>
  <c r="T786" i="1"/>
  <c r="T785" i="1"/>
  <c r="T784" i="1"/>
  <c r="T783" i="1"/>
  <c r="T782" i="1"/>
  <c r="T781" i="1"/>
  <c r="T780" i="1"/>
  <c r="T779" i="1"/>
  <c r="T777" i="1"/>
  <c r="T776" i="1"/>
  <c r="T775" i="1"/>
  <c r="T774" i="1"/>
  <c r="T773" i="1"/>
  <c r="T772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4" i="1"/>
  <c r="T753" i="1"/>
  <c r="T752" i="1"/>
  <c r="T750" i="1"/>
  <c r="T749" i="1"/>
  <c r="T747" i="1"/>
  <c r="T746" i="1"/>
  <c r="T745" i="1"/>
  <c r="T744" i="1"/>
  <c r="T742" i="1"/>
  <c r="T741" i="1"/>
  <c r="T739" i="1"/>
  <c r="T738" i="1"/>
  <c r="T737" i="1"/>
  <c r="T736" i="1"/>
  <c r="T735" i="1"/>
  <c r="T734" i="1"/>
  <c r="T732" i="1"/>
  <c r="T731" i="1"/>
  <c r="T730" i="1"/>
  <c r="T729" i="1"/>
  <c r="T728" i="1"/>
  <c r="T727" i="1"/>
  <c r="T726" i="1"/>
  <c r="T725" i="1"/>
  <c r="T724" i="1"/>
  <c r="T723" i="1"/>
  <c r="T720" i="1"/>
  <c r="T719" i="1"/>
  <c r="T717" i="1"/>
  <c r="T716" i="1"/>
  <c r="T715" i="1"/>
  <c r="T714" i="1"/>
  <c r="T712" i="1"/>
  <c r="T711" i="1"/>
  <c r="T710" i="1"/>
  <c r="T708" i="1"/>
  <c r="T706" i="1"/>
  <c r="T705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3" i="1"/>
  <c r="T682" i="1"/>
  <c r="T680" i="1"/>
  <c r="T678" i="1"/>
  <c r="T677" i="1"/>
  <c r="T676" i="1"/>
  <c r="T675" i="1"/>
  <c r="T674" i="1"/>
  <c r="T673" i="1"/>
  <c r="T672" i="1"/>
  <c r="T671" i="1"/>
  <c r="T669" i="1"/>
  <c r="T668" i="1"/>
  <c r="T666" i="1"/>
  <c r="T665" i="1"/>
  <c r="T664" i="1"/>
  <c r="T663" i="1"/>
  <c r="T662" i="1"/>
  <c r="T661" i="1"/>
  <c r="T659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1" i="1"/>
  <c r="T640" i="1"/>
  <c r="T639" i="1"/>
  <c r="T638" i="1"/>
  <c r="T637" i="1"/>
  <c r="T636" i="1"/>
  <c r="T633" i="1"/>
  <c r="T631" i="1"/>
  <c r="T630" i="1"/>
  <c r="T629" i="1"/>
  <c r="T628" i="1"/>
  <c r="T627" i="1"/>
  <c r="T626" i="1"/>
  <c r="T624" i="1"/>
  <c r="T623" i="1"/>
  <c r="T621" i="1"/>
  <c r="T619" i="1"/>
  <c r="T618" i="1"/>
  <c r="T617" i="1"/>
  <c r="T616" i="1"/>
  <c r="T615" i="1"/>
  <c r="T614" i="1"/>
  <c r="T613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5" i="1"/>
  <c r="T594" i="1"/>
  <c r="T593" i="1"/>
  <c r="T592" i="1"/>
  <c r="T591" i="1"/>
  <c r="T590" i="1"/>
  <c r="T589" i="1"/>
  <c r="T588" i="1"/>
  <c r="T586" i="1"/>
  <c r="T585" i="1"/>
  <c r="T584" i="1"/>
  <c r="T583" i="1"/>
  <c r="T581" i="1"/>
  <c r="T580" i="1"/>
  <c r="T579" i="1"/>
  <c r="T578" i="1"/>
  <c r="T577" i="1"/>
  <c r="T576" i="1"/>
  <c r="T575" i="1"/>
  <c r="T573" i="1"/>
  <c r="T572" i="1"/>
  <c r="T571" i="1"/>
  <c r="T570" i="1"/>
  <c r="T569" i="1"/>
  <c r="T568" i="1"/>
  <c r="T567" i="1"/>
  <c r="T566" i="1"/>
  <c r="T564" i="1"/>
  <c r="T563" i="1"/>
  <c r="T562" i="1"/>
  <c r="T561" i="1"/>
  <c r="T560" i="1"/>
  <c r="T559" i="1"/>
  <c r="T557" i="1"/>
  <c r="T556" i="1"/>
  <c r="T555" i="1"/>
  <c r="T554" i="1"/>
  <c r="T551" i="1"/>
  <c r="T550" i="1"/>
  <c r="T547" i="1"/>
  <c r="T546" i="1"/>
  <c r="T545" i="1"/>
  <c r="T544" i="1"/>
  <c r="T541" i="1"/>
  <c r="T539" i="1"/>
  <c r="T538" i="1"/>
  <c r="T537" i="1"/>
  <c r="T535" i="1"/>
  <c r="T533" i="1"/>
  <c r="T532" i="1"/>
  <c r="T531" i="1"/>
  <c r="T530" i="1"/>
  <c r="T528" i="1"/>
  <c r="T527" i="1"/>
  <c r="T525" i="1"/>
  <c r="T524" i="1"/>
  <c r="T523" i="1"/>
  <c r="T522" i="1"/>
  <c r="T521" i="1"/>
  <c r="T518" i="1"/>
  <c r="T516" i="1"/>
  <c r="T515" i="1"/>
  <c r="T514" i="1"/>
  <c r="T513" i="1"/>
  <c r="T511" i="1"/>
  <c r="T508" i="1"/>
  <c r="T507" i="1"/>
  <c r="T506" i="1"/>
  <c r="T504" i="1"/>
  <c r="T503" i="1"/>
  <c r="T501" i="1"/>
  <c r="T500" i="1"/>
  <c r="T499" i="1"/>
  <c r="T498" i="1"/>
  <c r="T496" i="1"/>
  <c r="T495" i="1"/>
  <c r="T493" i="1"/>
  <c r="T491" i="1"/>
  <c r="T490" i="1"/>
  <c r="T489" i="1"/>
  <c r="T488" i="1"/>
  <c r="T486" i="1"/>
  <c r="T485" i="1"/>
  <c r="T484" i="1"/>
  <c r="T483" i="1"/>
  <c r="T482" i="1"/>
  <c r="T481" i="1"/>
  <c r="T480" i="1"/>
  <c r="T479" i="1"/>
  <c r="T476" i="1"/>
  <c r="T474" i="1"/>
  <c r="T472" i="1"/>
  <c r="T470" i="1"/>
  <c r="T469" i="1"/>
  <c r="T468" i="1"/>
  <c r="T467" i="1"/>
  <c r="T466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1" i="1"/>
  <c r="T450" i="1"/>
  <c r="T449" i="1"/>
  <c r="T446" i="1"/>
  <c r="T444" i="1"/>
  <c r="T442" i="1"/>
  <c r="T441" i="1"/>
  <c r="T440" i="1"/>
  <c r="T439" i="1"/>
  <c r="T438" i="1"/>
  <c r="T436" i="1"/>
  <c r="T435" i="1"/>
  <c r="T434" i="1"/>
  <c r="T433" i="1"/>
  <c r="T432" i="1"/>
  <c r="T431" i="1"/>
  <c r="T430" i="1"/>
  <c r="T429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3" i="1"/>
  <c r="T412" i="1"/>
  <c r="T411" i="1"/>
  <c r="T409" i="1"/>
  <c r="T408" i="1"/>
  <c r="T407" i="1"/>
  <c r="T406" i="1"/>
  <c r="T404" i="1"/>
  <c r="T403" i="1"/>
  <c r="T401" i="1"/>
  <c r="T400" i="1"/>
  <c r="T399" i="1"/>
  <c r="T398" i="1"/>
  <c r="T397" i="1"/>
  <c r="T396" i="1"/>
  <c r="T395" i="1"/>
  <c r="T393" i="1"/>
  <c r="T391" i="1"/>
  <c r="T390" i="1"/>
  <c r="T389" i="1"/>
  <c r="T387" i="1"/>
  <c r="T385" i="1"/>
  <c r="T384" i="1"/>
  <c r="T382" i="1"/>
  <c r="T381" i="1"/>
  <c r="T380" i="1"/>
  <c r="T379" i="1"/>
  <c r="T378" i="1"/>
  <c r="T377" i="1"/>
  <c r="T376" i="1"/>
  <c r="T374" i="1"/>
  <c r="T373" i="1"/>
  <c r="T372" i="1"/>
  <c r="T370" i="1"/>
  <c r="T369" i="1"/>
  <c r="T368" i="1"/>
  <c r="T365" i="1"/>
  <c r="T364" i="1"/>
  <c r="T362" i="1"/>
  <c r="T361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4" i="1"/>
  <c r="T341" i="1"/>
  <c r="T340" i="1"/>
  <c r="T339" i="1"/>
  <c r="T338" i="1"/>
  <c r="T336" i="1"/>
  <c r="T335" i="1"/>
  <c r="T334" i="1"/>
  <c r="T333" i="1"/>
  <c r="T332" i="1"/>
  <c r="T330" i="1"/>
  <c r="T329" i="1"/>
  <c r="T327" i="1"/>
  <c r="T326" i="1"/>
  <c r="T325" i="1"/>
  <c r="T324" i="1"/>
  <c r="T323" i="1"/>
  <c r="T322" i="1"/>
  <c r="T321" i="1"/>
  <c r="T320" i="1"/>
  <c r="T319" i="1"/>
  <c r="T318" i="1"/>
  <c r="T315" i="1"/>
  <c r="T313" i="1"/>
  <c r="T311" i="1"/>
  <c r="T310" i="1"/>
  <c r="T308" i="1"/>
  <c r="T306" i="1"/>
  <c r="T305" i="1"/>
  <c r="T304" i="1"/>
  <c r="T303" i="1"/>
  <c r="T301" i="1"/>
  <c r="T300" i="1"/>
  <c r="T298" i="1"/>
  <c r="T297" i="1"/>
  <c r="T295" i="1"/>
  <c r="T294" i="1"/>
  <c r="T293" i="1"/>
  <c r="T292" i="1"/>
  <c r="T291" i="1"/>
  <c r="T290" i="1"/>
  <c r="T289" i="1"/>
  <c r="T288" i="1"/>
  <c r="T286" i="1"/>
  <c r="T285" i="1"/>
  <c r="T284" i="1"/>
  <c r="T283" i="1"/>
  <c r="T282" i="1"/>
  <c r="T281" i="1"/>
  <c r="T280" i="1"/>
  <c r="T279" i="1"/>
  <c r="T278" i="1"/>
  <c r="T275" i="1"/>
  <c r="T273" i="1"/>
  <c r="T272" i="1"/>
  <c r="T271" i="1"/>
  <c r="T269" i="1"/>
  <c r="T267" i="1"/>
  <c r="T266" i="1"/>
  <c r="T265" i="1"/>
  <c r="T263" i="1"/>
  <c r="T262" i="1"/>
  <c r="T259" i="1"/>
  <c r="T258" i="1"/>
  <c r="T256" i="1"/>
  <c r="T255" i="1"/>
  <c r="T254" i="1"/>
  <c r="T253" i="1"/>
  <c r="T252" i="1"/>
  <c r="T250" i="1"/>
  <c r="T248" i="1"/>
  <c r="T247" i="1"/>
  <c r="T246" i="1"/>
  <c r="T242" i="1"/>
  <c r="T239" i="1"/>
  <c r="T238" i="1"/>
  <c r="T237" i="1"/>
  <c r="T236" i="1"/>
  <c r="T233" i="1"/>
  <c r="T232" i="1"/>
  <c r="T231" i="1"/>
  <c r="T230" i="1"/>
  <c r="T229" i="1"/>
  <c r="T226" i="1"/>
  <c r="T225" i="1"/>
  <c r="T224" i="1"/>
  <c r="T223" i="1"/>
  <c r="T220" i="1"/>
  <c r="T217" i="1"/>
  <c r="T216" i="1"/>
  <c r="T215" i="1"/>
  <c r="T214" i="1"/>
  <c r="T212" i="1"/>
  <c r="T211" i="1"/>
  <c r="T210" i="1"/>
  <c r="T209" i="1"/>
  <c r="T208" i="1"/>
  <c r="T207" i="1"/>
  <c r="T202" i="1"/>
  <c r="T201" i="1"/>
  <c r="T200" i="1"/>
  <c r="T198" i="1"/>
  <c r="T197" i="1"/>
  <c r="T195" i="1"/>
  <c r="T194" i="1"/>
  <c r="T193" i="1"/>
  <c r="T191" i="1"/>
  <c r="T190" i="1"/>
  <c r="T189" i="1"/>
  <c r="T188" i="1"/>
  <c r="T185" i="1"/>
  <c r="T183" i="1"/>
  <c r="T182" i="1"/>
  <c r="T181" i="1"/>
  <c r="T179" i="1"/>
  <c r="T177" i="1"/>
  <c r="T175" i="1"/>
  <c r="T173" i="1"/>
  <c r="T171" i="1"/>
  <c r="T168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3" i="1"/>
  <c r="T142" i="1"/>
  <c r="T141" i="1"/>
  <c r="T140" i="1"/>
  <c r="T139" i="1"/>
  <c r="T138" i="1"/>
  <c r="T137" i="1"/>
  <c r="T135" i="1"/>
  <c r="T134" i="1"/>
  <c r="T133" i="1"/>
  <c r="T132" i="1"/>
  <c r="T131" i="1"/>
  <c r="T126" i="1"/>
  <c r="T125" i="1"/>
  <c r="T122" i="1"/>
  <c r="T121" i="1"/>
  <c r="T119" i="1"/>
  <c r="T116" i="1"/>
  <c r="T115" i="1"/>
  <c r="T112" i="1"/>
  <c r="T111" i="1"/>
  <c r="T110" i="1"/>
  <c r="T109" i="1"/>
  <c r="T107" i="1"/>
  <c r="T106" i="1"/>
  <c r="T105" i="1"/>
  <c r="T104" i="1"/>
  <c r="T100" i="1"/>
  <c r="T98" i="1"/>
  <c r="T96" i="1"/>
  <c r="T95" i="1"/>
  <c r="T94" i="1"/>
  <c r="T91" i="1"/>
  <c r="T90" i="1"/>
  <c r="T89" i="1"/>
  <c r="T88" i="1"/>
  <c r="T86" i="1"/>
  <c r="T84" i="1"/>
  <c r="T83" i="1"/>
  <c r="T80" i="1"/>
  <c r="T79" i="1"/>
  <c r="T77" i="1"/>
  <c r="T76" i="1"/>
  <c r="T75" i="1"/>
  <c r="T71" i="1"/>
  <c r="T70" i="1"/>
  <c r="T69" i="1"/>
  <c r="T68" i="1"/>
  <c r="T65" i="1"/>
  <c r="T63" i="1"/>
  <c r="T61" i="1"/>
  <c r="T58" i="1"/>
  <c r="T57" i="1"/>
  <c r="T52" i="1"/>
  <c r="T49" i="1"/>
  <c r="T48" i="1"/>
  <c r="T44" i="1"/>
  <c r="T43" i="1"/>
  <c r="T40" i="1"/>
  <c r="T39" i="1"/>
  <c r="T37" i="1"/>
  <c r="T36" i="1"/>
  <c r="T35" i="1"/>
  <c r="T34" i="1"/>
  <c r="T33" i="1"/>
  <c r="T30" i="1"/>
  <c r="T29" i="1"/>
  <c r="T28" i="1"/>
  <c r="T27" i="1"/>
  <c r="T26" i="1"/>
  <c r="T25" i="1"/>
  <c r="T23" i="1"/>
  <c r="T22" i="1"/>
  <c r="T21" i="1"/>
  <c r="T20" i="1"/>
  <c r="T17" i="1"/>
  <c r="T16" i="1"/>
  <c r="T13" i="1"/>
  <c r="T12" i="1"/>
  <c r="T11" i="1"/>
  <c r="T10" i="1"/>
  <c r="T8" i="1"/>
  <c r="O53" i="1" l="1"/>
  <c r="K679" i="1"/>
  <c r="N679" i="1" s="1"/>
  <c r="Q679" i="1"/>
  <c r="K340" i="1"/>
  <c r="N340" i="1" s="1"/>
  <c r="Q340" i="1"/>
  <c r="K478" i="1"/>
  <c r="N478" i="1" s="1"/>
  <c r="O478" i="1" s="1"/>
  <c r="Q478" i="1"/>
  <c r="R478" i="1" s="1"/>
  <c r="T478" i="1" s="1"/>
  <c r="K411" i="1"/>
  <c r="N411" i="1" s="1"/>
  <c r="Q411" i="1"/>
  <c r="K412" i="1"/>
  <c r="N412" i="1" s="1"/>
  <c r="Q412" i="1"/>
  <c r="K156" i="1"/>
  <c r="N156" i="1" s="1"/>
  <c r="Q156" i="1"/>
  <c r="K157" i="1"/>
  <c r="N157" i="1" s="1"/>
  <c r="Q157" i="1"/>
  <c r="K158" i="1"/>
  <c r="N158" i="1" s="1"/>
  <c r="Q158" i="1"/>
  <c r="K159" i="1"/>
  <c r="N159" i="1" s="1"/>
  <c r="Q159" i="1"/>
  <c r="K160" i="1"/>
  <c r="N160" i="1" s="1"/>
  <c r="Q160" i="1"/>
  <c r="K161" i="1"/>
  <c r="N161" i="1" s="1"/>
  <c r="Q161" i="1"/>
  <c r="K162" i="1"/>
  <c r="N162" i="1" s="1"/>
  <c r="Q162" i="1"/>
  <c r="K163" i="1"/>
  <c r="N163" i="1" s="1"/>
  <c r="Q163" i="1"/>
  <c r="K164" i="1"/>
  <c r="N164" i="1" s="1"/>
  <c r="Q164" i="1"/>
  <c r="K165" i="1"/>
  <c r="N165" i="1" s="1"/>
  <c r="Q165" i="1"/>
  <c r="K166" i="1"/>
  <c r="N166" i="1" s="1"/>
  <c r="Q166" i="1"/>
  <c r="K125" i="1"/>
  <c r="N125" i="1" s="1"/>
  <c r="Q125" i="1"/>
  <c r="K256" i="1" l="1"/>
  <c r="N256" i="1" s="1"/>
  <c r="Q797" i="1" l="1"/>
  <c r="K797" i="1"/>
  <c r="N797" i="1" s="1"/>
  <c r="K748" i="1"/>
  <c r="M748" i="1" s="1"/>
  <c r="N748" i="1" s="1"/>
  <c r="K155" i="1"/>
  <c r="M155" i="1" s="1"/>
  <c r="N155" i="1" s="1"/>
  <c r="K552" i="1"/>
  <c r="M552" i="1" s="1"/>
  <c r="N552" i="1" s="1"/>
  <c r="K18" i="1"/>
  <c r="M18" i="1" s="1"/>
  <c r="N18" i="1" s="1"/>
  <c r="K360" i="1"/>
  <c r="N360" i="1" s="1"/>
  <c r="K174" i="1"/>
  <c r="N174" i="1" s="1"/>
  <c r="K787" i="1"/>
  <c r="M787" i="1" s="1"/>
  <c r="N787" i="1" s="1"/>
  <c r="K704" i="1"/>
  <c r="M704" i="1" s="1"/>
  <c r="N704" i="1" s="1"/>
  <c r="K240" i="1"/>
  <c r="N240" i="1" s="1"/>
  <c r="K85" i="1"/>
  <c r="N85" i="1" s="1"/>
  <c r="K548" i="1"/>
  <c r="N548" i="1" s="1"/>
  <c r="K452" i="1"/>
  <c r="N452" i="1" s="1"/>
  <c r="K392" i="1"/>
  <c r="N392" i="1" s="1"/>
  <c r="K383" i="1"/>
  <c r="N383" i="1" s="1"/>
  <c r="K243" i="1"/>
  <c r="N243" i="1" s="1"/>
  <c r="K234" i="1"/>
  <c r="N234" i="1" s="1"/>
  <c r="K670" i="1"/>
  <c r="N670" i="1" s="1"/>
  <c r="K391" i="1"/>
  <c r="N391" i="1" s="1"/>
  <c r="K233" i="1"/>
  <c r="N233" i="1" s="1"/>
  <c r="K632" i="1"/>
  <c r="N632" i="1" s="1"/>
  <c r="K337" i="1"/>
  <c r="N337" i="1" s="1"/>
  <c r="K331" i="1"/>
  <c r="N331" i="1" s="1"/>
  <c r="K92" i="1"/>
  <c r="N92" i="1" s="1"/>
  <c r="K50" i="1"/>
  <c r="N50" i="1" s="1"/>
  <c r="K14" i="1"/>
  <c r="N14" i="1" s="1"/>
  <c r="K769" i="1"/>
  <c r="N769" i="1" s="1"/>
  <c r="K656" i="1"/>
  <c r="N656" i="1" s="1"/>
  <c r="K184" i="1"/>
  <c r="N184" i="1" s="1"/>
  <c r="K127" i="1"/>
  <c r="N127" i="1" s="1"/>
  <c r="K768" i="1"/>
  <c r="N768" i="1" s="1"/>
  <c r="K635" i="1"/>
  <c r="N635" i="1" s="1"/>
  <c r="O635" i="1" s="1"/>
  <c r="K551" i="1"/>
  <c r="N551" i="1" s="1"/>
  <c r="K345" i="1"/>
  <c r="N345" i="1" s="1"/>
  <c r="K770" i="1"/>
  <c r="N770" i="1" s="1"/>
  <c r="O770" i="1" s="1"/>
  <c r="K658" i="1"/>
  <c r="N658" i="1" s="1"/>
  <c r="O658" i="1" s="1"/>
  <c r="K612" i="1"/>
  <c r="N612" i="1" s="1"/>
  <c r="O612" i="1" s="1"/>
  <c r="K307" i="1"/>
  <c r="N307" i="1" s="1"/>
  <c r="K219" i="1"/>
  <c r="N219" i="1" s="1"/>
  <c r="O219" i="1" s="1"/>
  <c r="K655" i="1"/>
  <c r="N655" i="1" s="1"/>
  <c r="K631" i="1"/>
  <c r="N631" i="1" s="1"/>
  <c r="K510" i="1"/>
  <c r="N510" i="1" s="1"/>
  <c r="O510" i="1" s="1"/>
  <c r="K336" i="1"/>
  <c r="N336" i="1" s="1"/>
  <c r="K241" i="1"/>
  <c r="N241" i="1" s="1"/>
  <c r="O241" i="1" s="1"/>
  <c r="K91" i="1"/>
  <c r="N91" i="1" s="1"/>
  <c r="K64" i="1"/>
  <c r="N64" i="1" s="1"/>
  <c r="K654" i="1"/>
  <c r="N654" i="1" s="1"/>
  <c r="K180" i="1"/>
  <c r="N180" i="1" s="1"/>
  <c r="K549" i="1"/>
  <c r="N549" i="1" s="1"/>
  <c r="O549" i="1" s="1"/>
  <c r="K192" i="1"/>
  <c r="N192" i="1" s="1"/>
  <c r="K684" i="1"/>
  <c r="N684" i="1" s="1"/>
  <c r="K620" i="1"/>
  <c r="N620" i="1" s="1"/>
  <c r="K443" i="1"/>
  <c r="N443" i="1" s="1"/>
  <c r="K103" i="1"/>
  <c r="N103" i="1" s="1"/>
  <c r="O103" i="1" s="1"/>
  <c r="K653" i="1"/>
  <c r="N653" i="1" s="1"/>
  <c r="K529" i="1"/>
  <c r="N529" i="1" s="1"/>
  <c r="K509" i="1"/>
  <c r="N509" i="1" s="1"/>
  <c r="K414" i="1"/>
  <c r="N414" i="1" s="1"/>
  <c r="K309" i="1"/>
  <c r="N309" i="1" s="1"/>
  <c r="K66" i="1"/>
  <c r="L66" i="1" s="1"/>
  <c r="N66" i="1" s="1"/>
  <c r="K196" i="1"/>
  <c r="N196" i="1" s="1"/>
  <c r="K778" i="1"/>
  <c r="N778" i="1" s="1"/>
  <c r="K130" i="1"/>
  <c r="N130" i="1" s="1"/>
  <c r="O130" i="1" s="1"/>
  <c r="K669" i="1"/>
  <c r="N669" i="1" s="1"/>
  <c r="K239" i="1"/>
  <c r="N239" i="1" s="1"/>
  <c r="K786" i="1"/>
  <c r="N786" i="1" s="1"/>
  <c r="K785" i="1"/>
  <c r="N785" i="1" s="1"/>
  <c r="K630" i="1"/>
  <c r="N630" i="1" s="1"/>
  <c r="K410" i="1"/>
  <c r="N410" i="1" s="1"/>
  <c r="K49" i="1"/>
  <c r="N49" i="1" s="1"/>
  <c r="K13" i="1"/>
  <c r="N13" i="1" s="1"/>
  <c r="K6" i="1"/>
  <c r="N6" i="1" s="1"/>
  <c r="K5" i="1"/>
  <c r="N5" i="1" s="1"/>
  <c r="K296" i="1"/>
  <c r="M296" i="1" s="1"/>
  <c r="N296" i="1" s="1"/>
  <c r="K335" i="1"/>
  <c r="M335" i="1" s="1"/>
  <c r="N335" i="1" s="1"/>
  <c r="K721" i="1"/>
  <c r="N721" i="1" s="1"/>
  <c r="K543" i="1"/>
  <c r="N543" i="1" s="1"/>
  <c r="O543" i="1" s="1"/>
  <c r="K536" i="1"/>
  <c r="N536" i="1" s="1"/>
  <c r="K178" i="1"/>
  <c r="N178" i="1" s="1"/>
  <c r="K302" i="1"/>
  <c r="N302" i="1" s="1"/>
  <c r="K270" i="1"/>
  <c r="N270" i="1" s="1"/>
  <c r="K547" i="1"/>
  <c r="N547" i="1" s="1"/>
  <c r="K238" i="1"/>
  <c r="N238" i="1" s="1"/>
  <c r="K218" i="1"/>
  <c r="N218" i="1" s="1"/>
  <c r="K232" i="1"/>
  <c r="N232" i="1" s="1"/>
  <c r="K740" i="1"/>
  <c r="N740" i="1" s="1"/>
  <c r="K546" i="1"/>
  <c r="N546" i="1" s="1"/>
  <c r="K517" i="1"/>
  <c r="N517" i="1" s="1"/>
  <c r="K394" i="1"/>
  <c r="N394" i="1" s="1"/>
  <c r="K217" i="1"/>
  <c r="N217" i="1" s="1"/>
  <c r="K191" i="1"/>
  <c r="N191" i="1" s="1"/>
  <c r="K231" i="1"/>
  <c r="N231" i="1" s="1"/>
  <c r="K117" i="1"/>
  <c r="N117" i="1" s="1"/>
  <c r="K545" i="1"/>
  <c r="N545" i="1" s="1"/>
  <c r="K492" i="1"/>
  <c r="N492" i="1" s="1"/>
  <c r="K428" i="1"/>
  <c r="N428" i="1" s="1"/>
  <c r="K237" i="1"/>
  <c r="N237" i="1" s="1"/>
  <c r="K611" i="1"/>
  <c r="N611" i="1" s="1"/>
  <c r="K610" i="1"/>
  <c r="N610" i="1" s="1"/>
  <c r="K442" i="1"/>
  <c r="N442" i="1" s="1"/>
  <c r="K471" i="1"/>
  <c r="N471" i="1" s="1"/>
  <c r="K441" i="1"/>
  <c r="N441" i="1" s="1"/>
  <c r="K619" i="1"/>
  <c r="N619" i="1" s="1"/>
  <c r="K638" i="1"/>
  <c r="N638" i="1" s="1"/>
  <c r="K268" i="1"/>
  <c r="L268" i="1" s="1"/>
  <c r="N268" i="1" s="1"/>
  <c r="K230" i="1"/>
  <c r="L230" i="1" s="1"/>
  <c r="N230" i="1" s="1"/>
  <c r="K255" i="1"/>
  <c r="N255" i="1" s="1"/>
  <c r="K582" i="1"/>
  <c r="N582" i="1" s="1"/>
  <c r="K328" i="1"/>
  <c r="N328" i="1" s="1"/>
  <c r="K78" i="1"/>
  <c r="N78" i="1" s="1"/>
  <c r="K747" i="1"/>
  <c r="N747" i="1" s="1"/>
  <c r="K413" i="1"/>
  <c r="N413" i="1" s="1"/>
  <c r="K221" i="1"/>
  <c r="N221" i="1" s="1"/>
  <c r="K794" i="1"/>
  <c r="N794" i="1" s="1"/>
  <c r="K707" i="1"/>
  <c r="N707" i="1" s="1"/>
  <c r="K706" i="1"/>
  <c r="N706" i="1" s="1"/>
  <c r="K629" i="1"/>
  <c r="N629" i="1" s="1"/>
  <c r="K680" i="1"/>
  <c r="N680" i="1" s="1"/>
  <c r="K405" i="1"/>
  <c r="N405" i="1" s="1"/>
  <c r="K330" i="1"/>
  <c r="N330" i="1" s="1"/>
  <c r="K720" i="1"/>
  <c r="N720" i="1" s="1"/>
  <c r="K558" i="1"/>
  <c r="N558" i="1" s="1"/>
  <c r="K409" i="1"/>
  <c r="N409" i="1" s="1"/>
  <c r="K213" i="1"/>
  <c r="N213" i="1" s="1"/>
  <c r="K113" i="1"/>
  <c r="N113" i="1" s="1"/>
  <c r="K112" i="1"/>
  <c r="N112" i="1" s="1"/>
  <c r="K487" i="1"/>
  <c r="N487" i="1" s="1"/>
  <c r="K574" i="1"/>
  <c r="N574" i="1" s="1"/>
  <c r="K486" i="1"/>
  <c r="N486" i="1" s="1"/>
  <c r="K408" i="1"/>
  <c r="N408" i="1" s="1"/>
  <c r="K97" i="1"/>
  <c r="N97" i="1" s="1"/>
  <c r="K31" i="1"/>
  <c r="N31" i="1" s="1"/>
  <c r="K667" i="1"/>
  <c r="N667" i="1" s="1"/>
  <c r="K609" i="1"/>
  <c r="N609" i="1" s="1"/>
  <c r="K608" i="1"/>
  <c r="N608" i="1" s="1"/>
  <c r="K607" i="1"/>
  <c r="N607" i="1" s="1"/>
  <c r="K606" i="1"/>
  <c r="N606" i="1" s="1"/>
  <c r="K718" i="1"/>
  <c r="N718" i="1" s="1"/>
  <c r="K666" i="1"/>
  <c r="N666" i="1" s="1"/>
  <c r="K519" i="1"/>
  <c r="N519" i="1" s="1"/>
  <c r="K784" i="1"/>
  <c r="N784" i="1" s="1"/>
  <c r="K803" i="1"/>
  <c r="L803" i="1" s="1"/>
  <c r="N803" i="1" s="1"/>
  <c r="K634" i="1"/>
  <c r="L634" i="1" s="1"/>
  <c r="N634" i="1" s="1"/>
  <c r="K587" i="1"/>
  <c r="L587" i="1" s="1"/>
  <c r="N587" i="1" s="1"/>
  <c r="K565" i="1"/>
  <c r="L565" i="1" s="1"/>
  <c r="N565" i="1" s="1"/>
  <c r="K553" i="1"/>
  <c r="L553" i="1" s="1"/>
  <c r="N553" i="1" s="1"/>
  <c r="O553" i="1" s="1"/>
  <c r="K216" i="1"/>
  <c r="L216" i="1" s="1"/>
  <c r="N216" i="1" s="1"/>
  <c r="K683" i="1"/>
  <c r="N683" i="1" s="1"/>
  <c r="K682" i="1"/>
  <c r="N682" i="1" s="1"/>
  <c r="K678" i="1"/>
  <c r="N678" i="1" s="1"/>
  <c r="K677" i="1"/>
  <c r="N677" i="1" s="1"/>
  <c r="K605" i="1"/>
  <c r="N605" i="1" s="1"/>
  <c r="K604" i="1"/>
  <c r="N604" i="1" s="1"/>
  <c r="K603" i="1"/>
  <c r="N603" i="1" s="1"/>
  <c r="K602" i="1"/>
  <c r="N602" i="1" s="1"/>
  <c r="K573" i="1"/>
  <c r="N573" i="1" s="1"/>
  <c r="K572" i="1"/>
  <c r="N572" i="1" s="1"/>
  <c r="K571" i="1"/>
  <c r="N571" i="1" s="1"/>
  <c r="K570" i="1"/>
  <c r="N570" i="1" s="1"/>
  <c r="K564" i="1"/>
  <c r="N564" i="1" s="1"/>
  <c r="K563" i="1"/>
  <c r="N563" i="1" s="1"/>
  <c r="K485" i="1"/>
  <c r="N485" i="1" s="1"/>
  <c r="K437" i="1"/>
  <c r="N437" i="1" s="1"/>
  <c r="K436" i="1"/>
  <c r="N436" i="1" s="1"/>
  <c r="K402" i="1"/>
  <c r="N402" i="1" s="1"/>
  <c r="K295" i="1"/>
  <c r="N295" i="1" s="1"/>
  <c r="K249" i="1"/>
  <c r="N249" i="1" s="1"/>
  <c r="K248" i="1"/>
  <c r="N248" i="1" s="1"/>
  <c r="K41" i="1"/>
  <c r="N41" i="1" s="1"/>
  <c r="K40" i="1"/>
  <c r="N40" i="1" s="1"/>
  <c r="K601" i="1"/>
  <c r="N601" i="1" s="1"/>
  <c r="K703" i="1"/>
  <c r="M703" i="1" s="1"/>
  <c r="N703" i="1" s="1"/>
  <c r="K484" i="1"/>
  <c r="M484" i="1" s="1"/>
  <c r="N484" i="1" s="1"/>
  <c r="K169" i="1"/>
  <c r="M169" i="1" s="1"/>
  <c r="N169" i="1" s="1"/>
  <c r="K203" i="1"/>
  <c r="M203" i="1" s="1"/>
  <c r="N203" i="1" s="1"/>
  <c r="K534" i="1"/>
  <c r="M534" i="1" s="1"/>
  <c r="N534" i="1" s="1"/>
  <c r="K294" i="1"/>
  <c r="N294" i="1" s="1"/>
  <c r="K59" i="1"/>
  <c r="N59" i="1" s="1"/>
  <c r="K746" i="1"/>
  <c r="M746" i="1" s="1"/>
  <c r="N746" i="1" s="1"/>
  <c r="K796" i="1"/>
  <c r="N796" i="1" s="1"/>
  <c r="O796" i="1" s="1"/>
  <c r="K494" i="1"/>
  <c r="N494" i="1" s="1"/>
  <c r="K308" i="1"/>
  <c r="N308" i="1" s="1"/>
  <c r="K177" i="1"/>
  <c r="N177" i="1" s="1"/>
  <c r="K93" i="1"/>
  <c r="N93" i="1" s="1"/>
  <c r="O93" i="1" s="1"/>
  <c r="K90" i="1"/>
  <c r="N90" i="1" s="1"/>
  <c r="K4" i="1"/>
  <c r="N4" i="1" s="1"/>
  <c r="K717" i="1"/>
  <c r="M717" i="1" s="1"/>
  <c r="N717" i="1" s="1"/>
  <c r="K665" i="1"/>
  <c r="M665" i="1" s="1"/>
  <c r="N665" i="1" s="1"/>
  <c r="K24" i="1"/>
  <c r="M24" i="1" s="1"/>
  <c r="N24" i="1" s="1"/>
  <c r="K702" i="1"/>
  <c r="M702" i="1" s="1"/>
  <c r="N702" i="1" s="1"/>
  <c r="K596" i="1"/>
  <c r="M596" i="1" s="1"/>
  <c r="N596" i="1" s="1"/>
  <c r="K569" i="1"/>
  <c r="M569" i="1" s="1"/>
  <c r="N569" i="1" s="1"/>
  <c r="K516" i="1"/>
  <c r="M516" i="1" s="1"/>
  <c r="N516" i="1" s="1"/>
  <c r="K502" i="1"/>
  <c r="M502" i="1" s="1"/>
  <c r="N502" i="1" s="1"/>
  <c r="K264" i="1"/>
  <c r="M264" i="1" s="1"/>
  <c r="N264" i="1" s="1"/>
  <c r="K701" i="1"/>
  <c r="M701" i="1" s="1"/>
  <c r="N701" i="1" s="1"/>
  <c r="K628" i="1"/>
  <c r="M628" i="1" s="1"/>
  <c r="N628" i="1" s="1"/>
  <c r="K557" i="1"/>
  <c r="M557" i="1" s="1"/>
  <c r="N557" i="1" s="1"/>
  <c r="K263" i="1"/>
  <c r="M263" i="1" s="1"/>
  <c r="N263" i="1" s="1"/>
  <c r="K176" i="1"/>
  <c r="M176" i="1" s="1"/>
  <c r="N176" i="1" s="1"/>
  <c r="K23" i="1"/>
  <c r="M23" i="1" s="1"/>
  <c r="N23" i="1" s="1"/>
  <c r="K595" i="1"/>
  <c r="M595" i="1" s="1"/>
  <c r="N595" i="1" s="1"/>
  <c r="K733" i="1"/>
  <c r="M733" i="1" s="1"/>
  <c r="N733" i="1" s="1"/>
  <c r="K556" i="1"/>
  <c r="M556" i="1" s="1"/>
  <c r="N556" i="1" s="1"/>
  <c r="K528" i="1"/>
  <c r="M528" i="1" s="1"/>
  <c r="N528" i="1" s="1"/>
  <c r="K526" i="1"/>
  <c r="M526" i="1" s="1"/>
  <c r="N526" i="1" s="1"/>
  <c r="K491" i="1"/>
  <c r="M491" i="1" s="1"/>
  <c r="N491" i="1" s="1"/>
  <c r="K401" i="1"/>
  <c r="M401" i="1" s="1"/>
  <c r="N401" i="1" s="1"/>
  <c r="K525" i="1"/>
  <c r="M525" i="1" s="1"/>
  <c r="N525" i="1" s="1"/>
  <c r="K400" i="1"/>
  <c r="M400" i="1" s="1"/>
  <c r="N400" i="1" s="1"/>
  <c r="K22" i="1"/>
  <c r="M22" i="1" s="1"/>
  <c r="N22" i="1" s="1"/>
  <c r="K399" i="1"/>
  <c r="M399" i="1" s="1"/>
  <c r="N399" i="1" s="1"/>
  <c r="K600" i="1"/>
  <c r="N600" i="1" s="1"/>
  <c r="K716" i="1"/>
  <c r="N716" i="1" s="1"/>
  <c r="K586" i="1"/>
  <c r="N586" i="1" s="1"/>
  <c r="K260" i="1"/>
  <c r="N260" i="1" s="1"/>
  <c r="K45" i="1"/>
  <c r="N45" i="1" s="1"/>
  <c r="K465" i="1"/>
  <c r="N465" i="1" s="1"/>
  <c r="K464" i="1"/>
  <c r="N464" i="1" s="1"/>
  <c r="K126" i="1"/>
  <c r="L126" i="1" s="1"/>
  <c r="N126" i="1" s="1"/>
  <c r="K767" i="1"/>
  <c r="N767" i="1" s="1"/>
  <c r="K287" i="1"/>
  <c r="N287" i="1" s="1"/>
  <c r="K276" i="1"/>
  <c r="N276" i="1" s="1"/>
  <c r="K62" i="1"/>
  <c r="N62" i="1" s="1"/>
  <c r="K783" i="1"/>
  <c r="N783" i="1" s="1"/>
  <c r="K562" i="1"/>
  <c r="N562" i="1" s="1"/>
  <c r="K398" i="1"/>
  <c r="N398" i="1" s="1"/>
  <c r="K202" i="1"/>
  <c r="N202" i="1" s="1"/>
  <c r="K388" i="1"/>
  <c r="M388" i="1" s="1"/>
  <c r="N388" i="1" s="1"/>
  <c r="K652" i="1"/>
  <c r="N652" i="1" s="1"/>
  <c r="K651" i="1"/>
  <c r="N651" i="1" s="1"/>
  <c r="K334" i="1"/>
  <c r="N334" i="1" s="1"/>
  <c r="K63" i="1"/>
  <c r="N63" i="1" s="1"/>
  <c r="K505" i="1"/>
  <c r="N505" i="1" s="1"/>
  <c r="K700" i="1"/>
  <c r="N700" i="1" s="1"/>
  <c r="K793" i="1"/>
  <c r="N793" i="1" s="1"/>
  <c r="K329" i="1"/>
  <c r="N329" i="1" s="1"/>
  <c r="K540" i="1"/>
  <c r="M540" i="1" s="1"/>
  <c r="N540" i="1" s="1"/>
  <c r="K173" i="1"/>
  <c r="M173" i="1" s="1"/>
  <c r="N173" i="1" s="1"/>
  <c r="K811" i="1"/>
  <c r="M811" i="1" s="1"/>
  <c r="N811" i="1" s="1"/>
  <c r="K664" i="1"/>
  <c r="M664" i="1" s="1"/>
  <c r="N664" i="1" s="1"/>
  <c r="K722" i="1"/>
  <c r="M722" i="1" s="1"/>
  <c r="N722" i="1" s="1"/>
  <c r="O722" i="1" s="1"/>
  <c r="K643" i="1"/>
  <c r="M643" i="1" s="1"/>
  <c r="N643" i="1" s="1"/>
  <c r="O643" i="1" s="1"/>
  <c r="K618" i="1"/>
  <c r="M618" i="1" s="1"/>
  <c r="N618" i="1" s="1"/>
  <c r="K508" i="1"/>
  <c r="M508" i="1" s="1"/>
  <c r="N508" i="1" s="1"/>
  <c r="K445" i="1"/>
  <c r="M445" i="1" s="1"/>
  <c r="N445" i="1" s="1"/>
  <c r="K444" i="1"/>
  <c r="M444" i="1" s="1"/>
  <c r="N444" i="1" s="1"/>
  <c r="K463" i="1"/>
  <c r="M463" i="1" s="1"/>
  <c r="N463" i="1" s="1"/>
  <c r="K333" i="1"/>
  <c r="M333" i="1" s="1"/>
  <c r="N333" i="1" s="1"/>
  <c r="K316" i="1"/>
  <c r="M316" i="1" s="1"/>
  <c r="N316" i="1" s="1"/>
  <c r="K235" i="1"/>
  <c r="M235" i="1" s="1"/>
  <c r="N235" i="1" s="1"/>
  <c r="O235" i="1" s="1"/>
  <c r="K228" i="1"/>
  <c r="M228" i="1" s="1"/>
  <c r="N228" i="1" s="1"/>
  <c r="O228" i="1" s="1"/>
  <c r="K123" i="1"/>
  <c r="M123" i="1" s="1"/>
  <c r="N123" i="1" s="1"/>
  <c r="K187" i="1"/>
  <c r="M187" i="1" s="1"/>
  <c r="N187" i="1" s="1"/>
  <c r="O187" i="1" s="1"/>
  <c r="K186" i="1"/>
  <c r="M186" i="1" s="1"/>
  <c r="N186" i="1" s="1"/>
  <c r="K172" i="1"/>
  <c r="M172" i="1" s="1"/>
  <c r="N172" i="1" s="1"/>
  <c r="K171" i="1"/>
  <c r="M171" i="1" s="1"/>
  <c r="N171" i="1" s="1"/>
  <c r="K129" i="1"/>
  <c r="M129" i="1" s="1"/>
  <c r="N129" i="1" s="1"/>
  <c r="O129" i="1" s="1"/>
  <c r="K124" i="1"/>
  <c r="M124" i="1" s="1"/>
  <c r="N124" i="1" s="1"/>
  <c r="O124" i="1" s="1"/>
  <c r="K82" i="1"/>
  <c r="M82" i="1" s="1"/>
  <c r="N82" i="1" s="1"/>
  <c r="O82" i="1" s="1"/>
  <c r="K87" i="1"/>
  <c r="M87" i="1" s="1"/>
  <c r="N87" i="1" s="1"/>
  <c r="K86" i="1"/>
  <c r="M86" i="1" s="1"/>
  <c r="N86" i="1" s="1"/>
  <c r="K60" i="1"/>
  <c r="M60" i="1" s="1"/>
  <c r="N60" i="1" s="1"/>
  <c r="O60" i="1" s="1"/>
  <c r="K39" i="1"/>
  <c r="M39" i="1" s="1"/>
  <c r="N39" i="1" s="1"/>
  <c r="K15" i="1"/>
  <c r="M15" i="1" s="1"/>
  <c r="N15" i="1" s="1"/>
  <c r="O15" i="1" s="1"/>
  <c r="K116" i="1"/>
  <c r="N116" i="1" s="1"/>
  <c r="K415" i="1"/>
  <c r="M415" i="1" s="1"/>
  <c r="N415" i="1" s="1"/>
  <c r="O415" i="1" s="1"/>
  <c r="K244" i="1"/>
  <c r="M244" i="1" s="1"/>
  <c r="N244" i="1" s="1"/>
  <c r="O244" i="1" s="1"/>
  <c r="K810" i="1"/>
  <c r="M810" i="1" s="1"/>
  <c r="N810" i="1" s="1"/>
  <c r="K809" i="1"/>
  <c r="M809" i="1" s="1"/>
  <c r="N809" i="1" s="1"/>
  <c r="K801" i="1"/>
  <c r="M801" i="1" s="1"/>
  <c r="N801" i="1" s="1"/>
  <c r="K792" i="1"/>
  <c r="N792" i="1" s="1"/>
  <c r="K393" i="1"/>
  <c r="N393" i="1" s="1"/>
  <c r="K190" i="1"/>
  <c r="N190" i="1" s="1"/>
  <c r="K617" i="1"/>
  <c r="N617" i="1" s="1"/>
  <c r="K382" i="1"/>
  <c r="L382" i="1" s="1"/>
  <c r="N382" i="1" s="1"/>
  <c r="K332" i="1"/>
  <c r="L332" i="1" s="1"/>
  <c r="N332" i="1" s="1"/>
  <c r="K108" i="1"/>
  <c r="L108" i="1" s="1"/>
  <c r="N108" i="1" s="1"/>
  <c r="K84" i="1"/>
  <c r="L84" i="1" s="1"/>
  <c r="N84" i="1" s="1"/>
  <c r="K36" i="1"/>
  <c r="L36" i="1" s="1"/>
  <c r="N36" i="1" s="1"/>
  <c r="K539" i="1"/>
  <c r="M539" i="1" s="1"/>
  <c r="N539" i="1" s="1"/>
  <c r="K739" i="1"/>
  <c r="N739" i="1" s="1"/>
  <c r="K497" i="1"/>
  <c r="K242" i="1"/>
  <c r="K713" i="1"/>
  <c r="N713" i="1" s="1"/>
  <c r="K699" i="1"/>
  <c r="M699" i="1" s="1"/>
  <c r="N699" i="1" s="1"/>
  <c r="K315" i="1"/>
  <c r="M315" i="1" s="1"/>
  <c r="N315" i="1" s="1"/>
  <c r="K170" i="1"/>
  <c r="M170" i="1" s="1"/>
  <c r="N170" i="1" s="1"/>
  <c r="O170" i="1" s="1"/>
  <c r="K115" i="1"/>
  <c r="N115" i="1" s="1"/>
  <c r="K808" i="1"/>
  <c r="M808" i="1" s="1"/>
  <c r="N808" i="1" s="1"/>
  <c r="K404" i="1"/>
  <c r="M404" i="1" s="1"/>
  <c r="N404" i="1" s="1"/>
  <c r="K738" i="1"/>
  <c r="L738" i="1" s="1"/>
  <c r="N738" i="1" s="1"/>
  <c r="K267" i="1"/>
  <c r="L267" i="1" s="1"/>
  <c r="N267" i="1" s="1"/>
  <c r="K755" i="1"/>
  <c r="M755" i="1" s="1"/>
  <c r="N755" i="1" s="1"/>
  <c r="O755" i="1" s="1"/>
  <c r="K397" i="1"/>
  <c r="M397" i="1" s="1"/>
  <c r="N397" i="1" s="1"/>
  <c r="K195" i="1"/>
  <c r="M195" i="1" s="1"/>
  <c r="N195" i="1" s="1"/>
  <c r="K427" i="1"/>
  <c r="N427" i="1" s="1"/>
  <c r="K426" i="1"/>
  <c r="N426" i="1" s="1"/>
  <c r="K777" i="1"/>
  <c r="N777" i="1" s="1"/>
  <c r="K425" i="1"/>
  <c r="N425" i="1" s="1"/>
  <c r="K229" i="1"/>
  <c r="N229" i="1" s="1"/>
  <c r="K306" i="1"/>
  <c r="N306" i="1" s="1"/>
  <c r="K594" i="1"/>
  <c r="M594" i="1" s="1"/>
  <c r="N594" i="1" s="1"/>
  <c r="K266" i="1"/>
  <c r="M266" i="1" s="1"/>
  <c r="N266" i="1" s="1"/>
  <c r="K800" i="1"/>
  <c r="M800" i="1" s="1"/>
  <c r="N800" i="1" s="1"/>
  <c r="K107" i="1"/>
  <c r="N107" i="1" s="1"/>
  <c r="K650" i="1"/>
  <c r="N650" i="1" s="1"/>
  <c r="K649" i="1"/>
  <c r="N649" i="1" s="1"/>
  <c r="K533" i="1"/>
  <c r="M533" i="1" s="1"/>
  <c r="N533" i="1" s="1"/>
  <c r="K515" i="1"/>
  <c r="M515" i="1" s="1"/>
  <c r="N515" i="1" s="1"/>
  <c r="K715" i="1"/>
  <c r="M715" i="1" s="1"/>
  <c r="N715" i="1" s="1"/>
  <c r="K663" i="1"/>
  <c r="M663" i="1" s="1"/>
  <c r="N663" i="1" s="1"/>
  <c r="K381" i="1"/>
  <c r="M381" i="1" s="1"/>
  <c r="N381" i="1" s="1"/>
  <c r="K265" i="1"/>
  <c r="M265" i="1" s="1"/>
  <c r="N265" i="1" s="1"/>
  <c r="K732" i="1"/>
  <c r="M732" i="1" s="1"/>
  <c r="N732" i="1" s="1"/>
  <c r="K660" i="1"/>
  <c r="M660" i="1" s="1"/>
  <c r="N660" i="1" s="1"/>
  <c r="K440" i="1"/>
  <c r="M440" i="1" s="1"/>
  <c r="N440" i="1" s="1"/>
  <c r="K593" i="1"/>
  <c r="M593" i="1" s="1"/>
  <c r="N593" i="1" s="1"/>
  <c r="K359" i="1"/>
  <c r="M359" i="1" s="1"/>
  <c r="N359" i="1" s="1"/>
  <c r="K807" i="1"/>
  <c r="M807" i="1" s="1"/>
  <c r="N807" i="1" s="1"/>
  <c r="K799" i="1"/>
  <c r="M799" i="1" s="1"/>
  <c r="N799" i="1" s="1"/>
  <c r="K698" i="1"/>
  <c r="M698" i="1" s="1"/>
  <c r="N698" i="1" s="1"/>
  <c r="K642" i="1"/>
  <c r="M642" i="1" s="1"/>
  <c r="N642" i="1" s="1"/>
  <c r="K599" i="1"/>
  <c r="M599" i="1" s="1"/>
  <c r="N599" i="1" s="1"/>
  <c r="K592" i="1"/>
  <c r="M592" i="1" s="1"/>
  <c r="N592" i="1" s="1"/>
  <c r="K490" i="1"/>
  <c r="M490" i="1" s="1"/>
  <c r="N490" i="1" s="1"/>
  <c r="K477" i="1"/>
  <c r="M477" i="1" s="1"/>
  <c r="N477" i="1" s="1"/>
  <c r="K424" i="1"/>
  <c r="M424" i="1" s="1"/>
  <c r="N424" i="1" s="1"/>
  <c r="K183" i="1"/>
  <c r="M183" i="1" s="1"/>
  <c r="N183" i="1" s="1"/>
  <c r="K806" i="1"/>
  <c r="M806" i="1" s="1"/>
  <c r="N806" i="1" s="1"/>
  <c r="K697" i="1"/>
  <c r="M697" i="1" s="1"/>
  <c r="N697" i="1" s="1"/>
  <c r="K641" i="1"/>
  <c r="M641" i="1" s="1"/>
  <c r="N641" i="1" s="1"/>
  <c r="K598" i="1"/>
  <c r="M598" i="1" s="1"/>
  <c r="N598" i="1" s="1"/>
  <c r="K591" i="1"/>
  <c r="M591" i="1" s="1"/>
  <c r="N591" i="1" s="1"/>
  <c r="K489" i="1"/>
  <c r="M489" i="1" s="1"/>
  <c r="N489" i="1" s="1"/>
  <c r="K805" i="1"/>
  <c r="M805" i="1" s="1"/>
  <c r="N805" i="1" s="1"/>
  <c r="K737" i="1"/>
  <c r="M737" i="1" s="1"/>
  <c r="N737" i="1" s="1"/>
  <c r="K696" i="1"/>
  <c r="M696" i="1" s="1"/>
  <c r="N696" i="1" s="1"/>
  <c r="K640" i="1"/>
  <c r="M640" i="1" s="1"/>
  <c r="N640" i="1" s="1"/>
  <c r="K616" i="1"/>
  <c r="M616" i="1" s="1"/>
  <c r="N616" i="1" s="1"/>
  <c r="K590" i="1"/>
  <c r="M590" i="1" s="1"/>
  <c r="N590" i="1" s="1"/>
  <c r="K488" i="1"/>
  <c r="M488" i="1" s="1"/>
  <c r="N488" i="1" s="1"/>
  <c r="K542" i="1"/>
  <c r="M542" i="1" s="1"/>
  <c r="N542" i="1" s="1"/>
  <c r="K470" i="1"/>
  <c r="M470" i="1" s="1"/>
  <c r="N470" i="1" s="1"/>
  <c r="K736" i="1"/>
  <c r="M736" i="1" s="1"/>
  <c r="N736" i="1" s="1"/>
  <c r="K648" i="1"/>
  <c r="M648" i="1" s="1"/>
  <c r="N648" i="1" s="1"/>
  <c r="K212" i="1"/>
  <c r="M212" i="1" s="1"/>
  <c r="N212" i="1" s="1"/>
  <c r="K647" i="1"/>
  <c r="N647" i="1" s="1"/>
  <c r="K568" i="1"/>
  <c r="M568" i="1" s="1"/>
  <c r="N568" i="1" s="1"/>
  <c r="K496" i="1"/>
  <c r="M496" i="1" s="1"/>
  <c r="N496" i="1" s="1"/>
  <c r="K501" i="1"/>
  <c r="M501" i="1" s="1"/>
  <c r="N501" i="1" s="1"/>
  <c r="K423" i="1"/>
  <c r="M423" i="1" s="1"/>
  <c r="N423" i="1" s="1"/>
  <c r="K435" i="1"/>
  <c r="M435" i="1" s="1"/>
  <c r="N435" i="1" s="1"/>
  <c r="K327" i="1"/>
  <c r="M327" i="1" s="1"/>
  <c r="N327" i="1" s="1"/>
  <c r="K312" i="1"/>
  <c r="M312" i="1" s="1"/>
  <c r="N312" i="1" s="1"/>
  <c r="K293" i="1"/>
  <c r="M293" i="1" s="1"/>
  <c r="N293" i="1" s="1"/>
  <c r="K286" i="1"/>
  <c r="M286" i="1" s="1"/>
  <c r="N286" i="1" s="1"/>
  <c r="K396" i="1"/>
  <c r="M396" i="1" s="1"/>
  <c r="N396" i="1" s="1"/>
  <c r="K422" i="1"/>
  <c r="M422" i="1" s="1"/>
  <c r="N422" i="1" s="1"/>
  <c r="K434" i="1"/>
  <c r="M434" i="1" s="1"/>
  <c r="N434" i="1" s="1"/>
  <c r="K326" i="1"/>
  <c r="M326" i="1" s="1"/>
  <c r="N326" i="1" s="1"/>
  <c r="K311" i="1"/>
  <c r="M311" i="1" s="1"/>
  <c r="N311" i="1" s="1"/>
  <c r="K292" i="1"/>
  <c r="M292" i="1" s="1"/>
  <c r="N292" i="1" s="1"/>
  <c r="K421" i="1"/>
  <c r="M421" i="1" s="1"/>
  <c r="N421" i="1" s="1"/>
  <c r="K325" i="1"/>
  <c r="M325" i="1" s="1"/>
  <c r="N325" i="1" s="1"/>
  <c r="K310" i="1"/>
  <c r="M310" i="1" s="1"/>
  <c r="N310" i="1" s="1"/>
  <c r="K285" i="1"/>
  <c r="M285" i="1" s="1"/>
  <c r="N285" i="1" s="1"/>
  <c r="K182" i="1"/>
  <c r="M182" i="1" s="1"/>
  <c r="N182" i="1" s="1"/>
  <c r="K695" i="1"/>
  <c r="M695" i="1" s="1"/>
  <c r="N695" i="1" s="1"/>
  <c r="K299" i="1"/>
  <c r="M299" i="1" s="1"/>
  <c r="N299" i="1" s="1"/>
  <c r="K215" i="1"/>
  <c r="M215" i="1" s="1"/>
  <c r="N215" i="1" s="1"/>
  <c r="K35" i="1"/>
  <c r="M35" i="1" s="1"/>
  <c r="N35" i="1" s="1"/>
  <c r="K589" i="1"/>
  <c r="N589" i="1" s="1"/>
  <c r="K532" i="1"/>
  <c r="N532" i="1" s="1"/>
  <c r="K514" i="1"/>
  <c r="N514" i="1" s="1"/>
  <c r="K291" i="1"/>
  <c r="N291" i="1" s="1"/>
  <c r="K782" i="1"/>
  <c r="N782" i="1" s="1"/>
  <c r="K101" i="1"/>
  <c r="L101" i="1" s="1"/>
  <c r="N101" i="1" s="1"/>
  <c r="O101" i="1" s="1"/>
  <c r="K106" i="1"/>
  <c r="N106" i="1" s="1"/>
  <c r="K17" i="1"/>
  <c r="N17" i="1" s="1"/>
  <c r="K735" i="1"/>
  <c r="N735" i="1" s="1"/>
  <c r="K105" i="1"/>
  <c r="N105" i="1" s="1"/>
  <c r="K751" i="1"/>
  <c r="N751" i="1" s="1"/>
  <c r="K16" i="1"/>
  <c r="N16" i="1" s="1"/>
  <c r="K199" i="1"/>
  <c r="N199" i="1" s="1"/>
  <c r="K198" i="1"/>
  <c r="N198" i="1" s="1"/>
  <c r="K358" i="1"/>
  <c r="N358" i="1" s="1"/>
  <c r="K3" i="1"/>
  <c r="N3" i="1" s="1"/>
  <c r="K750" i="1"/>
  <c r="N750" i="1" s="1"/>
  <c r="K469" i="1"/>
  <c r="N469" i="1" s="1"/>
  <c r="K694" i="1"/>
  <c r="M694" i="1" s="1"/>
  <c r="N694" i="1" s="1"/>
  <c r="K615" i="1"/>
  <c r="M615" i="1" s="1"/>
  <c r="N615" i="1" s="1"/>
  <c r="K222" i="1"/>
  <c r="M222" i="1" s="1"/>
  <c r="N222" i="1" s="1"/>
  <c r="O222" i="1" s="1"/>
  <c r="K72" i="1"/>
  <c r="M72" i="1" s="1"/>
  <c r="N72" i="1" s="1"/>
  <c r="K597" i="1"/>
  <c r="M597" i="1" s="1"/>
  <c r="N597" i="1" s="1"/>
  <c r="K363" i="1"/>
  <c r="M363" i="1" s="1"/>
  <c r="N363" i="1" s="1"/>
  <c r="K781" i="1"/>
  <c r="M781" i="1" s="1"/>
  <c r="N781" i="1" s="1"/>
  <c r="K500" i="1"/>
  <c r="M500" i="1" s="1"/>
  <c r="N500" i="1" s="1"/>
  <c r="K567" i="1"/>
  <c r="M567" i="1" s="1"/>
  <c r="N567" i="1" s="1"/>
  <c r="K214" i="1"/>
  <c r="M214" i="1" s="1"/>
  <c r="N214" i="1" s="1"/>
  <c r="K201" i="1"/>
  <c r="M201" i="1" s="1"/>
  <c r="N201" i="1" s="1"/>
  <c r="K380" i="1"/>
  <c r="N380" i="1" s="1"/>
  <c r="K71" i="1"/>
  <c r="N71" i="1" s="1"/>
  <c r="K70" i="1"/>
  <c r="N70" i="1" s="1"/>
  <c r="K754" i="1"/>
  <c r="K676" i="1"/>
  <c r="K753" i="1"/>
  <c r="K675" i="1"/>
  <c r="K53" i="1"/>
  <c r="K752" i="1"/>
  <c r="K674" i="1"/>
  <c r="K52" i="1"/>
  <c r="K734" i="1"/>
  <c r="N734" i="1" s="1"/>
  <c r="K657" i="1"/>
  <c r="N657" i="1" s="1"/>
  <c r="O657" i="1" s="1"/>
  <c r="K731" i="1"/>
  <c r="N731" i="1" s="1"/>
  <c r="K357" i="1"/>
  <c r="N357" i="1" s="1"/>
  <c r="K73" i="1"/>
  <c r="N73" i="1" s="1"/>
  <c r="O73" i="1" s="1"/>
  <c r="K550" i="1"/>
  <c r="N550" i="1" s="1"/>
  <c r="K259" i="1"/>
  <c r="N259" i="1" s="1"/>
  <c r="K585" i="1"/>
  <c r="N585" i="1" s="1"/>
  <c r="K561" i="1"/>
  <c r="N561" i="1" s="1"/>
  <c r="K476" i="1"/>
  <c r="N476" i="1" s="1"/>
  <c r="K468" i="1"/>
  <c r="N468" i="1" s="1"/>
  <c r="K209" i="1"/>
  <c r="N209" i="1" s="1"/>
  <c r="K208" i="1"/>
  <c r="N208" i="1" s="1"/>
  <c r="K206" i="1"/>
  <c r="N206" i="1" s="1"/>
  <c r="O206" i="1" s="1"/>
  <c r="K205" i="1"/>
  <c r="N205" i="1" s="1"/>
  <c r="O205" i="1" s="1"/>
  <c r="K462" i="1"/>
  <c r="N462" i="1" s="1"/>
  <c r="K9" i="1"/>
  <c r="N9" i="1" s="1"/>
  <c r="K535" i="1"/>
  <c r="N535" i="1" s="1"/>
  <c r="K390" i="1"/>
  <c r="N390" i="1" s="1"/>
  <c r="K298" i="1"/>
  <c r="N298" i="1" s="1"/>
  <c r="K207" i="1"/>
  <c r="N207" i="1" s="1"/>
  <c r="K277" i="1"/>
  <c r="N277" i="1" s="1"/>
  <c r="K225" i="1"/>
  <c r="N225" i="1" s="1"/>
  <c r="K541" i="1"/>
  <c r="N541" i="1" s="1"/>
  <c r="K284" i="1"/>
  <c r="N284" i="1" s="1"/>
  <c r="K275" i="1"/>
  <c r="N275" i="1" s="1"/>
  <c r="K189" i="1"/>
  <c r="N189" i="1" s="1"/>
  <c r="K179" i="1"/>
  <c r="N179" i="1" s="1"/>
  <c r="K102" i="1"/>
  <c r="N102" i="1" s="1"/>
  <c r="O102" i="1" s="1"/>
  <c r="K538" i="1"/>
  <c r="N538" i="1" s="1"/>
  <c r="K386" i="1"/>
  <c r="N386" i="1" s="1"/>
  <c r="K283" i="1"/>
  <c r="N283" i="1" s="1"/>
  <c r="K154" i="1"/>
  <c r="N154" i="1" s="1"/>
  <c r="K96" i="1"/>
  <c r="N96" i="1" s="1"/>
  <c r="K766" i="1"/>
  <c r="N766" i="1" s="1"/>
  <c r="K251" i="1"/>
  <c r="N251" i="1" s="1"/>
  <c r="K581" i="1"/>
  <c r="N581" i="1" s="1"/>
  <c r="K512" i="1"/>
  <c r="N512" i="1" s="1"/>
  <c r="K254" i="1"/>
  <c r="N254" i="1" s="1"/>
  <c r="K282" i="1"/>
  <c r="N282" i="1" s="1"/>
  <c r="K194" i="1"/>
  <c r="N194" i="1" s="1"/>
  <c r="K646" i="1"/>
  <c r="N646" i="1" s="1"/>
  <c r="K527" i="1"/>
  <c r="N527" i="1" s="1"/>
  <c r="K511" i="1"/>
  <c r="N511" i="1" s="1"/>
  <c r="K461" i="1"/>
  <c r="N461" i="1" s="1"/>
  <c r="K181" i="1"/>
  <c r="N181" i="1" s="1"/>
  <c r="K467" i="1"/>
  <c r="N467" i="1" s="1"/>
  <c r="K290" i="1"/>
  <c r="N290" i="1" s="1"/>
  <c r="K493" i="1"/>
  <c r="N493" i="1" s="1"/>
  <c r="K188" i="1"/>
  <c r="N188" i="1" s="1"/>
  <c r="K709" i="1"/>
  <c r="N709" i="1" s="1"/>
  <c r="K122" i="1"/>
  <c r="N122" i="1" s="1"/>
  <c r="K743" i="1"/>
  <c r="N743" i="1" s="1"/>
  <c r="K371" i="1"/>
  <c r="N371" i="1" s="1"/>
  <c r="K366" i="1"/>
  <c r="N366" i="1" s="1"/>
  <c r="K120" i="1"/>
  <c r="N120" i="1" s="1"/>
  <c r="K765" i="1"/>
  <c r="N765" i="1" s="1"/>
  <c r="K742" i="1"/>
  <c r="N742" i="1" s="1"/>
  <c r="K356" i="1"/>
  <c r="N356" i="1" s="1"/>
  <c r="K764" i="1"/>
  <c r="N764" i="1" s="1"/>
  <c r="K370" i="1"/>
  <c r="N370" i="1" s="1"/>
  <c r="K119" i="1"/>
  <c r="N119" i="1" s="1"/>
  <c r="K144" i="1"/>
  <c r="N144" i="1" s="1"/>
  <c r="K369" i="1"/>
  <c r="N369" i="1" s="1"/>
  <c r="K791" i="1"/>
  <c r="N791" i="1" s="1"/>
  <c r="K776" i="1"/>
  <c r="N776" i="1" s="1"/>
  <c r="K365" i="1"/>
  <c r="N365" i="1" s="1"/>
  <c r="K763" i="1"/>
  <c r="N763" i="1" s="1"/>
  <c r="K775" i="1"/>
  <c r="N775" i="1" s="1"/>
  <c r="K364" i="1"/>
  <c r="N364" i="1" s="1"/>
  <c r="K774" i="1"/>
  <c r="N774" i="1" s="1"/>
  <c r="K773" i="1"/>
  <c r="N773" i="1" s="1"/>
  <c r="K355" i="1"/>
  <c r="N355" i="1" s="1"/>
  <c r="K21" i="1"/>
  <c r="N21" i="1" s="1"/>
  <c r="K693" i="1"/>
  <c r="N693" i="1" s="1"/>
  <c r="K560" i="1"/>
  <c r="N560" i="1" s="1"/>
  <c r="K531" i="1"/>
  <c r="N531" i="1" s="1"/>
  <c r="K495" i="1"/>
  <c r="N495" i="1" s="1"/>
  <c r="K460" i="1"/>
  <c r="N460" i="1" s="1"/>
  <c r="K362" i="1"/>
  <c r="N362" i="1" s="1"/>
  <c r="K354" i="1"/>
  <c r="N354" i="1" s="1"/>
  <c r="K253" i="1"/>
  <c r="N253" i="1" s="1"/>
  <c r="K289" i="1"/>
  <c r="N289" i="1" s="1"/>
  <c r="K143" i="1"/>
  <c r="N143" i="1" s="1"/>
  <c r="K224" i="1"/>
  <c r="N224" i="1" s="1"/>
  <c r="K61" i="1"/>
  <c r="N61" i="1" s="1"/>
  <c r="K353" i="1"/>
  <c r="N353" i="1" s="1"/>
  <c r="K142" i="1"/>
  <c r="N142" i="1" s="1"/>
  <c r="K459" i="1"/>
  <c r="N459" i="1" s="1"/>
  <c r="K352" i="1"/>
  <c r="N352" i="1" s="1"/>
  <c r="K141" i="1"/>
  <c r="N141" i="1" s="1"/>
  <c r="K351" i="1"/>
  <c r="N351" i="1" s="1"/>
  <c r="K140" i="1"/>
  <c r="N140" i="1" s="1"/>
  <c r="K350" i="1"/>
  <c r="N350" i="1" s="1"/>
  <c r="K139" i="1"/>
  <c r="N139" i="1" s="1"/>
  <c r="K458" i="1"/>
  <c r="N458" i="1" s="1"/>
  <c r="K349" i="1"/>
  <c r="N349" i="1" s="1"/>
  <c r="K138" i="1"/>
  <c r="N138" i="1" s="1"/>
  <c r="K790" i="1"/>
  <c r="N790" i="1" s="1"/>
  <c r="K789" i="1"/>
  <c r="N789" i="1" s="1"/>
  <c r="K200" i="1"/>
  <c r="N200" i="1" s="1"/>
  <c r="K762" i="1"/>
  <c r="N762" i="1" s="1"/>
  <c r="K368" i="1"/>
  <c r="N368" i="1" s="1"/>
  <c r="K379" i="1"/>
  <c r="N379" i="1" s="1"/>
  <c r="K297" i="1"/>
  <c r="N297" i="1" s="1"/>
  <c r="K274" i="1"/>
  <c r="M274" i="1" s="1"/>
  <c r="N274" i="1" s="1"/>
  <c r="K261" i="1"/>
  <c r="M261" i="1" s="1"/>
  <c r="N261" i="1" s="1"/>
  <c r="O261" i="1" s="1"/>
  <c r="K273" i="1"/>
  <c r="M273" i="1" s="1"/>
  <c r="N273" i="1" s="1"/>
  <c r="K507" i="1"/>
  <c r="M507" i="1" s="1"/>
  <c r="N507" i="1" s="1"/>
  <c r="K524" i="1"/>
  <c r="N524" i="1" s="1"/>
  <c r="K89" i="1"/>
  <c r="N89" i="1" s="1"/>
  <c r="K523" i="1"/>
  <c r="N523" i="1" s="1"/>
  <c r="K114" i="1"/>
  <c r="N114" i="1" s="1"/>
  <c r="O114" i="1" s="1"/>
  <c r="K522" i="1"/>
  <c r="N522" i="1" s="1"/>
  <c r="K99" i="1"/>
  <c r="N99" i="1" s="1"/>
  <c r="K197" i="1"/>
  <c r="N197" i="1" s="1"/>
  <c r="K521" i="1"/>
  <c r="N521" i="1" s="1"/>
  <c r="K245" i="1"/>
  <c r="N245" i="1" s="1"/>
  <c r="O245" i="1" s="1"/>
  <c r="K288" i="1"/>
  <c r="N288" i="1" s="1"/>
  <c r="K77" i="1"/>
  <c r="N77" i="1" s="1"/>
  <c r="K30" i="1"/>
  <c r="N30" i="1" s="1"/>
  <c r="K812" i="1"/>
  <c r="N812" i="1" s="1"/>
  <c r="O812" i="1" s="1"/>
  <c r="K673" i="1"/>
  <c r="N673" i="1" s="1"/>
  <c r="K457" i="1"/>
  <c r="N457" i="1" s="1"/>
  <c r="K272" i="1"/>
  <c r="N272" i="1" s="1"/>
  <c r="K271" i="1"/>
  <c r="N271" i="1" s="1"/>
  <c r="K614" i="1"/>
  <c r="N614" i="1" s="1"/>
  <c r="K250" i="1"/>
  <c r="N250" i="1" s="1"/>
  <c r="K613" i="1"/>
  <c r="N613" i="1" s="1"/>
  <c r="K95" i="1"/>
  <c r="N95" i="1" s="1"/>
  <c r="K712" i="1"/>
  <c r="N712" i="1" s="1"/>
  <c r="K672" i="1"/>
  <c r="N672" i="1" s="1"/>
  <c r="K88" i="1"/>
  <c r="N88" i="1" s="1"/>
  <c r="K745" i="1"/>
  <c r="N745" i="1" s="1"/>
  <c r="K67" i="1"/>
  <c r="N67" i="1" s="1"/>
  <c r="O67" i="1" s="1"/>
  <c r="K622" i="1"/>
  <c r="L622" i="1" s="1"/>
  <c r="N622" i="1" s="1"/>
  <c r="K403" i="1"/>
  <c r="L403" i="1" s="1"/>
  <c r="N403" i="1" s="1"/>
  <c r="K42" i="1"/>
  <c r="N42" i="1" s="1"/>
  <c r="O42" i="1" s="1"/>
  <c r="K153" i="1"/>
  <c r="L153" i="1" s="1"/>
  <c r="N153" i="1" s="1"/>
  <c r="K530" i="1"/>
  <c r="M530" i="1" s="1"/>
  <c r="N530" i="1" s="1"/>
  <c r="K433" i="1"/>
  <c r="M433" i="1" s="1"/>
  <c r="N433" i="1" s="1"/>
  <c r="K499" i="1"/>
  <c r="M499" i="1" s="1"/>
  <c r="N499" i="1" s="1"/>
  <c r="K20" i="1"/>
  <c r="M20" i="1" s="1"/>
  <c r="N20" i="1" s="1"/>
  <c r="K432" i="1"/>
  <c r="M432" i="1" s="1"/>
  <c r="N432" i="1" s="1"/>
  <c r="K152" i="1"/>
  <c r="M152" i="1" s="1"/>
  <c r="N152" i="1" s="1"/>
  <c r="K29" i="1"/>
  <c r="M29" i="1" s="1"/>
  <c r="N29" i="1" s="1"/>
  <c r="K627" i="1"/>
  <c r="N627" i="1" s="1"/>
  <c r="K375" i="1"/>
  <c r="N375" i="1" s="1"/>
  <c r="K111" i="1"/>
  <c r="N111" i="1" s="1"/>
  <c r="K121" i="1"/>
  <c r="N121" i="1" s="1"/>
  <c r="K420" i="1"/>
  <c r="N420" i="1" s="1"/>
  <c r="K19" i="1"/>
  <c r="M19" i="1" s="1"/>
  <c r="N19" i="1" s="1"/>
  <c r="O19" i="1" s="1"/>
  <c r="K227" i="1"/>
  <c r="N227" i="1" s="1"/>
  <c r="K223" i="1"/>
  <c r="N223" i="1" s="1"/>
  <c r="K110" i="1"/>
  <c r="N110" i="1" s="1"/>
  <c r="K12" i="1"/>
  <c r="N12" i="1" s="1"/>
  <c r="K633" i="1"/>
  <c r="N633" i="1" s="1"/>
  <c r="K204" i="1"/>
  <c r="N204" i="1" s="1"/>
  <c r="O204" i="1" s="1"/>
  <c r="K226" i="1"/>
  <c r="N226" i="1" s="1"/>
  <c r="K419" i="1"/>
  <c r="N419" i="1" s="1"/>
  <c r="K236" i="1"/>
  <c r="N236" i="1" s="1"/>
  <c r="K128" i="1"/>
  <c r="N128" i="1" s="1"/>
  <c r="O128" i="1" s="1"/>
  <c r="K447" i="1"/>
  <c r="N447" i="1" s="1"/>
  <c r="K151" i="1"/>
  <c r="N151" i="1" s="1"/>
  <c r="K730" i="1"/>
  <c r="N730" i="1" s="1"/>
  <c r="K439" i="1"/>
  <c r="N439" i="1" s="1"/>
  <c r="K566" i="1"/>
  <c r="N566" i="1" s="1"/>
  <c r="O574" i="1" s="1"/>
  <c r="K714" i="1"/>
  <c r="N714" i="1" s="1"/>
  <c r="K662" i="1"/>
  <c r="N662" i="1" s="1"/>
  <c r="K438" i="1"/>
  <c r="N438" i="1" s="1"/>
  <c r="O443" i="1" s="1"/>
  <c r="K456" i="1"/>
  <c r="N456" i="1" s="1"/>
  <c r="K559" i="1"/>
  <c r="N559" i="1" s="1"/>
  <c r="K385" i="1"/>
  <c r="N385" i="1" s="1"/>
  <c r="K281" i="1"/>
  <c r="N281" i="1" s="1"/>
  <c r="K361" i="1"/>
  <c r="N361" i="1" s="1"/>
  <c r="K258" i="1"/>
  <c r="N258" i="1" s="1"/>
  <c r="K455" i="1"/>
  <c r="N455" i="1" s="1"/>
  <c r="K11" i="1"/>
  <c r="N11" i="1" s="1"/>
  <c r="K588" i="1"/>
  <c r="N588" i="1" s="1"/>
  <c r="K193" i="1"/>
  <c r="N193" i="1" s="1"/>
  <c r="K506" i="1"/>
  <c r="N506" i="1" s="1"/>
  <c r="K348" i="1"/>
  <c r="N348" i="1" s="1"/>
  <c r="K729" i="1"/>
  <c r="N729" i="1" s="1"/>
  <c r="K761" i="1"/>
  <c r="N761" i="1" s="1"/>
  <c r="K136" i="1"/>
  <c r="N136" i="1" s="1"/>
  <c r="K692" i="1"/>
  <c r="N692" i="1" s="1"/>
  <c r="K167" i="1"/>
  <c r="N167" i="1" s="1"/>
  <c r="K324" i="1"/>
  <c r="N324" i="1" s="1"/>
  <c r="K150" i="1"/>
  <c r="N150" i="1" s="1"/>
  <c r="K728" i="1"/>
  <c r="N728" i="1" s="1"/>
  <c r="K691" i="1"/>
  <c r="N691" i="1" s="1"/>
  <c r="K323" i="1"/>
  <c r="N323" i="1" s="1"/>
  <c r="K135" i="1"/>
  <c r="N135" i="1" s="1"/>
  <c r="K149" i="1"/>
  <c r="N149" i="1" s="1"/>
  <c r="K727" i="1"/>
  <c r="N727" i="1" s="1"/>
  <c r="K690" i="1"/>
  <c r="N690" i="1" s="1"/>
  <c r="K322" i="1"/>
  <c r="N322" i="1" s="1"/>
  <c r="K134" i="1"/>
  <c r="N134" i="1" s="1"/>
  <c r="K148" i="1"/>
  <c r="N148" i="1" s="1"/>
  <c r="K76" i="1"/>
  <c r="N76" i="1" s="1"/>
  <c r="K378" i="1"/>
  <c r="N378" i="1" s="1"/>
  <c r="K788" i="1"/>
  <c r="N788" i="1" s="1"/>
  <c r="K726" i="1"/>
  <c r="N726" i="1" s="1"/>
  <c r="K689" i="1"/>
  <c r="N689" i="1" s="1"/>
  <c r="K133" i="1"/>
  <c r="N133" i="1" s="1"/>
  <c r="K725" i="1"/>
  <c r="N725" i="1" s="1"/>
  <c r="K347" i="1"/>
  <c r="N347" i="1" s="1"/>
  <c r="K321" i="1"/>
  <c r="N321" i="1" s="1"/>
  <c r="K132" i="1"/>
  <c r="N132" i="1" s="1"/>
  <c r="K147" i="1"/>
  <c r="N147" i="1" s="1"/>
  <c r="K688" i="1"/>
  <c r="N688" i="1" s="1"/>
  <c r="K320" i="1"/>
  <c r="N320" i="1" s="1"/>
  <c r="K146" i="1"/>
  <c r="N146" i="1" s="1"/>
  <c r="K724" i="1"/>
  <c r="N724" i="1" s="1"/>
  <c r="K687" i="1"/>
  <c r="N687" i="1" s="1"/>
  <c r="K319" i="1"/>
  <c r="N319" i="1" s="1"/>
  <c r="K131" i="1"/>
  <c r="N131" i="1" s="1"/>
  <c r="K145" i="1"/>
  <c r="N145" i="1" s="1"/>
  <c r="K75" i="1"/>
  <c r="N75" i="1" s="1"/>
  <c r="K584" i="1"/>
  <c r="N584" i="1" s="1"/>
  <c r="K580" i="1"/>
  <c r="N580" i="1" s="1"/>
  <c r="K579" i="1"/>
  <c r="N579" i="1" s="1"/>
  <c r="K454" i="1"/>
  <c r="N454" i="1" s="1"/>
  <c r="K305" i="1"/>
  <c r="N305" i="1" s="1"/>
  <c r="K280" i="1"/>
  <c r="N280" i="1" s="1"/>
  <c r="K723" i="1"/>
  <c r="N723" i="1" s="1"/>
  <c r="K279" i="1"/>
  <c r="N279" i="1" s="1"/>
  <c r="K686" i="1"/>
  <c r="N686" i="1" s="1"/>
  <c r="K278" i="1"/>
  <c r="N278" i="1" s="1"/>
  <c r="K668" i="1"/>
  <c r="N668" i="1" s="1"/>
  <c r="K257" i="1"/>
  <c r="N257" i="1" s="1"/>
  <c r="K645" i="1"/>
  <c r="N645" i="1" s="1"/>
  <c r="K578" i="1"/>
  <c r="N578" i="1" s="1"/>
  <c r="K577" i="1"/>
  <c r="N577" i="1" s="1"/>
  <c r="K576" i="1"/>
  <c r="N576" i="1" s="1"/>
  <c r="K343" i="1"/>
  <c r="N343" i="1" s="1"/>
  <c r="O343" i="1" s="1"/>
  <c r="K760" i="1"/>
  <c r="M760" i="1" s="1"/>
  <c r="N760" i="1" s="1"/>
  <c r="K318" i="1"/>
  <c r="M318" i="1" s="1"/>
  <c r="N318" i="1" s="1"/>
  <c r="K759" i="1"/>
  <c r="N759" i="1" s="1"/>
  <c r="K583" i="1"/>
  <c r="L583" i="1" s="1"/>
  <c r="N583" i="1" s="1"/>
  <c r="K758" i="1"/>
  <c r="N758" i="1" s="1"/>
  <c r="K659" i="1"/>
  <c r="N659" i="1" s="1"/>
  <c r="K498" i="1"/>
  <c r="N498" i="1" s="1"/>
  <c r="K407" i="1"/>
  <c r="N407" i="1" s="1"/>
  <c r="K344" i="1"/>
  <c r="N344" i="1" s="1"/>
  <c r="K304" i="1"/>
  <c r="N304" i="1" s="1"/>
  <c r="K301" i="1"/>
  <c r="N301" i="1" s="1"/>
  <c r="K211" i="1"/>
  <c r="N211" i="1" s="1"/>
  <c r="K104" i="1"/>
  <c r="N104" i="1" s="1"/>
  <c r="K28" i="1"/>
  <c r="N28" i="1" s="1"/>
  <c r="K804" i="1"/>
  <c r="N804" i="1" s="1"/>
  <c r="O811" i="1" s="1"/>
  <c r="K637" i="1"/>
  <c r="N637" i="1" s="1"/>
  <c r="K780" i="1"/>
  <c r="N780" i="1" s="1"/>
  <c r="K779" i="1"/>
  <c r="N779" i="1" s="1"/>
  <c r="K247" i="1"/>
  <c r="N247" i="1" s="1"/>
  <c r="K269" i="1"/>
  <c r="N269" i="1" s="1"/>
  <c r="K7" i="1"/>
  <c r="N7" i="1" s="1"/>
  <c r="O7" i="1" s="1"/>
  <c r="K303" i="1"/>
  <c r="N303" i="1" s="1"/>
  <c r="K314" i="1"/>
  <c r="N314" i="1" s="1"/>
  <c r="K246" i="1"/>
  <c r="N246" i="1" s="1"/>
  <c r="K185" i="1"/>
  <c r="N185" i="1" s="1"/>
  <c r="K69" i="1"/>
  <c r="N69" i="1" s="1"/>
  <c r="K802" i="1"/>
  <c r="N802" i="1" s="1"/>
  <c r="K757" i="1"/>
  <c r="N757" i="1" s="1"/>
  <c r="K387" i="1"/>
  <c r="N387" i="1" s="1"/>
  <c r="K168" i="1"/>
  <c r="N168" i="1" s="1"/>
  <c r="K44" i="1"/>
  <c r="N44" i="1" s="1"/>
  <c r="K537" i="1"/>
  <c r="N537" i="1" s="1"/>
  <c r="K339" i="1"/>
  <c r="N339" i="1" s="1"/>
  <c r="K338" i="1"/>
  <c r="N338" i="1" s="1"/>
  <c r="K771" i="1"/>
  <c r="N771" i="1" s="1"/>
  <c r="O771" i="1" s="1"/>
  <c r="K55" i="1"/>
  <c r="N55" i="1" s="1"/>
  <c r="O55" i="1" s="1"/>
  <c r="K708" i="1"/>
  <c r="N708" i="1" s="1"/>
  <c r="K681" i="1"/>
  <c r="N681" i="1" s="1"/>
  <c r="O681" i="1" s="1"/>
  <c r="K625" i="1"/>
  <c r="N625" i="1" s="1"/>
  <c r="K544" i="1"/>
  <c r="N544" i="1" s="1"/>
  <c r="K520" i="1"/>
  <c r="N520" i="1" s="1"/>
  <c r="O520" i="1" s="1"/>
  <c r="K473" i="1"/>
  <c r="N473" i="1" s="1"/>
  <c r="K453" i="1"/>
  <c r="N453" i="1" s="1"/>
  <c r="O465" i="1" s="1"/>
  <c r="K451" i="1"/>
  <c r="N451" i="1" s="1"/>
  <c r="K448" i="1"/>
  <c r="N448" i="1" s="1"/>
  <c r="O448" i="1" s="1"/>
  <c r="K446" i="1"/>
  <c r="N446" i="1" s="1"/>
  <c r="K374" i="1"/>
  <c r="N374" i="1" s="1"/>
  <c r="K367" i="1"/>
  <c r="N367" i="1" s="1"/>
  <c r="O367" i="1" s="1"/>
  <c r="K300" i="1"/>
  <c r="N300" i="1" s="1"/>
  <c r="K118" i="1"/>
  <c r="N118" i="1" s="1"/>
  <c r="O118" i="1" s="1"/>
  <c r="K220" i="1"/>
  <c r="N220" i="1" s="1"/>
  <c r="K58" i="1"/>
  <c r="N58" i="1" s="1"/>
  <c r="K47" i="1"/>
  <c r="N47" i="1" s="1"/>
  <c r="O47" i="1" s="1"/>
  <c r="K56" i="1"/>
  <c r="N56" i="1" s="1"/>
  <c r="O56" i="1" s="1"/>
  <c r="K32" i="1"/>
  <c r="N32" i="1" s="1"/>
  <c r="O32" i="1" s="1"/>
  <c r="K43" i="1"/>
  <c r="N43" i="1" s="1"/>
  <c r="K51" i="1"/>
  <c r="N51" i="1" s="1"/>
  <c r="O51" i="1" s="1"/>
  <c r="K46" i="1"/>
  <c r="N46" i="1" s="1"/>
  <c r="O46" i="1" s="1"/>
  <c r="K48" i="1"/>
  <c r="N48" i="1" s="1"/>
  <c r="K10" i="1"/>
  <c r="N10" i="1" s="1"/>
  <c r="K8" i="1"/>
  <c r="N8" i="1" s="1"/>
  <c r="K317" i="1"/>
  <c r="N317" i="1" s="1"/>
  <c r="O317" i="1" s="1"/>
  <c r="K81" i="1"/>
  <c r="N81" i="1" s="1"/>
  <c r="K27" i="1"/>
  <c r="N27" i="1" s="1"/>
  <c r="K313" i="1"/>
  <c r="N313" i="1" s="1"/>
  <c r="K389" i="1"/>
  <c r="N389" i="1" s="1"/>
  <c r="K384" i="1"/>
  <c r="N384" i="1" s="1"/>
  <c r="K26" i="1"/>
  <c r="N26" i="1" s="1"/>
  <c r="K483" i="1"/>
  <c r="N483" i="1" s="1"/>
  <c r="K555" i="1"/>
  <c r="N555" i="1" s="1"/>
  <c r="K482" i="1"/>
  <c r="N482" i="1" s="1"/>
  <c r="K504" i="1"/>
  <c r="N504" i="1" s="1"/>
  <c r="K109" i="1"/>
  <c r="N109" i="1" s="1"/>
  <c r="K554" i="1"/>
  <c r="N554" i="1" s="1"/>
  <c r="K481" i="1"/>
  <c r="N481" i="1" s="1"/>
  <c r="K377" i="1"/>
  <c r="N377" i="1" s="1"/>
  <c r="K94" i="1"/>
  <c r="N94" i="1" s="1"/>
  <c r="K83" i="1"/>
  <c r="N83" i="1" s="1"/>
  <c r="K406" i="1"/>
  <c r="N406" i="1" s="1"/>
  <c r="K431" i="1"/>
  <c r="N431" i="1" s="1"/>
  <c r="K418" i="1"/>
  <c r="N418" i="1" s="1"/>
  <c r="K626" i="1"/>
  <c r="N626" i="1" s="1"/>
  <c r="K417" i="1"/>
  <c r="N417" i="1" s="1"/>
  <c r="K137" i="1"/>
  <c r="M137" i="1" s="1"/>
  <c r="N137" i="1" s="1"/>
  <c r="K756" i="1"/>
  <c r="M756" i="1" s="1"/>
  <c r="N756" i="1" s="1"/>
  <c r="K346" i="1"/>
  <c r="M346" i="1" s="1"/>
  <c r="N346" i="1" s="1"/>
  <c r="K2" i="1"/>
  <c r="N2" i="1" s="1"/>
  <c r="K74" i="1"/>
  <c r="N74" i="1" s="1"/>
  <c r="O74" i="1" s="1"/>
  <c r="K342" i="1"/>
  <c r="N342" i="1" s="1"/>
  <c r="K472" i="1"/>
  <c r="N472" i="1" s="1"/>
  <c r="K98" i="1"/>
  <c r="N98" i="1" s="1"/>
  <c r="K639" i="1"/>
  <c r="N639" i="1" s="1"/>
  <c r="K621" i="1"/>
  <c r="N621" i="1" s="1"/>
  <c r="K636" i="1"/>
  <c r="N636" i="1" s="1"/>
  <c r="K341" i="1"/>
  <c r="N341" i="1" s="1"/>
  <c r="K38" i="1"/>
  <c r="N38" i="1" s="1"/>
  <c r="K54" i="1"/>
  <c r="N54" i="1" s="1"/>
  <c r="O54" i="1" s="1"/>
  <c r="K475" i="1"/>
  <c r="N475" i="1" s="1"/>
  <c r="K80" i="1"/>
  <c r="N80" i="1" s="1"/>
  <c r="K79" i="1"/>
  <c r="N79" i="1" s="1"/>
  <c r="K37" i="1"/>
  <c r="N37" i="1" s="1"/>
  <c r="K34" i="1"/>
  <c r="N34" i="1" s="1"/>
  <c r="K430" i="1"/>
  <c r="N430" i="1" s="1"/>
  <c r="K503" i="1"/>
  <c r="N503" i="1" s="1"/>
  <c r="K373" i="1"/>
  <c r="N373" i="1" s="1"/>
  <c r="K210" i="1"/>
  <c r="N210" i="1" s="1"/>
  <c r="K480" i="1"/>
  <c r="N480" i="1" s="1"/>
  <c r="K416" i="1"/>
  <c r="N416" i="1" s="1"/>
  <c r="K429" i="1"/>
  <c r="N429" i="1" s="1"/>
  <c r="K372" i="1"/>
  <c r="N372" i="1" s="1"/>
  <c r="K65" i="1"/>
  <c r="N65" i="1" s="1"/>
  <c r="K450" i="1"/>
  <c r="N450" i="1" s="1"/>
  <c r="K252" i="1"/>
  <c r="N252" i="1" s="1"/>
  <c r="K479" i="1"/>
  <c r="N479" i="1" s="1"/>
  <c r="K518" i="1"/>
  <c r="N518" i="1" s="1"/>
  <c r="K449" i="1"/>
  <c r="N449" i="1" s="1"/>
  <c r="K798" i="1"/>
  <c r="N798" i="1" s="1"/>
  <c r="K705" i="1"/>
  <c r="N705" i="1" s="1"/>
  <c r="K710" i="1"/>
  <c r="N710" i="1" s="1"/>
  <c r="K513" i="1"/>
  <c r="N513" i="1" s="1"/>
  <c r="K474" i="1"/>
  <c r="N474" i="1" s="1"/>
  <c r="K466" i="1"/>
  <c r="N466" i="1" s="1"/>
  <c r="K395" i="1"/>
  <c r="N395" i="1" s="1"/>
  <c r="O402" i="1" s="1"/>
  <c r="K376" i="1"/>
  <c r="N376" i="1" s="1"/>
  <c r="K262" i="1"/>
  <c r="N262" i="1" s="1"/>
  <c r="K175" i="1"/>
  <c r="N175" i="1" s="1"/>
  <c r="K68" i="1"/>
  <c r="N68" i="1" s="1"/>
  <c r="K57" i="1"/>
  <c r="N57" i="1" s="1"/>
  <c r="K33" i="1"/>
  <c r="N33" i="1" s="1"/>
  <c r="K575" i="1"/>
  <c r="N575" i="1" s="1"/>
  <c r="K623" i="1"/>
  <c r="N623" i="1" s="1"/>
  <c r="Q748" i="1"/>
  <c r="Q155" i="1"/>
  <c r="Q552" i="1"/>
  <c r="Q18" i="1"/>
  <c r="Q360" i="1"/>
  <c r="Q174" i="1"/>
  <c r="Q787" i="1"/>
  <c r="Q704" i="1"/>
  <c r="Q240" i="1"/>
  <c r="Q85" i="1"/>
  <c r="Q548" i="1"/>
  <c r="Q452" i="1"/>
  <c r="Q392" i="1"/>
  <c r="Q383" i="1"/>
  <c r="Q243" i="1"/>
  <c r="Q234" i="1"/>
  <c r="Q670" i="1"/>
  <c r="Q391" i="1"/>
  <c r="Q233" i="1"/>
  <c r="Q632" i="1"/>
  <c r="Q337" i="1"/>
  <c r="Q331" i="1"/>
  <c r="Q92" i="1"/>
  <c r="Q50" i="1"/>
  <c r="Q14" i="1"/>
  <c r="Q769" i="1"/>
  <c r="Q656" i="1"/>
  <c r="Q184" i="1"/>
  <c r="Q127" i="1"/>
  <c r="Q768" i="1"/>
  <c r="Q635" i="1"/>
  <c r="R635" i="1" s="1"/>
  <c r="T635" i="1" s="1"/>
  <c r="Q551" i="1"/>
  <c r="Q345" i="1"/>
  <c r="Q770" i="1"/>
  <c r="R770" i="1" s="1"/>
  <c r="T770" i="1" s="1"/>
  <c r="Q658" i="1"/>
  <c r="R658" i="1" s="1"/>
  <c r="T658" i="1" s="1"/>
  <c r="Q612" i="1"/>
  <c r="R612" i="1" s="1"/>
  <c r="T612" i="1" s="1"/>
  <c r="Q307" i="1"/>
  <c r="Q219" i="1"/>
  <c r="R219" i="1" s="1"/>
  <c r="T219" i="1" s="1"/>
  <c r="Q655" i="1"/>
  <c r="Q631" i="1"/>
  <c r="Q510" i="1"/>
  <c r="R510" i="1" s="1"/>
  <c r="T510" i="1" s="1"/>
  <c r="Q336" i="1"/>
  <c r="Q241" i="1"/>
  <c r="R241" i="1" s="1"/>
  <c r="T241" i="1" s="1"/>
  <c r="Q91" i="1"/>
  <c r="Q64" i="1"/>
  <c r="Q654" i="1"/>
  <c r="Q180" i="1"/>
  <c r="Q549" i="1"/>
  <c r="R549" i="1" s="1"/>
  <c r="T549" i="1" s="1"/>
  <c r="Q192" i="1"/>
  <c r="Q684" i="1"/>
  <c r="Q620" i="1"/>
  <c r="Q443" i="1"/>
  <c r="Q103" i="1"/>
  <c r="R103" i="1" s="1"/>
  <c r="T103" i="1" s="1"/>
  <c r="Q653" i="1"/>
  <c r="Q529" i="1"/>
  <c r="Q509" i="1"/>
  <c r="Q414" i="1"/>
  <c r="Q309" i="1"/>
  <c r="Q66" i="1"/>
  <c r="Q196" i="1"/>
  <c r="Q778" i="1"/>
  <c r="Q130" i="1"/>
  <c r="R130" i="1" s="1"/>
  <c r="T130" i="1" s="1"/>
  <c r="Q669" i="1"/>
  <c r="Q239" i="1"/>
  <c r="Q786" i="1"/>
  <c r="Q785" i="1"/>
  <c r="Q630" i="1"/>
  <c r="Q410" i="1"/>
  <c r="Q49" i="1"/>
  <c r="Q13" i="1"/>
  <c r="Q6" i="1"/>
  <c r="Q5" i="1"/>
  <c r="Q296" i="1"/>
  <c r="Q335" i="1"/>
  <c r="Q721" i="1"/>
  <c r="Q543" i="1"/>
  <c r="R543" i="1" s="1"/>
  <c r="T543" i="1" s="1"/>
  <c r="Q536" i="1"/>
  <c r="Q178" i="1"/>
  <c r="Q302" i="1"/>
  <c r="Q270" i="1"/>
  <c r="Q547" i="1"/>
  <c r="Q238" i="1"/>
  <c r="Q218" i="1"/>
  <c r="Q232" i="1"/>
  <c r="Q740" i="1"/>
  <c r="Q546" i="1"/>
  <c r="Q517" i="1"/>
  <c r="Q394" i="1"/>
  <c r="Q217" i="1"/>
  <c r="Q191" i="1"/>
  <c r="Q231" i="1"/>
  <c r="Q117" i="1"/>
  <c r="Q545" i="1"/>
  <c r="Q492" i="1"/>
  <c r="Q428" i="1"/>
  <c r="Q237" i="1"/>
  <c r="Q611" i="1"/>
  <c r="Q610" i="1"/>
  <c r="Q442" i="1"/>
  <c r="Q471" i="1"/>
  <c r="Q441" i="1"/>
  <c r="Q619" i="1"/>
  <c r="Q638" i="1"/>
  <c r="Q268" i="1"/>
  <c r="Q230" i="1"/>
  <c r="Q255" i="1"/>
  <c r="Q582" i="1"/>
  <c r="Q328" i="1"/>
  <c r="Q78" i="1"/>
  <c r="Q747" i="1"/>
  <c r="Q413" i="1"/>
  <c r="Q221" i="1"/>
  <c r="Q794" i="1"/>
  <c r="Q707" i="1"/>
  <c r="Q706" i="1"/>
  <c r="Q629" i="1"/>
  <c r="Q680" i="1"/>
  <c r="Q405" i="1"/>
  <c r="Q330" i="1"/>
  <c r="Q720" i="1"/>
  <c r="Q558" i="1"/>
  <c r="Q409" i="1"/>
  <c r="Q213" i="1"/>
  <c r="Q113" i="1"/>
  <c r="Q112" i="1"/>
  <c r="Q487" i="1"/>
  <c r="Q574" i="1"/>
  <c r="Q486" i="1"/>
  <c r="Q408" i="1"/>
  <c r="Q97" i="1"/>
  <c r="Q31" i="1"/>
  <c r="Q667" i="1"/>
  <c r="Q609" i="1"/>
  <c r="Q608" i="1"/>
  <c r="Q607" i="1"/>
  <c r="Q606" i="1"/>
  <c r="Q718" i="1"/>
  <c r="Q666" i="1"/>
  <c r="Q519" i="1"/>
  <c r="Q784" i="1"/>
  <c r="Q803" i="1"/>
  <c r="Q634" i="1"/>
  <c r="Q587" i="1"/>
  <c r="Q565" i="1"/>
  <c r="Q553" i="1"/>
  <c r="R553" i="1" s="1"/>
  <c r="T553" i="1" s="1"/>
  <c r="Q216" i="1"/>
  <c r="Q683" i="1"/>
  <c r="Q682" i="1"/>
  <c r="Q678" i="1"/>
  <c r="Q677" i="1"/>
  <c r="Q605" i="1"/>
  <c r="Q604" i="1"/>
  <c r="Q603" i="1"/>
  <c r="Q602" i="1"/>
  <c r="Q573" i="1"/>
  <c r="Q572" i="1"/>
  <c r="Q571" i="1"/>
  <c r="Q570" i="1"/>
  <c r="Q564" i="1"/>
  <c r="Q563" i="1"/>
  <c r="Q485" i="1"/>
  <c r="Q437" i="1"/>
  <c r="Q436" i="1"/>
  <c r="Q402" i="1"/>
  <c r="Q295" i="1"/>
  <c r="Q249" i="1"/>
  <c r="Q248" i="1"/>
  <c r="Q41" i="1"/>
  <c r="Q40" i="1"/>
  <c r="Q601" i="1"/>
  <c r="Q703" i="1"/>
  <c r="Q484" i="1"/>
  <c r="Q169" i="1"/>
  <c r="Q203" i="1"/>
  <c r="Q534" i="1"/>
  <c r="Q294" i="1"/>
  <c r="Q59" i="1"/>
  <c r="Q746" i="1"/>
  <c r="Q796" i="1"/>
  <c r="Q494" i="1"/>
  <c r="Q308" i="1"/>
  <c r="Q177" i="1"/>
  <c r="Q93" i="1"/>
  <c r="R93" i="1" s="1"/>
  <c r="T93" i="1" s="1"/>
  <c r="Q90" i="1"/>
  <c r="Q4" i="1"/>
  <c r="Q717" i="1"/>
  <c r="Q665" i="1"/>
  <c r="Q24" i="1"/>
  <c r="Q702" i="1"/>
  <c r="Q596" i="1"/>
  <c r="Q569" i="1"/>
  <c r="Q516" i="1"/>
  <c r="Q502" i="1"/>
  <c r="Q264" i="1"/>
  <c r="Q701" i="1"/>
  <c r="Q628" i="1"/>
  <c r="Q557" i="1"/>
  <c r="Q263" i="1"/>
  <c r="Q176" i="1"/>
  <c r="Q23" i="1"/>
  <c r="Q595" i="1"/>
  <c r="Q733" i="1"/>
  <c r="Q556" i="1"/>
  <c r="Q528" i="1"/>
  <c r="Q526" i="1"/>
  <c r="Q491" i="1"/>
  <c r="Q401" i="1"/>
  <c r="Q525" i="1"/>
  <c r="Q400" i="1"/>
  <c r="Q22" i="1"/>
  <c r="Q399" i="1"/>
  <c r="Q600" i="1"/>
  <c r="Q716" i="1"/>
  <c r="Q586" i="1"/>
  <c r="Q260" i="1"/>
  <c r="Q45" i="1"/>
  <c r="Q465" i="1"/>
  <c r="Q464" i="1"/>
  <c r="Q126" i="1"/>
  <c r="Q767" i="1"/>
  <c r="Q287" i="1"/>
  <c r="Q276" i="1"/>
  <c r="Q62" i="1"/>
  <c r="Q783" i="1"/>
  <c r="Q562" i="1"/>
  <c r="Q398" i="1"/>
  <c r="Q202" i="1"/>
  <c r="Q388" i="1"/>
  <c r="Q652" i="1"/>
  <c r="Q651" i="1"/>
  <c r="Q334" i="1"/>
  <c r="Q63" i="1"/>
  <c r="Q505" i="1"/>
  <c r="Q700" i="1"/>
  <c r="Q793" i="1"/>
  <c r="Q329" i="1"/>
  <c r="Q540" i="1"/>
  <c r="Q173" i="1"/>
  <c r="Q811" i="1"/>
  <c r="Q664" i="1"/>
  <c r="Q722" i="1"/>
  <c r="R722" i="1" s="1"/>
  <c r="T722" i="1" s="1"/>
  <c r="Q643" i="1"/>
  <c r="R643" i="1" s="1"/>
  <c r="T643" i="1" s="1"/>
  <c r="Q618" i="1"/>
  <c r="Q508" i="1"/>
  <c r="Q445" i="1"/>
  <c r="Q444" i="1"/>
  <c r="Q463" i="1"/>
  <c r="Q333" i="1"/>
  <c r="Q316" i="1"/>
  <c r="Q235" i="1"/>
  <c r="R235" i="1" s="1"/>
  <c r="T235" i="1" s="1"/>
  <c r="Q228" i="1"/>
  <c r="R228" i="1" s="1"/>
  <c r="T228" i="1" s="1"/>
  <c r="Q123" i="1"/>
  <c r="Q187" i="1"/>
  <c r="R187" i="1" s="1"/>
  <c r="T187" i="1" s="1"/>
  <c r="Q186" i="1"/>
  <c r="Q172" i="1"/>
  <c r="Q171" i="1"/>
  <c r="Q129" i="1"/>
  <c r="R129" i="1" s="1"/>
  <c r="T129" i="1" s="1"/>
  <c r="Q124" i="1"/>
  <c r="R124" i="1" s="1"/>
  <c r="T124" i="1" s="1"/>
  <c r="Q82" i="1"/>
  <c r="R82" i="1" s="1"/>
  <c r="T82" i="1" s="1"/>
  <c r="Q87" i="1"/>
  <c r="R87" i="1" s="1"/>
  <c r="T87" i="1" s="1"/>
  <c r="Q86" i="1"/>
  <c r="Q60" i="1"/>
  <c r="R60" i="1" s="1"/>
  <c r="T60" i="1" s="1"/>
  <c r="Q39" i="1"/>
  <c r="Q15" i="1"/>
  <c r="R15" i="1" s="1"/>
  <c r="T15" i="1" s="1"/>
  <c r="Q116" i="1"/>
  <c r="Q415" i="1"/>
  <c r="R415" i="1" s="1"/>
  <c r="T415" i="1" s="1"/>
  <c r="Q244" i="1"/>
  <c r="R244" i="1" s="1"/>
  <c r="T244" i="1" s="1"/>
  <c r="Q810" i="1"/>
  <c r="Q809" i="1"/>
  <c r="Q801" i="1"/>
  <c r="Q792" i="1"/>
  <c r="Q393" i="1"/>
  <c r="Q190" i="1"/>
  <c r="Q617" i="1"/>
  <c r="Q382" i="1"/>
  <c r="Q332" i="1"/>
  <c r="Q108" i="1"/>
  <c r="Q84" i="1"/>
  <c r="Q36" i="1"/>
  <c r="Q539" i="1"/>
  <c r="Q739" i="1"/>
  <c r="Q497" i="1"/>
  <c r="Q242" i="1"/>
  <c r="Q713" i="1"/>
  <c r="Q699" i="1"/>
  <c r="Q315" i="1"/>
  <c r="Q170" i="1"/>
  <c r="R170" i="1" s="1"/>
  <c r="T170" i="1" s="1"/>
  <c r="Q115" i="1"/>
  <c r="Q808" i="1"/>
  <c r="Q404" i="1"/>
  <c r="Q738" i="1"/>
  <c r="Q267" i="1"/>
  <c r="Q755" i="1"/>
  <c r="Q397" i="1"/>
  <c r="Q195" i="1"/>
  <c r="Q427" i="1"/>
  <c r="Q426" i="1"/>
  <c r="Q777" i="1"/>
  <c r="Q425" i="1"/>
  <c r="Q229" i="1"/>
  <c r="Q306" i="1"/>
  <c r="Q594" i="1"/>
  <c r="Q266" i="1"/>
  <c r="Q800" i="1"/>
  <c r="Q107" i="1"/>
  <c r="Q650" i="1"/>
  <c r="Q649" i="1"/>
  <c r="Q533" i="1"/>
  <c r="Q515" i="1"/>
  <c r="Q715" i="1"/>
  <c r="Q663" i="1"/>
  <c r="Q381" i="1"/>
  <c r="Q265" i="1"/>
  <c r="Q732" i="1"/>
  <c r="Q660" i="1"/>
  <c r="Q440" i="1"/>
  <c r="Q593" i="1"/>
  <c r="Q359" i="1"/>
  <c r="Q807" i="1"/>
  <c r="Q799" i="1"/>
  <c r="Q698" i="1"/>
  <c r="Q642" i="1"/>
  <c r="Q599" i="1"/>
  <c r="Q592" i="1"/>
  <c r="Q490" i="1"/>
  <c r="Q477" i="1"/>
  <c r="Q424" i="1"/>
  <c r="Q183" i="1"/>
  <c r="Q806" i="1"/>
  <c r="Q697" i="1"/>
  <c r="Q641" i="1"/>
  <c r="Q598" i="1"/>
  <c r="Q591" i="1"/>
  <c r="Q489" i="1"/>
  <c r="Q805" i="1"/>
  <c r="Q737" i="1"/>
  <c r="Q696" i="1"/>
  <c r="Q640" i="1"/>
  <c r="Q616" i="1"/>
  <c r="Q590" i="1"/>
  <c r="Q488" i="1"/>
  <c r="Q542" i="1"/>
  <c r="Q470" i="1"/>
  <c r="Q736" i="1"/>
  <c r="Q648" i="1"/>
  <c r="Q212" i="1"/>
  <c r="Q647" i="1"/>
  <c r="Q568" i="1"/>
  <c r="Q496" i="1"/>
  <c r="Q501" i="1"/>
  <c r="Q423" i="1"/>
  <c r="Q435" i="1"/>
  <c r="Q327" i="1"/>
  <c r="Q312" i="1"/>
  <c r="Q293" i="1"/>
  <c r="Q286" i="1"/>
  <c r="Q396" i="1"/>
  <c r="Q422" i="1"/>
  <c r="Q434" i="1"/>
  <c r="Q326" i="1"/>
  <c r="Q311" i="1"/>
  <c r="Q292" i="1"/>
  <c r="Q421" i="1"/>
  <c r="Q325" i="1"/>
  <c r="Q310" i="1"/>
  <c r="Q285" i="1"/>
  <c r="Q182" i="1"/>
  <c r="Q695" i="1"/>
  <c r="Q299" i="1"/>
  <c r="Q215" i="1"/>
  <c r="Q35" i="1"/>
  <c r="Q589" i="1"/>
  <c r="Q532" i="1"/>
  <c r="Q514" i="1"/>
  <c r="Q291" i="1"/>
  <c r="Q782" i="1"/>
  <c r="Q101" i="1"/>
  <c r="Q106" i="1"/>
  <c r="Q17" i="1"/>
  <c r="Q735" i="1"/>
  <c r="Q105" i="1"/>
  <c r="Q751" i="1"/>
  <c r="Q16" i="1"/>
  <c r="Q199" i="1"/>
  <c r="R199" i="1" s="1"/>
  <c r="T199" i="1" s="1"/>
  <c r="Q198" i="1"/>
  <c r="Q358" i="1"/>
  <c r="Q3" i="1"/>
  <c r="Q750" i="1"/>
  <c r="Q469" i="1"/>
  <c r="Q694" i="1"/>
  <c r="Q615" i="1"/>
  <c r="Q222" i="1"/>
  <c r="R222" i="1" s="1"/>
  <c r="T222" i="1" s="1"/>
  <c r="Q72" i="1"/>
  <c r="Q597" i="1"/>
  <c r="Q363" i="1"/>
  <c r="Q781" i="1"/>
  <c r="Q500" i="1"/>
  <c r="Q567" i="1"/>
  <c r="Q214" i="1"/>
  <c r="Q201" i="1"/>
  <c r="Q380" i="1"/>
  <c r="Q71" i="1"/>
  <c r="Q70" i="1"/>
  <c r="Q754" i="1"/>
  <c r="Q676" i="1"/>
  <c r="Q753" i="1"/>
  <c r="Q675" i="1"/>
  <c r="Q53" i="1"/>
  <c r="R53" i="1" s="1"/>
  <c r="T53" i="1" s="1"/>
  <c r="Q752" i="1"/>
  <c r="Q674" i="1"/>
  <c r="Q52" i="1"/>
  <c r="Q734" i="1"/>
  <c r="Q657" i="1"/>
  <c r="R657" i="1" s="1"/>
  <c r="T657" i="1" s="1"/>
  <c r="Q731" i="1"/>
  <c r="Q357" i="1"/>
  <c r="Q73" i="1"/>
  <c r="R73" i="1" s="1"/>
  <c r="T73" i="1" s="1"/>
  <c r="Q550" i="1"/>
  <c r="Q259" i="1"/>
  <c r="Q585" i="1"/>
  <c r="Q561" i="1"/>
  <c r="Q476" i="1"/>
  <c r="Q468" i="1"/>
  <c r="Q209" i="1"/>
  <c r="Q208" i="1"/>
  <c r="Q206" i="1"/>
  <c r="R206" i="1" s="1"/>
  <c r="T206" i="1" s="1"/>
  <c r="Q205" i="1"/>
  <c r="R205" i="1" s="1"/>
  <c r="T205" i="1" s="1"/>
  <c r="Q462" i="1"/>
  <c r="Q9" i="1"/>
  <c r="Q535" i="1"/>
  <c r="Q390" i="1"/>
  <c r="Q298" i="1"/>
  <c r="Q207" i="1"/>
  <c r="Q277" i="1"/>
  <c r="R277" i="1" s="1"/>
  <c r="T277" i="1" s="1"/>
  <c r="Q225" i="1"/>
  <c r="Q541" i="1"/>
  <c r="Q284" i="1"/>
  <c r="Q275" i="1"/>
  <c r="Q189" i="1"/>
  <c r="Q179" i="1"/>
  <c r="Q102" i="1"/>
  <c r="R102" i="1" s="1"/>
  <c r="T102" i="1" s="1"/>
  <c r="Q538" i="1"/>
  <c r="Q386" i="1"/>
  <c r="Q283" i="1"/>
  <c r="Q154" i="1"/>
  <c r="Q96" i="1"/>
  <c r="Q766" i="1"/>
  <c r="Q251" i="1"/>
  <c r="Q581" i="1"/>
  <c r="Q512" i="1"/>
  <c r="Q254" i="1"/>
  <c r="Q282" i="1"/>
  <c r="Q194" i="1"/>
  <c r="Q646" i="1"/>
  <c r="Q527" i="1"/>
  <c r="Q511" i="1"/>
  <c r="Q461" i="1"/>
  <c r="Q181" i="1"/>
  <c r="Q467" i="1"/>
  <c r="Q290" i="1"/>
  <c r="Q493" i="1"/>
  <c r="Q188" i="1"/>
  <c r="Q709" i="1"/>
  <c r="Q122" i="1"/>
  <c r="Q743" i="1"/>
  <c r="R743" i="1" s="1"/>
  <c r="T743" i="1" s="1"/>
  <c r="Q371" i="1"/>
  <c r="Q366" i="1"/>
  <c r="Q120" i="1"/>
  <c r="Q765" i="1"/>
  <c r="Q742" i="1"/>
  <c r="Q356" i="1"/>
  <c r="Q764" i="1"/>
  <c r="Q370" i="1"/>
  <c r="Q119" i="1"/>
  <c r="Q144" i="1"/>
  <c r="Q369" i="1"/>
  <c r="Q791" i="1"/>
  <c r="Q776" i="1"/>
  <c r="Q365" i="1"/>
  <c r="Q763" i="1"/>
  <c r="Q775" i="1"/>
  <c r="Q364" i="1"/>
  <c r="Q774" i="1"/>
  <c r="Q773" i="1"/>
  <c r="Q355" i="1"/>
  <c r="Q21" i="1"/>
  <c r="Q693" i="1"/>
  <c r="Q560" i="1"/>
  <c r="Q531" i="1"/>
  <c r="Q495" i="1"/>
  <c r="Q460" i="1"/>
  <c r="Q362" i="1"/>
  <c r="Q354" i="1"/>
  <c r="Q253" i="1"/>
  <c r="Q289" i="1"/>
  <c r="Q143" i="1"/>
  <c r="Q224" i="1"/>
  <c r="Q61" i="1"/>
  <c r="Q353" i="1"/>
  <c r="Q142" i="1"/>
  <c r="Q459" i="1"/>
  <c r="Q352" i="1"/>
  <c r="Q141" i="1"/>
  <c r="Q351" i="1"/>
  <c r="Q140" i="1"/>
  <c r="Q350" i="1"/>
  <c r="Q139" i="1"/>
  <c r="Q458" i="1"/>
  <c r="Q349" i="1"/>
  <c r="Q138" i="1"/>
  <c r="Q790" i="1"/>
  <c r="Q789" i="1"/>
  <c r="Q200" i="1"/>
  <c r="Q762" i="1"/>
  <c r="Q368" i="1"/>
  <c r="Q379" i="1"/>
  <c r="Q297" i="1"/>
  <c r="Q274" i="1"/>
  <c r="Q261" i="1"/>
  <c r="R261" i="1" s="1"/>
  <c r="T261" i="1" s="1"/>
  <c r="Q273" i="1"/>
  <c r="Q507" i="1"/>
  <c r="Q524" i="1"/>
  <c r="Q89" i="1"/>
  <c r="Q523" i="1"/>
  <c r="Q114" i="1"/>
  <c r="R114" i="1" s="1"/>
  <c r="T114" i="1" s="1"/>
  <c r="Q522" i="1"/>
  <c r="Q99" i="1"/>
  <c r="Q197" i="1"/>
  <c r="Q521" i="1"/>
  <c r="Q245" i="1"/>
  <c r="R245" i="1" s="1"/>
  <c r="T245" i="1" s="1"/>
  <c r="Q288" i="1"/>
  <c r="Q77" i="1"/>
  <c r="Q30" i="1"/>
  <c r="Q812" i="1"/>
  <c r="R812" i="1" s="1"/>
  <c r="T812" i="1" s="1"/>
  <c r="Q673" i="1"/>
  <c r="Q457" i="1"/>
  <c r="Q272" i="1"/>
  <c r="Q271" i="1"/>
  <c r="Q614" i="1"/>
  <c r="Q250" i="1"/>
  <c r="Q613" i="1"/>
  <c r="R620" i="1" s="1"/>
  <c r="T620" i="1" s="1"/>
  <c r="Q95" i="1"/>
  <c r="Q712" i="1"/>
  <c r="Q672" i="1"/>
  <c r="Q88" i="1"/>
  <c r="Q745" i="1"/>
  <c r="Q67" i="1"/>
  <c r="R67" i="1" s="1"/>
  <c r="T67" i="1" s="1"/>
  <c r="Q622" i="1"/>
  <c r="Q403" i="1"/>
  <c r="Q42" i="1"/>
  <c r="R42" i="1" s="1"/>
  <c r="T42" i="1" s="1"/>
  <c r="Q153" i="1"/>
  <c r="Q530" i="1"/>
  <c r="Q433" i="1"/>
  <c r="Q499" i="1"/>
  <c r="Q20" i="1"/>
  <c r="Q432" i="1"/>
  <c r="Q152" i="1"/>
  <c r="Q29" i="1"/>
  <c r="Q627" i="1"/>
  <c r="Q375" i="1"/>
  <c r="Q111" i="1"/>
  <c r="Q121" i="1"/>
  <c r="Q420" i="1"/>
  <c r="Q19" i="1"/>
  <c r="R19" i="1" s="1"/>
  <c r="T19" i="1" s="1"/>
  <c r="Q227" i="1"/>
  <c r="R227" i="1" s="1"/>
  <c r="T227" i="1" s="1"/>
  <c r="Q223" i="1"/>
  <c r="Q110" i="1"/>
  <c r="Q12" i="1"/>
  <c r="Q633" i="1"/>
  <c r="Q204" i="1"/>
  <c r="R204" i="1" s="1"/>
  <c r="T204" i="1" s="1"/>
  <c r="Q226" i="1"/>
  <c r="Q419" i="1"/>
  <c r="Q236" i="1"/>
  <c r="Q128" i="1"/>
  <c r="R128" i="1" s="1"/>
  <c r="T128" i="1" s="1"/>
  <c r="Q447" i="1"/>
  <c r="Q151" i="1"/>
  <c r="Q730" i="1"/>
  <c r="Q439" i="1"/>
  <c r="Q566" i="1"/>
  <c r="Q714" i="1"/>
  <c r="Q662" i="1"/>
  <c r="Q438" i="1"/>
  <c r="Q456" i="1"/>
  <c r="Q559" i="1"/>
  <c r="Q385" i="1"/>
  <c r="Q281" i="1"/>
  <c r="Q361" i="1"/>
  <c r="Q258" i="1"/>
  <c r="Q455" i="1"/>
  <c r="Q11" i="1"/>
  <c r="Q588" i="1"/>
  <c r="Q193" i="1"/>
  <c r="Q506" i="1"/>
  <c r="Q348" i="1"/>
  <c r="Q729" i="1"/>
  <c r="Q761" i="1"/>
  <c r="Q136" i="1"/>
  <c r="Q692" i="1"/>
  <c r="Q167" i="1"/>
  <c r="Q324" i="1"/>
  <c r="Q150" i="1"/>
  <c r="Q728" i="1"/>
  <c r="Q691" i="1"/>
  <c r="Q323" i="1"/>
  <c r="Q135" i="1"/>
  <c r="Q149" i="1"/>
  <c r="Q727" i="1"/>
  <c r="Q690" i="1"/>
  <c r="Q322" i="1"/>
  <c r="Q134" i="1"/>
  <c r="Q148" i="1"/>
  <c r="Q76" i="1"/>
  <c r="Q378" i="1"/>
  <c r="Q788" i="1"/>
  <c r="Q726" i="1"/>
  <c r="Q689" i="1"/>
  <c r="Q133" i="1"/>
  <c r="Q725" i="1"/>
  <c r="Q347" i="1"/>
  <c r="Q321" i="1"/>
  <c r="Q132" i="1"/>
  <c r="Q147" i="1"/>
  <c r="Q688" i="1"/>
  <c r="Q320" i="1"/>
  <c r="Q146" i="1"/>
  <c r="Q724" i="1"/>
  <c r="Q687" i="1"/>
  <c r="Q319" i="1"/>
  <c r="Q131" i="1"/>
  <c r="Q145" i="1"/>
  <c r="Q75" i="1"/>
  <c r="Q584" i="1"/>
  <c r="Q580" i="1"/>
  <c r="Q579" i="1"/>
  <c r="Q454" i="1"/>
  <c r="Q305" i="1"/>
  <c r="Q280" i="1"/>
  <c r="Q723" i="1"/>
  <c r="Q279" i="1"/>
  <c r="Q686" i="1"/>
  <c r="Q278" i="1"/>
  <c r="Q668" i="1"/>
  <c r="Q257" i="1"/>
  <c r="Q645" i="1"/>
  <c r="Q578" i="1"/>
  <c r="Q577" i="1"/>
  <c r="Q576" i="1"/>
  <c r="Q343" i="1"/>
  <c r="R343" i="1" s="1"/>
  <c r="T343" i="1" s="1"/>
  <c r="Q760" i="1"/>
  <c r="Q318" i="1"/>
  <c r="Q759" i="1"/>
  <c r="Q583" i="1"/>
  <c r="Q758" i="1"/>
  <c r="Q659" i="1"/>
  <c r="Q498" i="1"/>
  <c r="Q407" i="1"/>
  <c r="Q344" i="1"/>
  <c r="Q304" i="1"/>
  <c r="Q301" i="1"/>
  <c r="Q211" i="1"/>
  <c r="Q104" i="1"/>
  <c r="Q28" i="1"/>
  <c r="Q804" i="1"/>
  <c r="Q637" i="1"/>
  <c r="Q780" i="1"/>
  <c r="Q779" i="1"/>
  <c r="Q247" i="1"/>
  <c r="Q269" i="1"/>
  <c r="Q7" i="1"/>
  <c r="R7" i="1" s="1"/>
  <c r="T7" i="1" s="1"/>
  <c r="Q303" i="1"/>
  <c r="Q314" i="1"/>
  <c r="Q246" i="1"/>
  <c r="Q185" i="1"/>
  <c r="Q69" i="1"/>
  <c r="Q802" i="1"/>
  <c r="Q757" i="1"/>
  <c r="Q387" i="1"/>
  <c r="Q168" i="1"/>
  <c r="Q44" i="1"/>
  <c r="Q537" i="1"/>
  <c r="Q339" i="1"/>
  <c r="Q338" i="1"/>
  <c r="Q771" i="1"/>
  <c r="R771" i="1" s="1"/>
  <c r="T771" i="1" s="1"/>
  <c r="Q55" i="1"/>
  <c r="R55" i="1" s="1"/>
  <c r="T55" i="1" s="1"/>
  <c r="Q708" i="1"/>
  <c r="Q681" i="1"/>
  <c r="R681" i="1" s="1"/>
  <c r="T681" i="1" s="1"/>
  <c r="Q625" i="1"/>
  <c r="Q544" i="1"/>
  <c r="Q520" i="1"/>
  <c r="R520" i="1" s="1"/>
  <c r="T520" i="1" s="1"/>
  <c r="Q473" i="1"/>
  <c r="Q453" i="1"/>
  <c r="Q451" i="1"/>
  <c r="Q448" i="1"/>
  <c r="R448" i="1" s="1"/>
  <c r="T448" i="1" s="1"/>
  <c r="Q446" i="1"/>
  <c r="Q374" i="1"/>
  <c r="Q367" i="1"/>
  <c r="R367" i="1" s="1"/>
  <c r="T367" i="1" s="1"/>
  <c r="Q300" i="1"/>
  <c r="Q118" i="1"/>
  <c r="R118" i="1" s="1"/>
  <c r="T118" i="1" s="1"/>
  <c r="Q220" i="1"/>
  <c r="Q58" i="1"/>
  <c r="Q47" i="1"/>
  <c r="R47" i="1" s="1"/>
  <c r="T47" i="1" s="1"/>
  <c r="Q56" i="1"/>
  <c r="R56" i="1" s="1"/>
  <c r="T56" i="1" s="1"/>
  <c r="Q32" i="1"/>
  <c r="R32" i="1" s="1"/>
  <c r="T32" i="1" s="1"/>
  <c r="Q43" i="1"/>
  <c r="Q51" i="1"/>
  <c r="R51" i="1" s="1"/>
  <c r="T51" i="1" s="1"/>
  <c r="Q46" i="1"/>
  <c r="R46" i="1" s="1"/>
  <c r="T46" i="1" s="1"/>
  <c r="Q48" i="1"/>
  <c r="Q10" i="1"/>
  <c r="Q8" i="1"/>
  <c r="Q317" i="1"/>
  <c r="R317" i="1" s="1"/>
  <c r="T317" i="1" s="1"/>
  <c r="Q81" i="1"/>
  <c r="Q27" i="1"/>
  <c r="Q313" i="1"/>
  <c r="Q389" i="1"/>
  <c r="Q384" i="1"/>
  <c r="Q26" i="1"/>
  <c r="Q483" i="1"/>
  <c r="Q555" i="1"/>
  <c r="Q482" i="1"/>
  <c r="Q504" i="1"/>
  <c r="Q109" i="1"/>
  <c r="Q554" i="1"/>
  <c r="Q481" i="1"/>
  <c r="Q377" i="1"/>
  <c r="Q94" i="1"/>
  <c r="Q83" i="1"/>
  <c r="Q406" i="1"/>
  <c r="Q431" i="1"/>
  <c r="Q418" i="1"/>
  <c r="Q626" i="1"/>
  <c r="Q417" i="1"/>
  <c r="Q137" i="1"/>
  <c r="Q756" i="1"/>
  <c r="R769" i="1" s="1"/>
  <c r="T769" i="1" s="1"/>
  <c r="Q346" i="1"/>
  <c r="Q795" i="1"/>
  <c r="Q772" i="1"/>
  <c r="Q749" i="1"/>
  <c r="Q744" i="1"/>
  <c r="Q741" i="1"/>
  <c r="Q719" i="1"/>
  <c r="Q711" i="1"/>
  <c r="Q685" i="1"/>
  <c r="Q644" i="1"/>
  <c r="Q671" i="1"/>
  <c r="Q661" i="1"/>
  <c r="Q624" i="1"/>
  <c r="Q100" i="1"/>
  <c r="Q25" i="1"/>
  <c r="Q2" i="1"/>
  <c r="Q74" i="1"/>
  <c r="R74" i="1" s="1"/>
  <c r="T74" i="1" s="1"/>
  <c r="Q342" i="1"/>
  <c r="Q472" i="1"/>
  <c r="Q98" i="1"/>
  <c r="Q639" i="1"/>
  <c r="Q621" i="1"/>
  <c r="Q636" i="1"/>
  <c r="Q341" i="1"/>
  <c r="Q38" i="1"/>
  <c r="Q54" i="1"/>
  <c r="R54" i="1" s="1"/>
  <c r="T54" i="1" s="1"/>
  <c r="Q475" i="1"/>
  <c r="Q80" i="1"/>
  <c r="Q79" i="1"/>
  <c r="Q37" i="1"/>
  <c r="Q34" i="1"/>
  <c r="Q430" i="1"/>
  <c r="Q503" i="1"/>
  <c r="Q373" i="1"/>
  <c r="Q210" i="1"/>
  <c r="Q480" i="1"/>
  <c r="Q416" i="1"/>
  <c r="Q429" i="1"/>
  <c r="Q372" i="1"/>
  <c r="Q65" i="1"/>
  <c r="Q450" i="1"/>
  <c r="Q256" i="1"/>
  <c r="Q252" i="1"/>
  <c r="Q479" i="1"/>
  <c r="Q518" i="1"/>
  <c r="Q449" i="1"/>
  <c r="Q798" i="1"/>
  <c r="Q705" i="1"/>
  <c r="Q710" i="1"/>
  <c r="Q513" i="1"/>
  <c r="Q474" i="1"/>
  <c r="Q466" i="1"/>
  <c r="Q395" i="1"/>
  <c r="Q376" i="1"/>
  <c r="Q262" i="1"/>
  <c r="Q175" i="1"/>
  <c r="Q68" i="1"/>
  <c r="Q57" i="1"/>
  <c r="Q33" i="1"/>
  <c r="Q575" i="1"/>
  <c r="R582" i="1" s="1"/>
  <c r="T582" i="1" s="1"/>
  <c r="Q623" i="1"/>
  <c r="R221" i="1" l="1"/>
  <c r="T221" i="1" s="1"/>
  <c r="R50" i="1"/>
  <c r="T50" i="1" s="1"/>
  <c r="O314" i="1"/>
  <c r="O296" i="1"/>
  <c r="O709" i="1"/>
  <c r="O751" i="1"/>
  <c r="O542" i="1"/>
  <c r="O801" i="1"/>
  <c r="O186" i="1"/>
  <c r="O203" i="1"/>
  <c r="O634" i="1"/>
  <c r="O684" i="1"/>
  <c r="O331" i="1"/>
  <c r="O611" i="1"/>
  <c r="R740" i="1"/>
  <c r="T740" i="1" s="1"/>
  <c r="O512" i="1"/>
  <c r="O414" i="1"/>
  <c r="R487" i="1"/>
  <c r="T487" i="1" s="1"/>
  <c r="O328" i="1"/>
  <c r="R679" i="1"/>
  <c r="T679" i="1" s="1"/>
  <c r="R622" i="1"/>
  <c r="T622" i="1" s="1"/>
  <c r="R120" i="1"/>
  <c r="T120" i="1" s="1"/>
  <c r="R660" i="1"/>
  <c r="T660" i="1" s="1"/>
  <c r="R62" i="1"/>
  <c r="T62" i="1" s="1"/>
  <c r="R796" i="1"/>
  <c r="T796" i="1" s="1"/>
  <c r="R519" i="1"/>
  <c r="T519" i="1" s="1"/>
  <c r="O475" i="1"/>
  <c r="O299" i="1"/>
  <c r="O505" i="1"/>
  <c r="O59" i="1"/>
  <c r="O64" i="1"/>
  <c r="O345" i="1"/>
  <c r="O127" i="1"/>
  <c r="R625" i="1"/>
  <c r="T625" i="1" s="1"/>
  <c r="R447" i="1"/>
  <c r="T447" i="1" s="1"/>
  <c r="R312" i="1"/>
  <c r="T312" i="1" s="1"/>
  <c r="O582" i="1"/>
  <c r="O360" i="1"/>
  <c r="O787" i="1"/>
  <c r="O167" i="1"/>
  <c r="O794" i="1"/>
  <c r="O371" i="1"/>
  <c r="O492" i="1"/>
  <c r="O316" i="1"/>
  <c r="O445" i="1"/>
  <c r="O337" i="1"/>
  <c r="O240" i="1"/>
  <c r="R172" i="1"/>
  <c r="T172" i="1" s="1"/>
  <c r="O487" i="1"/>
  <c r="R477" i="1"/>
  <c r="T477" i="1" s="1"/>
  <c r="R497" i="1"/>
  <c r="T497" i="1" s="1"/>
  <c r="R276" i="1"/>
  <c r="T276" i="1" s="1"/>
  <c r="R309" i="1"/>
  <c r="T309" i="1" s="1"/>
  <c r="O18" i="1"/>
  <c r="R552" i="1"/>
  <c r="T552" i="1" s="1"/>
  <c r="O632" i="1"/>
  <c r="O733" i="1"/>
  <c r="R9" i="1"/>
  <c r="T9" i="1" s="1"/>
  <c r="R713" i="1"/>
  <c r="T713" i="1" s="1"/>
  <c r="R123" i="1"/>
  <c r="T123" i="1" s="1"/>
  <c r="R388" i="1"/>
  <c r="T388" i="1" s="1"/>
  <c r="R45" i="1"/>
  <c r="T45" i="1" s="1"/>
  <c r="R24" i="1"/>
  <c r="T24" i="1" s="1"/>
  <c r="R494" i="1"/>
  <c r="T494" i="1" s="1"/>
  <c r="R41" i="1"/>
  <c r="T41" i="1" s="1"/>
  <c r="R667" i="1"/>
  <c r="T667" i="1" s="1"/>
  <c r="R113" i="1"/>
  <c r="T113" i="1" s="1"/>
  <c r="R268" i="1"/>
  <c r="T268" i="1" s="1"/>
  <c r="R471" i="1"/>
  <c r="T471" i="1" s="1"/>
  <c r="R117" i="1"/>
  <c r="T117" i="1" s="1"/>
  <c r="R394" i="1"/>
  <c r="T394" i="1" s="1"/>
  <c r="R270" i="1"/>
  <c r="T270" i="1" s="1"/>
  <c r="R410" i="1"/>
  <c r="T410" i="1" s="1"/>
  <c r="R196" i="1"/>
  <c r="T196" i="1" s="1"/>
  <c r="R509" i="1"/>
  <c r="T509" i="1" s="1"/>
  <c r="R184" i="1"/>
  <c r="T184" i="1" s="1"/>
  <c r="R234" i="1"/>
  <c r="T234" i="1" s="1"/>
  <c r="R452" i="1"/>
  <c r="T452" i="1" s="1"/>
  <c r="R18" i="1"/>
  <c r="T18" i="1" s="1"/>
  <c r="O81" i="1"/>
  <c r="O625" i="1"/>
  <c r="O257" i="1"/>
  <c r="O596" i="1"/>
  <c r="O447" i="1"/>
  <c r="O99" i="1"/>
  <c r="O144" i="1"/>
  <c r="O366" i="1"/>
  <c r="R375" i="1"/>
  <c r="T375" i="1" s="1"/>
  <c r="R363" i="1"/>
  <c r="T363" i="1" s="1"/>
  <c r="R534" i="1"/>
  <c r="T534" i="1" s="1"/>
  <c r="R213" i="1"/>
  <c r="T213" i="1" s="1"/>
  <c r="R218" i="1"/>
  <c r="T218" i="1" s="1"/>
  <c r="R6" i="1"/>
  <c r="T6" i="1" s="1"/>
  <c r="R66" i="1"/>
  <c r="T66" i="1" s="1"/>
  <c r="R92" i="1"/>
  <c r="T92" i="1" s="1"/>
  <c r="R136" i="1"/>
  <c r="T136" i="1" s="1"/>
  <c r="R475" i="1"/>
  <c r="T475" i="1" s="1"/>
  <c r="R565" i="1"/>
  <c r="T565" i="1" s="1"/>
  <c r="R176" i="1"/>
  <c r="T176" i="1" s="1"/>
  <c r="R31" i="1"/>
  <c r="T31" i="1" s="1"/>
  <c r="R721" i="1"/>
  <c r="T721" i="1" s="1"/>
  <c r="R180" i="1"/>
  <c r="T180" i="1" s="1"/>
  <c r="R548" i="1"/>
  <c r="T548" i="1" s="1"/>
  <c r="O287" i="1"/>
  <c r="O72" i="1"/>
  <c r="R383" i="1"/>
  <c r="T383" i="1" s="1"/>
  <c r="R437" i="1"/>
  <c r="T437" i="1" s="1"/>
  <c r="R342" i="1"/>
  <c r="T342" i="1" s="1"/>
  <c r="R656" i="1"/>
  <c r="T656" i="1" s="1"/>
  <c r="R81" i="1"/>
  <c r="T81" i="1" s="1"/>
  <c r="R465" i="1"/>
  <c r="T465" i="1" s="1"/>
  <c r="R314" i="1"/>
  <c r="T314" i="1" s="1"/>
  <c r="R811" i="1"/>
  <c r="T811" i="1" s="1"/>
  <c r="R257" i="1"/>
  <c r="T257" i="1" s="1"/>
  <c r="R596" i="1"/>
  <c r="T596" i="1" s="1"/>
  <c r="R574" i="1"/>
  <c r="T574" i="1" s="1"/>
  <c r="R296" i="1"/>
  <c r="T296" i="1" s="1"/>
  <c r="R99" i="1"/>
  <c r="T99" i="1" s="1"/>
  <c r="R251" i="1"/>
  <c r="T251" i="1" s="1"/>
  <c r="R260" i="1"/>
  <c r="T260" i="1" s="1"/>
  <c r="R587" i="1"/>
  <c r="T587" i="1" s="1"/>
  <c r="R517" i="1"/>
  <c r="T517" i="1" s="1"/>
  <c r="R302" i="1"/>
  <c r="T302" i="1" s="1"/>
  <c r="R529" i="1"/>
  <c r="T529" i="1" s="1"/>
  <c r="R243" i="1"/>
  <c r="T243" i="1" s="1"/>
  <c r="O473" i="1"/>
  <c r="O274" i="1"/>
  <c r="R144" i="1"/>
  <c r="T144" i="1" s="1"/>
  <c r="O386" i="1"/>
  <c r="O312" i="1"/>
  <c r="O477" i="1"/>
  <c r="O642" i="1"/>
  <c r="O276" i="1"/>
  <c r="O264" i="1"/>
  <c r="O249" i="1"/>
  <c r="O97" i="1"/>
  <c r="O405" i="1"/>
  <c r="O707" i="1"/>
  <c r="O178" i="1"/>
  <c r="O309" i="1"/>
  <c r="O85" i="1"/>
  <c r="O174" i="1"/>
  <c r="O108" i="1"/>
  <c r="O540" i="1"/>
  <c r="O526" i="1"/>
  <c r="O502" i="1"/>
  <c r="O169" i="1"/>
  <c r="O803" i="1"/>
  <c r="O718" i="1"/>
  <c r="O558" i="1"/>
  <c r="O78" i="1"/>
  <c r="O536" i="1"/>
  <c r="O778" i="1"/>
  <c r="O192" i="1"/>
  <c r="O307" i="1"/>
  <c r="O14" i="1"/>
  <c r="O670" i="1"/>
  <c r="O392" i="1"/>
  <c r="O748" i="1"/>
  <c r="R709" i="1"/>
  <c r="T709" i="1" s="1"/>
  <c r="R386" i="1"/>
  <c r="T386" i="1" s="1"/>
  <c r="R751" i="1"/>
  <c r="T751" i="1" s="1"/>
  <c r="R542" i="1"/>
  <c r="T542" i="1" s="1"/>
  <c r="R642" i="1"/>
  <c r="T642" i="1" s="1"/>
  <c r="R801" i="1"/>
  <c r="T801" i="1" s="1"/>
  <c r="R186" i="1"/>
  <c r="T186" i="1" s="1"/>
  <c r="R264" i="1"/>
  <c r="T264" i="1" s="1"/>
  <c r="R203" i="1"/>
  <c r="T203" i="1" s="1"/>
  <c r="R249" i="1"/>
  <c r="T249" i="1" s="1"/>
  <c r="R634" i="1"/>
  <c r="T634" i="1" s="1"/>
  <c r="R97" i="1"/>
  <c r="T97" i="1" s="1"/>
  <c r="R405" i="1"/>
  <c r="T405" i="1" s="1"/>
  <c r="R707" i="1"/>
  <c r="T707" i="1" s="1"/>
  <c r="R178" i="1"/>
  <c r="T178" i="1" s="1"/>
  <c r="R684" i="1"/>
  <c r="T684" i="1" s="1"/>
  <c r="R331" i="1"/>
  <c r="T331" i="1" s="1"/>
  <c r="R85" i="1"/>
  <c r="T85" i="1" s="1"/>
  <c r="R174" i="1"/>
  <c r="T174" i="1" s="1"/>
  <c r="O437" i="1"/>
  <c r="O342" i="1"/>
  <c r="O769" i="1"/>
  <c r="O136" i="1"/>
  <c r="O227" i="1"/>
  <c r="O620" i="1"/>
  <c r="O743" i="1"/>
  <c r="O9" i="1"/>
  <c r="O740" i="1"/>
  <c r="O199" i="1"/>
  <c r="O713" i="1"/>
  <c r="O87" i="1"/>
  <c r="O123" i="1"/>
  <c r="O388" i="1"/>
  <c r="O45" i="1"/>
  <c r="O24" i="1"/>
  <c r="O494" i="1"/>
  <c r="O41" i="1"/>
  <c r="O667" i="1"/>
  <c r="O113" i="1"/>
  <c r="O221" i="1"/>
  <c r="O268" i="1"/>
  <c r="O471" i="1"/>
  <c r="O117" i="1"/>
  <c r="O394" i="1"/>
  <c r="O270" i="1"/>
  <c r="O410" i="1"/>
  <c r="O196" i="1"/>
  <c r="O509" i="1"/>
  <c r="O184" i="1"/>
  <c r="O50" i="1"/>
  <c r="O234" i="1"/>
  <c r="O452" i="1"/>
  <c r="R366" i="1"/>
  <c r="T366" i="1" s="1"/>
  <c r="R611" i="1"/>
  <c r="T611" i="1" s="1"/>
  <c r="R402" i="1"/>
  <c r="T402" i="1" s="1"/>
  <c r="R428" i="1"/>
  <c r="T428" i="1" s="1"/>
  <c r="R38" i="1"/>
  <c r="T38" i="1" s="1"/>
  <c r="R704" i="1"/>
  <c r="T704" i="1" s="1"/>
  <c r="R360" i="1"/>
  <c r="T360" i="1" s="1"/>
  <c r="R632" i="1"/>
  <c r="T632" i="1" s="1"/>
  <c r="R473" i="1"/>
  <c r="T473" i="1" s="1"/>
  <c r="R787" i="1"/>
  <c r="T787" i="1" s="1"/>
  <c r="R328" i="1"/>
  <c r="T328" i="1" s="1"/>
  <c r="R733" i="1"/>
  <c r="T733" i="1" s="1"/>
  <c r="R167" i="1"/>
  <c r="T167" i="1" s="1"/>
  <c r="R794" i="1"/>
  <c r="T794" i="1" s="1"/>
  <c r="R443" i="1"/>
  <c r="T443" i="1" s="1"/>
  <c r="R274" i="1"/>
  <c r="T274" i="1" s="1"/>
  <c r="R371" i="1"/>
  <c r="T371" i="1" s="1"/>
  <c r="R512" i="1"/>
  <c r="T512" i="1" s="1"/>
  <c r="R287" i="1"/>
  <c r="T287" i="1" s="1"/>
  <c r="R72" i="1"/>
  <c r="T72" i="1" s="1"/>
  <c r="R101" i="1"/>
  <c r="T101" i="1" s="1"/>
  <c r="R299" i="1"/>
  <c r="T299" i="1" s="1"/>
  <c r="R492" i="1"/>
  <c r="T492" i="1" s="1"/>
  <c r="R755" i="1"/>
  <c r="T755" i="1" s="1"/>
  <c r="R108" i="1"/>
  <c r="T108" i="1" s="1"/>
  <c r="R316" i="1"/>
  <c r="T316" i="1" s="1"/>
  <c r="R445" i="1"/>
  <c r="T445" i="1" s="1"/>
  <c r="R540" i="1"/>
  <c r="T540" i="1" s="1"/>
  <c r="R505" i="1"/>
  <c r="T505" i="1" s="1"/>
  <c r="R526" i="1"/>
  <c r="T526" i="1" s="1"/>
  <c r="R502" i="1"/>
  <c r="T502" i="1" s="1"/>
  <c r="R59" i="1"/>
  <c r="T59" i="1" s="1"/>
  <c r="R169" i="1"/>
  <c r="T169" i="1" s="1"/>
  <c r="R803" i="1"/>
  <c r="T803" i="1" s="1"/>
  <c r="R718" i="1"/>
  <c r="T718" i="1" s="1"/>
  <c r="R558" i="1"/>
  <c r="T558" i="1" s="1"/>
  <c r="R78" i="1"/>
  <c r="T78" i="1" s="1"/>
  <c r="R536" i="1"/>
  <c r="T536" i="1" s="1"/>
  <c r="R778" i="1"/>
  <c r="T778" i="1" s="1"/>
  <c r="R414" i="1"/>
  <c r="T414" i="1" s="1"/>
  <c r="R192" i="1"/>
  <c r="T192" i="1" s="1"/>
  <c r="R64" i="1"/>
  <c r="T64" i="1" s="1"/>
  <c r="R307" i="1"/>
  <c r="T307" i="1" s="1"/>
  <c r="R345" i="1"/>
  <c r="T345" i="1" s="1"/>
  <c r="R127" i="1"/>
  <c r="T127" i="1" s="1"/>
  <c r="R14" i="1"/>
  <c r="T14" i="1" s="1"/>
  <c r="R337" i="1"/>
  <c r="T337" i="1" s="1"/>
  <c r="R670" i="1"/>
  <c r="T670" i="1" s="1"/>
  <c r="R392" i="1"/>
  <c r="T392" i="1" s="1"/>
  <c r="R240" i="1"/>
  <c r="T240" i="1" s="1"/>
  <c r="R748" i="1"/>
  <c r="T748" i="1" s="1"/>
  <c r="O383" i="1"/>
  <c r="O428" i="1"/>
  <c r="O38" i="1"/>
  <c r="O656" i="1"/>
  <c r="O704" i="1"/>
  <c r="O565" i="1"/>
  <c r="O375" i="1"/>
  <c r="O622" i="1"/>
  <c r="O679" i="1"/>
  <c r="O120" i="1"/>
  <c r="O251" i="1"/>
  <c r="O363" i="1"/>
  <c r="O660" i="1"/>
  <c r="O172" i="1"/>
  <c r="O62" i="1"/>
  <c r="O260" i="1"/>
  <c r="O176" i="1"/>
  <c r="O534" i="1"/>
  <c r="O587" i="1"/>
  <c r="O519" i="1"/>
  <c r="O31" i="1"/>
  <c r="O213" i="1"/>
  <c r="O517" i="1"/>
  <c r="O218" i="1"/>
  <c r="O302" i="1"/>
  <c r="O721" i="1"/>
  <c r="O6" i="1"/>
  <c r="O66" i="1"/>
  <c r="O529" i="1"/>
  <c r="O180" i="1"/>
  <c r="O92" i="1"/>
  <c r="O548" i="1"/>
  <c r="O552" i="1"/>
  <c r="M242" i="1"/>
  <c r="L242" i="1"/>
  <c r="N242" i="1" s="1"/>
  <c r="O243" i="1" s="1"/>
  <c r="M497" i="1"/>
  <c r="L497" i="1"/>
  <c r="N497" i="1" s="1"/>
  <c r="O814" i="1" l="1"/>
  <c r="O816" i="1" s="1"/>
  <c r="O497" i="1"/>
</calcChain>
</file>

<file path=xl/sharedStrings.xml><?xml version="1.0" encoding="utf-8"?>
<sst xmlns="http://schemas.openxmlformats.org/spreadsheetml/2006/main" count="4928" uniqueCount="4897">
  <si>
    <t>Código</t>
  </si>
  <si>
    <t>Descripción</t>
  </si>
  <si>
    <t>Fecha</t>
  </si>
  <si>
    <t>Factura</t>
  </si>
  <si>
    <t>Cuenta</t>
  </si>
  <si>
    <t>Razón Social</t>
  </si>
  <si>
    <t>Lista</t>
  </si>
  <si>
    <t>Cantidad</t>
  </si>
  <si>
    <t>Motivo NC</t>
  </si>
  <si>
    <t xml:space="preserve">          Q73</t>
  </si>
  <si>
    <t>**AUTOMATE 1.0 LISO SURT.</t>
  </si>
  <si>
    <t>FB5100038329</t>
  </si>
  <si>
    <t>075852</t>
  </si>
  <si>
    <t>BDS - 3026 JESICA CHIMINAZO</t>
  </si>
  <si>
    <t>5</t>
  </si>
  <si>
    <t xml:space="preserve">         Q010</t>
  </si>
  <si>
    <t>**CUBETERA COLORES SURTIDOS. 27.5CM X 9,5 CM</t>
  </si>
  <si>
    <t>FB5100038315</t>
  </si>
  <si>
    <t>075845</t>
  </si>
  <si>
    <t>BDS - 3017 FLORENCIA HERRERA</t>
  </si>
  <si>
    <t>5</t>
  </si>
  <si>
    <t xml:space="preserve">         Q056</t>
  </si>
  <si>
    <t>**SR. DISPENSER</t>
  </si>
  <si>
    <t>FB5100037565</t>
  </si>
  <si>
    <t>069265</t>
  </si>
  <si>
    <t>BDS - 1961/2854 SABRINA OBIOLS</t>
  </si>
  <si>
    <t>5</t>
  </si>
  <si>
    <t xml:space="preserve">         Q056</t>
  </si>
  <si>
    <t>**SR. DISPENSER</t>
  </si>
  <si>
    <t>FB5100037568</t>
  </si>
  <si>
    <t>075312</t>
  </si>
  <si>
    <t>BDS - 2858 BARBARA MIRANDA</t>
  </si>
  <si>
    <t>5</t>
  </si>
  <si>
    <t xml:space="preserve">         Q056</t>
  </si>
  <si>
    <t>**SR. DISPENSER</t>
  </si>
  <si>
    <t>FB5100037618</t>
  </si>
  <si>
    <t>075334</t>
  </si>
  <si>
    <t>BDS - 2862 NADIA FOREITER</t>
  </si>
  <si>
    <t>5</t>
  </si>
  <si>
    <t xml:space="preserve">         Q056</t>
  </si>
  <si>
    <t>**SR. DISPENSER</t>
  </si>
  <si>
    <t>FB5100037889</t>
  </si>
  <si>
    <t>074619</t>
  </si>
  <si>
    <t>BDS - 2695/2755/2899/2935 PAULA OLMEDO</t>
  </si>
  <si>
    <t>5</t>
  </si>
  <si>
    <t xml:space="preserve">         Q056</t>
  </si>
  <si>
    <t>**SR. DISPENSER</t>
  </si>
  <si>
    <t>FB5100037954</t>
  </si>
  <si>
    <t>074619</t>
  </si>
  <si>
    <t>BDS - 2695/2755/2899/2935 PAULA OLMEDO</t>
  </si>
  <si>
    <t>5</t>
  </si>
  <si>
    <t xml:space="preserve">         Q056</t>
  </si>
  <si>
    <t>**SR. DISPENSER</t>
  </si>
  <si>
    <t>FB5100038043</t>
  </si>
  <si>
    <t>075627</t>
  </si>
  <si>
    <t>BDS - 2965 MARILINA TORRES</t>
  </si>
  <si>
    <t>5</t>
  </si>
  <si>
    <t xml:space="preserve">         Q056</t>
  </si>
  <si>
    <t>**SR. DISPENSER</t>
  </si>
  <si>
    <t>FB5100038046</t>
  </si>
  <si>
    <t>075630</t>
  </si>
  <si>
    <t>BDS - 2978 FIAMMA LELU</t>
  </si>
  <si>
    <t>5</t>
  </si>
  <si>
    <t xml:space="preserve">         Q056</t>
  </si>
  <si>
    <t>**SR. DISPENSER</t>
  </si>
  <si>
    <t>FB5100038072</t>
  </si>
  <si>
    <t>075639</t>
  </si>
  <si>
    <t>BDS - 2975 AGUSTINA GIL</t>
  </si>
  <si>
    <t>5</t>
  </si>
  <si>
    <t xml:space="preserve">         Q056</t>
  </si>
  <si>
    <t>**SR. DISPENSER</t>
  </si>
  <si>
    <t>FB5100038076</t>
  </si>
  <si>
    <t>075641</t>
  </si>
  <si>
    <t>BDS - 2981/3344 ANDREA CECILIA HANONO</t>
  </si>
  <si>
    <t>5</t>
  </si>
  <si>
    <t xml:space="preserve">         Q056</t>
  </si>
  <si>
    <t>**SR. DISPENSER</t>
  </si>
  <si>
    <t>FB5100038140</t>
  </si>
  <si>
    <t>075704</t>
  </si>
  <si>
    <t>BDS - 2993 MARIA BELEN APARICIO</t>
  </si>
  <si>
    <t>5</t>
  </si>
  <si>
    <t xml:space="preserve">         Q056</t>
  </si>
  <si>
    <t>**SR. DISPENSER</t>
  </si>
  <si>
    <t>FB5100038421</t>
  </si>
  <si>
    <t>075372</t>
  </si>
  <si>
    <t>BDS - 2874/3036 MARIANA JUANA PORTARO</t>
  </si>
  <si>
    <t>5</t>
  </si>
  <si>
    <t xml:space="preserve">         Q056</t>
  </si>
  <si>
    <t>**SR. DISPENSER</t>
  </si>
  <si>
    <t>FB5100038435</t>
  </si>
  <si>
    <t>070204</t>
  </si>
  <si>
    <t>BDS - 2121/2846/3056/3079 ZOE ZENOBIO</t>
  </si>
  <si>
    <t>5</t>
  </si>
  <si>
    <t xml:space="preserve">         Q069</t>
  </si>
  <si>
    <t>**ESCURRIDIZO</t>
  </si>
  <si>
    <t xml:space="preserve">         Q069</t>
  </si>
  <si>
    <t>**ESCURRIDIZO</t>
  </si>
  <si>
    <t>FB5100038502</t>
  </si>
  <si>
    <t>070132</t>
  </si>
  <si>
    <t>BDS - 2098/3065 ALEJANDRA BARRIENTOS</t>
  </si>
  <si>
    <t>8</t>
  </si>
  <si>
    <t xml:space="preserve">         Q079</t>
  </si>
  <si>
    <t>**AUTOMATE COLORES SURTIDOS</t>
  </si>
  <si>
    <t>FB5100038070</t>
  </si>
  <si>
    <t>075637</t>
  </si>
  <si>
    <t>BDS - 2973 ALEJANDRA LICO</t>
  </si>
  <si>
    <t>5</t>
  </si>
  <si>
    <t xml:space="preserve">         Q079</t>
  </si>
  <si>
    <t>**AUTOMATE COLORES SURTIDOS</t>
  </si>
  <si>
    <t>FB5100038141</t>
  </si>
  <si>
    <t>075705</t>
  </si>
  <si>
    <t>BDS - 2996 AGUSTINA PACHECO</t>
  </si>
  <si>
    <t>5</t>
  </si>
  <si>
    <t xml:space="preserve">         Q527</t>
  </si>
  <si>
    <t>**MUG CAFE TERMICO TAPA SILICONA MOTIV.SIN ELECCION</t>
  </si>
  <si>
    <t>FB5100038078</t>
  </si>
  <si>
    <t>075643</t>
  </si>
  <si>
    <t>BDS - 2983 DANIELA TONONI</t>
  </si>
  <si>
    <t>5</t>
  </si>
  <si>
    <t xml:space="preserve">         Q632</t>
  </si>
  <si>
    <t>**MATE DE MADERA CON BOMBILLA MADERATE COLORES SURT.</t>
  </si>
  <si>
    <t>FB5100037976</t>
  </si>
  <si>
    <t>070208</t>
  </si>
  <si>
    <t>BDS - 2129/2498/2516/2621/2700/2944/3250/3284/3349 JESSICA CHUSIT</t>
  </si>
  <si>
    <t>5</t>
  </si>
  <si>
    <t xml:space="preserve">         Q632</t>
  </si>
  <si>
    <t>**MATE DE MADERA CON BOMBILLA MADERATE COLORES SURT.</t>
  </si>
  <si>
    <t>CB5100006129</t>
  </si>
  <si>
    <t>070208</t>
  </si>
  <si>
    <t>BDS - 2129/2498/2516/2621/2700/2944/3250/3284/3349 JESSICA CHUSIT</t>
  </si>
  <si>
    <t>5</t>
  </si>
  <si>
    <t xml:space="preserve">         Q659</t>
  </si>
  <si>
    <t xml:space="preserve">**VASO MUG ECO CON TAPA TERMICA 450CC </t>
  </si>
  <si>
    <t>FB5100038070</t>
  </si>
  <si>
    <t>075637</t>
  </si>
  <si>
    <t>BDS - 2973 ALEJANDRA LICO</t>
  </si>
  <si>
    <t>5</t>
  </si>
  <si>
    <t xml:space="preserve">         Q668</t>
  </si>
  <si>
    <t>**MIMATE PASTEL TUMATE SERIGRAFIADO 500CC COLORS. SURT</t>
  </si>
  <si>
    <t>FB5100037622</t>
  </si>
  <si>
    <t>062710</t>
  </si>
  <si>
    <t>BDD - 694/2864/2905/3305 SANDRA ALVAREZ</t>
  </si>
  <si>
    <t>5</t>
  </si>
  <si>
    <t xml:space="preserve">        CHU53</t>
  </si>
  <si>
    <t>**ALM. LOVE 30X30CM POLIESTER V.SILICONADO</t>
  </si>
  <si>
    <t>FB5100038042</t>
  </si>
  <si>
    <t>075626</t>
  </si>
  <si>
    <t>BDS - 2964 LUCIA SANCHEZ</t>
  </si>
  <si>
    <t>5</t>
  </si>
  <si>
    <t xml:space="preserve">        CHU53</t>
  </si>
  <si>
    <t>**ALM. LOVE 30X30CM POLIESTER V.SILICONADO</t>
  </si>
  <si>
    <t>FB5100038073</t>
  </si>
  <si>
    <t>070988</t>
  </si>
  <si>
    <t>BDS - 2232/2977 FLORENCIA COLUCCIO</t>
  </si>
  <si>
    <t>5</t>
  </si>
  <si>
    <t xml:space="preserve">        CHU53</t>
  </si>
  <si>
    <t>**ALM. LOVE 30X30CM POLIESTER V.SILICONADO</t>
  </si>
  <si>
    <t>FB5100038075</t>
  </si>
  <si>
    <t>065023</t>
  </si>
  <si>
    <t>BDS - 1158/2685/2980/3308 MARIANA QUATTROMANO</t>
  </si>
  <si>
    <t>8</t>
  </si>
  <si>
    <t xml:space="preserve">        CHU53</t>
  </si>
  <si>
    <t>**ALM. LOVE 30X30CM POLIESTER V.SILICONADO</t>
  </si>
  <si>
    <t>FB5100038078</t>
  </si>
  <si>
    <t>075643</t>
  </si>
  <si>
    <t>BDS - 2983 DANIELA TONONI</t>
  </si>
  <si>
    <t>5</t>
  </si>
  <si>
    <t xml:space="preserve">        CHU66</t>
  </si>
  <si>
    <t>**ALM. CORAZON DIAMANTE 30X30CM POLIESTER V.SILICONADO</t>
  </si>
  <si>
    <t>FB5100037894</t>
  </si>
  <si>
    <t>075528</t>
  </si>
  <si>
    <t>BDS - 2909 SOFIA GIMENEZ</t>
  </si>
  <si>
    <t>5</t>
  </si>
  <si>
    <t xml:space="preserve">        CHU66</t>
  </si>
  <si>
    <t>**ALM. CORAZON DIAMANTE 30X30CM POLIESTER V.SILICONADO</t>
  </si>
  <si>
    <t>FB5100038042</t>
  </si>
  <si>
    <t>075626</t>
  </si>
  <si>
    <t>BDS - 2964 LUCIA SANCHEZ</t>
  </si>
  <si>
    <t>5</t>
  </si>
  <si>
    <t xml:space="preserve">        CHU66</t>
  </si>
  <si>
    <t>**ALM. CORAZON DIAMANTE 30X30CM POLIESTER V.SILICONADO</t>
  </si>
  <si>
    <t>FB5100038136</t>
  </si>
  <si>
    <t>071392</t>
  </si>
  <si>
    <t>BDS - 2311/2353/2437/2989 FLORENCIA LO DICO</t>
  </si>
  <si>
    <t>5</t>
  </si>
  <si>
    <t xml:space="preserve">        CHU68</t>
  </si>
  <si>
    <t xml:space="preserve">**ALM.HOME (CURSIVA) 30X30CM POLIESTER </t>
  </si>
  <si>
    <t>FB5100038073</t>
  </si>
  <si>
    <t>070988</t>
  </si>
  <si>
    <t>BDS - 2232/2977 FLORENCIA COLUCCIO</t>
  </si>
  <si>
    <t>5</t>
  </si>
  <si>
    <t xml:space="preserve">        CHUC1</t>
  </si>
  <si>
    <t>**MANTEL CIRCULAR  ANTIMANCHA 1,40 MT</t>
  </si>
  <si>
    <t>FB5100037565</t>
  </si>
  <si>
    <t>069265</t>
  </si>
  <si>
    <t>BDS - 1961/2854 SABRINA OBIOLS</t>
  </si>
  <si>
    <t>5</t>
  </si>
  <si>
    <t xml:space="preserve">        CHUC1</t>
  </si>
  <si>
    <t>**MANTEL CIRCULAR  ANTIMANCHA 1,40 MT</t>
  </si>
  <si>
    <t>CB5100006083</t>
  </si>
  <si>
    <t>069265</t>
  </si>
  <si>
    <t>BDS - 1961/2854 SABRINA OBIOLS</t>
  </si>
  <si>
    <t>5</t>
  </si>
  <si>
    <t xml:space="preserve">        CHUC1</t>
  </si>
  <si>
    <t>**MANTEL CIRCULAR  ANTIMANCHA 1,40 MT</t>
  </si>
  <si>
    <t>FB5100037625</t>
  </si>
  <si>
    <t>075339</t>
  </si>
  <si>
    <t>BDS - 2871 SILVANA CASTAÑO</t>
  </si>
  <si>
    <t>5</t>
  </si>
  <si>
    <t xml:space="preserve">        CHUC2</t>
  </si>
  <si>
    <t>**MANTEL CIRCULAR  ANTIMANCHA 1,40 MT</t>
  </si>
  <si>
    <t>FB5100037625</t>
  </si>
  <si>
    <t>075339</t>
  </si>
  <si>
    <t>BDS - 2871 SILVANA CASTAÑO</t>
  </si>
  <si>
    <t>5</t>
  </si>
  <si>
    <t xml:space="preserve">        CHUC2</t>
  </si>
  <si>
    <t>**MANTEL CIRCULAR  ANTIMANCHA 1,40 MT</t>
  </si>
  <si>
    <t>FB5100038076</t>
  </si>
  <si>
    <t>075641</t>
  </si>
  <si>
    <t>BDS - 2981/3344 ANDREA CECILIA HANONO</t>
  </si>
  <si>
    <t>5</t>
  </si>
  <si>
    <t xml:space="preserve">        CHUR1</t>
  </si>
  <si>
    <t>**CHUR1 ANTIMANCHA  1,45X2 MT</t>
  </si>
  <si>
    <t>FB5100037560</t>
  </si>
  <si>
    <t>075308</t>
  </si>
  <si>
    <t>BDS - 2847 LAURA VILAS</t>
  </si>
  <si>
    <t>5</t>
  </si>
  <si>
    <t xml:space="preserve">        CHUR1</t>
  </si>
  <si>
    <t>**CHUR1 ANTIMANCHA  1,45X2 MT</t>
  </si>
  <si>
    <t>FB5100037604</t>
  </si>
  <si>
    <t>069265</t>
  </si>
  <si>
    <t>BDS - 1961/2854 SABRINA OBIOLS</t>
  </si>
  <si>
    <t>5</t>
  </si>
  <si>
    <t xml:space="preserve">        CHUR1</t>
  </si>
  <si>
    <t>**CHUR1 ANTIMANCHA  1,45X2 MT</t>
  </si>
  <si>
    <t>FB5100038180</t>
  </si>
  <si>
    <t>071389</t>
  </si>
  <si>
    <t>BDS - 2305/2886/3074 MARIA AGUEDA VILA</t>
  </si>
  <si>
    <t>5</t>
  </si>
  <si>
    <t xml:space="preserve">        CHUR1</t>
  </si>
  <si>
    <t>**CHUR1 ANTIMANCHA  1,45X2 MT</t>
  </si>
  <si>
    <t>CB5100006119</t>
  </si>
  <si>
    <t>071389</t>
  </si>
  <si>
    <t>BDS - 2305/2886/3074 MARIA AGUEDA VILA</t>
  </si>
  <si>
    <t>5</t>
  </si>
  <si>
    <t xml:space="preserve">        CHUR1</t>
  </si>
  <si>
    <t>**CHUR1 ANTIMANCHA  1,45X2 MT</t>
  </si>
  <si>
    <t>FB5100038194</t>
  </si>
  <si>
    <t>073937</t>
  </si>
  <si>
    <t>BDS - 2609/3003 ROCIO BLANCO</t>
  </si>
  <si>
    <t>5</t>
  </si>
  <si>
    <t xml:space="preserve">        CHUR1</t>
  </si>
  <si>
    <t>**CHUR1 ANTIMANCHA  1,45X2 MT</t>
  </si>
  <si>
    <t>FB5100038328</t>
  </si>
  <si>
    <t>075851</t>
  </si>
  <si>
    <t>BDS - 3025 FLORENCIA IPPOLITO</t>
  </si>
  <si>
    <t>5</t>
  </si>
  <si>
    <t xml:space="preserve">        CHUR1</t>
  </si>
  <si>
    <t>**CHUR1 ANTIMANCHA  1,45X2 MT</t>
  </si>
  <si>
    <t>CB5100006128</t>
  </si>
  <si>
    <t>073937</t>
  </si>
  <si>
    <t>BDS - 2609/3003 ROCIO BLANCO</t>
  </si>
  <si>
    <t>5</t>
  </si>
  <si>
    <t xml:space="preserve">        CHUR3</t>
  </si>
  <si>
    <t>**CHUR3 ANTIMANCHA 1,45X2 MT</t>
  </si>
  <si>
    <t>FB5100037801</t>
  </si>
  <si>
    <t>075422</t>
  </si>
  <si>
    <t>BDS - 2880 NADIA VARELA</t>
  </si>
  <si>
    <t>5</t>
  </si>
  <si>
    <t xml:space="preserve">        CHUR3</t>
  </si>
  <si>
    <t>**CHUR3 ANTIMANCHA 1,45X2 MT</t>
  </si>
  <si>
    <t>FB5100038074</t>
  </si>
  <si>
    <t>075640</t>
  </si>
  <si>
    <t>BDS - 2979 VICTORIA GOROSTIAGA</t>
  </si>
  <si>
    <t>5</t>
  </si>
  <si>
    <t xml:space="preserve">        CHUR3</t>
  </si>
  <si>
    <t>**CHUR3 ANTIMANCHA 1,45X2 MT</t>
  </si>
  <si>
    <t>FB5100038181</t>
  </si>
  <si>
    <t>071389</t>
  </si>
  <si>
    <t>BDS - 2305/2886/3074 MARIA AGUEDA VILA</t>
  </si>
  <si>
    <t>5</t>
  </si>
  <si>
    <t xml:space="preserve">        CHUR5</t>
  </si>
  <si>
    <t>**CHUR5 ANTIMANCHA 1,45X2 MT</t>
  </si>
  <si>
    <t>FB5100037623</t>
  </si>
  <si>
    <t>075337</t>
  </si>
  <si>
    <t>BDS - 2866 KAREN GONZALEZ</t>
  </si>
  <si>
    <t>5</t>
  </si>
  <si>
    <t xml:space="preserve">        CHUR9</t>
  </si>
  <si>
    <t>+**CHUR9 ANTIMANCHA 1,45X2 MT</t>
  </si>
  <si>
    <t>FB5100037515</t>
  </si>
  <si>
    <t>068215</t>
  </si>
  <si>
    <t>BDS - 1827/2141/2178/2834/3253 MARIANA DIEZ</t>
  </si>
  <si>
    <t>8</t>
  </si>
  <si>
    <t xml:space="preserve">       900001</t>
  </si>
  <si>
    <t>DESCUENTO SOLO IMPORTADOS</t>
  </si>
  <si>
    <t>CB5100006080</t>
  </si>
  <si>
    <t>062877</t>
  </si>
  <si>
    <t>BDD - 734/2850 YANINA MIÑONES</t>
  </si>
  <si>
    <t>5</t>
  </si>
  <si>
    <t xml:space="preserve">       900001</t>
  </si>
  <si>
    <t>DESCUENTO SOLO IMPORTADOS</t>
  </si>
  <si>
    <t>CB5100006098</t>
  </si>
  <si>
    <t>075423</t>
  </si>
  <si>
    <t>BDS - 2881 TATIANA SALCEDA</t>
  </si>
  <si>
    <t>5</t>
  </si>
  <si>
    <t xml:space="preserve">       900001</t>
  </si>
  <si>
    <t>DESCUENTO SOLO IMPORTADOS</t>
  </si>
  <si>
    <t>CB5100006124</t>
  </si>
  <si>
    <t>075852</t>
  </si>
  <si>
    <t>BDS - 3026 JESICA CHIMINAZO</t>
  </si>
  <si>
    <t>5</t>
  </si>
  <si>
    <t xml:space="preserve">       900001</t>
  </si>
  <si>
    <t>DESCUENTO SOLO IMPORTADOS</t>
  </si>
  <si>
    <t>CB5100006127</t>
  </si>
  <si>
    <t>075894</t>
  </si>
  <si>
    <t>BDS - 3033 MARIA JULIA VERCESI</t>
  </si>
  <si>
    <t>5</t>
  </si>
  <si>
    <t xml:space="preserve">       900001</t>
  </si>
  <si>
    <t>DESCUENTO SOLO IMPORTADOS</t>
  </si>
  <si>
    <t>CB5100006130</t>
  </si>
  <si>
    <t>075899</t>
  </si>
  <si>
    <t>BDS - 3050/3064 YANINA MATARESE</t>
  </si>
  <si>
    <t>5</t>
  </si>
  <si>
    <t xml:space="preserve">       900001</t>
  </si>
  <si>
    <t>DESCUENTO SOLO IMPORTADOS</t>
  </si>
  <si>
    <t>CB5100006131</t>
  </si>
  <si>
    <t>075063</t>
  </si>
  <si>
    <t>BDS - 2803/3053 GUADALUPE MORENO</t>
  </si>
  <si>
    <t>5</t>
  </si>
  <si>
    <t xml:space="preserve">       900001</t>
  </si>
  <si>
    <t>DESCUENTO SOLO IMPORTADOS</t>
  </si>
  <si>
    <t>CB5100006134</t>
  </si>
  <si>
    <t>067526</t>
  </si>
  <si>
    <t>BDS - 1672/2716/3035 JENNIFER XIMENA BIANCO</t>
  </si>
  <si>
    <t>5</t>
  </si>
  <si>
    <t xml:space="preserve">       900001</t>
  </si>
  <si>
    <t>DESCUENTO SOLO IMPORTADOS</t>
  </si>
  <si>
    <t>CB5100006135</t>
  </si>
  <si>
    <t>075372</t>
  </si>
  <si>
    <t>BDS - 2874/3036 MARIANA JUANA PORTARO</t>
  </si>
  <si>
    <t>5</t>
  </si>
  <si>
    <t xml:space="preserve">       900001</t>
  </si>
  <si>
    <t>DESCUENTO SOLO IMPORTADOS</t>
  </si>
  <si>
    <t>CB5100006136</t>
  </si>
  <si>
    <t>075927</t>
  </si>
  <si>
    <t>BDS - 3039 ELIANA GODOY</t>
  </si>
  <si>
    <t>5</t>
  </si>
  <si>
    <t xml:space="preserve">       900001</t>
  </si>
  <si>
    <t>DESCUENTO SOLO IMPORTADOS</t>
  </si>
  <si>
    <t>CB5100006137</t>
  </si>
  <si>
    <t>075932</t>
  </si>
  <si>
    <t>BDS - 3044 LARA BORSANI</t>
  </si>
  <si>
    <t>5</t>
  </si>
  <si>
    <t xml:space="preserve">       900001</t>
  </si>
  <si>
    <t>DESCUENTO SOLO IMPORTADOS</t>
  </si>
  <si>
    <t>CB5100006138</t>
  </si>
  <si>
    <t>075933</t>
  </si>
  <si>
    <t>BDS - 3045/3108 YAMILA SANCHEZ</t>
  </si>
  <si>
    <t>5</t>
  </si>
  <si>
    <t xml:space="preserve">       900001</t>
  </si>
  <si>
    <t>DESCUENTO SOLO IMPORTADOS</t>
  </si>
  <si>
    <t>CB5100006139</t>
  </si>
  <si>
    <t>075934</t>
  </si>
  <si>
    <t>BDS - 3049 JAQUELINE FRANCO</t>
  </si>
  <si>
    <t>5</t>
  </si>
  <si>
    <t xml:space="preserve">       900001</t>
  </si>
  <si>
    <t>DESCUENTO SOLO IMPORTADOS</t>
  </si>
  <si>
    <t>CB5100006140</t>
  </si>
  <si>
    <t>075939</t>
  </si>
  <si>
    <t>BDS - 3058 YESICA CANOSA</t>
  </si>
  <si>
    <t>5</t>
  </si>
  <si>
    <t xml:space="preserve">       900001</t>
  </si>
  <si>
    <t>DESCUENTO SOLO IMPORTADOS</t>
  </si>
  <si>
    <t>CB5100006142</t>
  </si>
  <si>
    <t>066321</t>
  </si>
  <si>
    <t>BDS - 1464/1727/2173/2325/2340/2649/2784/3060 AGUSTINA BARTHES</t>
  </si>
  <si>
    <t>8</t>
  </si>
  <si>
    <t xml:space="preserve">       BA7791</t>
  </si>
  <si>
    <t>BOWL BAMBOO BCO OVALADO MED 13.5X30CM</t>
  </si>
  <si>
    <t>FB5100038026</t>
  </si>
  <si>
    <t>075614</t>
  </si>
  <si>
    <t>BDS - 2914/3073 MARIA DE LOS ANGELES SANCHEZ</t>
  </si>
  <si>
    <t>5</t>
  </si>
  <si>
    <t xml:space="preserve">       BA7794</t>
  </si>
  <si>
    <t>COPETINERO BAMBOO BCO ALARGADO 5X30X12.5CM</t>
  </si>
  <si>
    <t>FB5100038433</t>
  </si>
  <si>
    <t>075936</t>
  </si>
  <si>
    <t>BDS - 3054 LUCIANA COMINELLI</t>
  </si>
  <si>
    <t>5</t>
  </si>
  <si>
    <t xml:space="preserve">       BA7800</t>
  </si>
  <si>
    <t xml:space="preserve">+SET CUCHARON Y TENEDOR BAMBOO BCO 29CM </t>
  </si>
  <si>
    <t>FB5100037906</t>
  </si>
  <si>
    <t>066323</t>
  </si>
  <si>
    <t>BDS - 1467/2926 ANDREA LATTARUOLO</t>
  </si>
  <si>
    <t>5</t>
  </si>
  <si>
    <t xml:space="preserve">       CHU185</t>
  </si>
  <si>
    <t>**ALM.FLAMENCO 30X30CM POLIESTER V.SILICONADO</t>
  </si>
  <si>
    <t>FB5100038075</t>
  </si>
  <si>
    <t>065023</t>
  </si>
  <si>
    <t>BDS - 1158/2685/2980/3308 MARIANA QUATTROMANO</t>
  </si>
  <si>
    <t>8</t>
  </si>
  <si>
    <t xml:space="preserve">       CHU296</t>
  </si>
  <si>
    <t>**ALM. PUERCOESPIN 30X30CM POLIESTER V.SILICONADO</t>
  </si>
  <si>
    <t>FB5100038331</t>
  </si>
  <si>
    <t>075853</t>
  </si>
  <si>
    <t>BDS - 3027 MARIA AGUSTINA VIOLINI</t>
  </si>
  <si>
    <t>5</t>
  </si>
  <si>
    <t xml:space="preserve">       CHU376</t>
  </si>
  <si>
    <t>**ALM. VIVE RIE AMA 25X55CM POLIESTER V.SILICONADO</t>
  </si>
  <si>
    <t>FB5100038075</t>
  </si>
  <si>
    <t>065023</t>
  </si>
  <si>
    <t>BDS - 1158/2685/2980/3308 MARIANA QUATTROMANO</t>
  </si>
  <si>
    <t>8</t>
  </si>
  <si>
    <t xml:space="preserve">       CHU379</t>
  </si>
  <si>
    <t>**ALM. ALL YOU NEED IS LOVE 25X55CM POLIESTER V.SILICONADO</t>
  </si>
  <si>
    <t>FB5100038073</t>
  </si>
  <si>
    <t>070988</t>
  </si>
  <si>
    <t>BDS - 2232/2977 FLORENCIA COLUCCIO</t>
  </si>
  <si>
    <t>5</t>
  </si>
  <si>
    <t xml:space="preserve">       CHU382</t>
  </si>
  <si>
    <t>**ALM. FELICIDAD 25X55CM POLIESTER V.SILICONADO</t>
  </si>
  <si>
    <t>FB5100038068</t>
  </si>
  <si>
    <t>060830</t>
  </si>
  <si>
    <t>BDD - 308/1019/2971/2992 GERALDINE CORIA</t>
  </si>
  <si>
    <t>5</t>
  </si>
  <si>
    <t xml:space="preserve">       CHU383</t>
  </si>
  <si>
    <t>**ALM. FELICIDAD 25X55CM POLIESTER V.SILICONADO</t>
  </si>
  <si>
    <t>FB5100037705</t>
  </si>
  <si>
    <t>065864</t>
  </si>
  <si>
    <t>BDS - 1314/1579/2878/3134 GISELA OZIEMINSKI</t>
  </si>
  <si>
    <t>5</t>
  </si>
  <si>
    <t xml:space="preserve">       CHU383</t>
  </si>
  <si>
    <t>**ALM. FELICIDAD 25X55CM POLIESTER V.SILICONADO</t>
  </si>
  <si>
    <t>FB5100037796</t>
  </si>
  <si>
    <t>062710</t>
  </si>
  <si>
    <t>BDD - 694/2864/2905/3305 SANDRA ALVAREZ</t>
  </si>
  <si>
    <t>5</t>
  </si>
  <si>
    <t xml:space="preserve">       CHU384</t>
  </si>
  <si>
    <t>**ALM. FIACA 25X55CM POLIESTER V.SILICONADO</t>
  </si>
  <si>
    <t>FB5100038043</t>
  </si>
  <si>
    <t>075627</t>
  </si>
  <si>
    <t>BDS - 2965 MARILINA TORRES</t>
  </si>
  <si>
    <t>5</t>
  </si>
  <si>
    <t xml:space="preserve">       CHU392</t>
  </si>
  <si>
    <t>**ALM. LOVE 25X55CM POLIESTER V.SILICONADO</t>
  </si>
  <si>
    <t>FB5100038078</t>
  </si>
  <si>
    <t>075643</t>
  </si>
  <si>
    <t>BDS - 2983 DANIELA TONONI</t>
  </si>
  <si>
    <t>5</t>
  </si>
  <si>
    <t xml:space="preserve">       CHU414</t>
  </si>
  <si>
    <t>**ALM. FIACA 30X30CM POLIESTER V.SILICONADO</t>
  </si>
  <si>
    <t>FB5100038317</t>
  </si>
  <si>
    <t>065712</t>
  </si>
  <si>
    <t>BDS - 1234/3018 FLORENCIA GONDAR COLUTTA</t>
  </si>
  <si>
    <t>5</t>
  </si>
  <si>
    <t xml:space="preserve">       CHU423</t>
  </si>
  <si>
    <t>**ALM. NEVER GIVE UP 30X30CM POLIESTER V.SILICONADO</t>
  </si>
  <si>
    <t>FB5100037811</t>
  </si>
  <si>
    <t>075432</t>
  </si>
  <si>
    <t>BDS - 2906 BRENDA DAILLY</t>
  </si>
  <si>
    <t>5</t>
  </si>
  <si>
    <t xml:space="preserve">       CHU425</t>
  </si>
  <si>
    <t>**ALM. LOVE 30X30CM POLIESTER V.SILICONADO</t>
  </si>
  <si>
    <t>FB5100038136</t>
  </si>
  <si>
    <t>071392</t>
  </si>
  <si>
    <t>BDS - 2311/2353/2437/2989 FLORENCIA LO DICO</t>
  </si>
  <si>
    <t>5</t>
  </si>
  <si>
    <t xml:space="preserve">       CHU432</t>
  </si>
  <si>
    <t>+**ALM. SMILE MORE 30X30CM POLIESTER V.SILICONADOÇ</t>
  </si>
  <si>
    <t>FB5100038078</t>
  </si>
  <si>
    <t>075643</t>
  </si>
  <si>
    <t>BDS - 2983 DANIELA TONONI</t>
  </si>
  <si>
    <t>5</t>
  </si>
  <si>
    <t xml:space="preserve">       CHU432</t>
  </si>
  <si>
    <t>+**ALM. SMILE MORE 30X30CM POLIESTER V.SILICONADOÇ</t>
  </si>
  <si>
    <t>FB5100038317</t>
  </si>
  <si>
    <t>065712</t>
  </si>
  <si>
    <t>BDS - 1234/3018 FLORENCIA GONDAR COLUTTA</t>
  </si>
  <si>
    <t>5</t>
  </si>
  <si>
    <t xml:space="preserve">       CHU433</t>
  </si>
  <si>
    <t>**ALM. NEVER SAY NEVER 30X30CM POLIESTER V.SILICONADO</t>
  </si>
  <si>
    <t>FB5100038078</t>
  </si>
  <si>
    <t>075643</t>
  </si>
  <si>
    <t>BDS - 2983 DANIELA TONONI</t>
  </si>
  <si>
    <t>5</t>
  </si>
  <si>
    <t xml:space="preserve">       CHUC19</t>
  </si>
  <si>
    <t>**MANTEL CIRCULAR  ANTIMANCHA 1,40 MT</t>
  </si>
  <si>
    <t>FB5100037561</t>
  </si>
  <si>
    <t>062877</t>
  </si>
  <si>
    <t>BDD - 734/2850 YANINA MIÑONES</t>
  </si>
  <si>
    <t>5</t>
  </si>
  <si>
    <t xml:space="preserve">       CHUC19</t>
  </si>
  <si>
    <t>**MANTEL CIRCULAR  ANTIMANCHA 1,40 MT</t>
  </si>
  <si>
    <t>FB5100038044</t>
  </si>
  <si>
    <t>075628</t>
  </si>
  <si>
    <t>BDS - 2966 CLARA BELL</t>
  </si>
  <si>
    <t>5</t>
  </si>
  <si>
    <t xml:space="preserve">       CHUC19</t>
  </si>
  <si>
    <t>**MANTEL CIRCULAR  ANTIMANCHA 1,40 MT</t>
  </si>
  <si>
    <t>FB5100038049</t>
  </si>
  <si>
    <t>075633</t>
  </si>
  <si>
    <t>BDS - 2968 ARACELI MORRIS</t>
  </si>
  <si>
    <t>5</t>
  </si>
  <si>
    <t xml:space="preserve">       CHUC26</t>
  </si>
  <si>
    <t>**MANTEL CIRCULAR  ANTIMANCHA 1,40 MT</t>
  </si>
  <si>
    <t>FB5100037970</t>
  </si>
  <si>
    <t>075567</t>
  </si>
  <si>
    <t>BDS - 2953 MELISA ALVAREZ</t>
  </si>
  <si>
    <t>5</t>
  </si>
  <si>
    <t xml:space="preserve">       CHUC33</t>
  </si>
  <si>
    <t>**MANTEL CIRCULAR  ANTIMANCHA 1,40 MT</t>
  </si>
  <si>
    <t>FB5100037561</t>
  </si>
  <si>
    <t>062877</t>
  </si>
  <si>
    <t>BDD - 734/2850 YANINA MIÑONES</t>
  </si>
  <si>
    <t>5</t>
  </si>
  <si>
    <t xml:space="preserve">       CHUC33</t>
  </si>
  <si>
    <t>**MANTEL CIRCULAR  ANTIMANCHA 1,40 MT</t>
  </si>
  <si>
    <t>FB5100037625</t>
  </si>
  <si>
    <t>075339</t>
  </si>
  <si>
    <t>BDS - 2871 SILVANA CASTAÑO</t>
  </si>
  <si>
    <t>5</t>
  </si>
  <si>
    <t xml:space="preserve">       CHUC35</t>
  </si>
  <si>
    <t>**//MANTEL CIRCULAR  ANTIMANCHA 1,40 MT</t>
  </si>
  <si>
    <t>FB5100037971</t>
  </si>
  <si>
    <t>075568</t>
  </si>
  <si>
    <t>BDS - 2955 VANESA OJEDA</t>
  </si>
  <si>
    <t>5</t>
  </si>
  <si>
    <t xml:space="preserve">       CHUR14</t>
  </si>
  <si>
    <t>**CHUR14  ANTIMANCHA  1,45X2 MT</t>
  </si>
  <si>
    <t>FB5100037514</t>
  </si>
  <si>
    <t>075251</t>
  </si>
  <si>
    <t>BDS - 2833 MARCELA DANELUTTI</t>
  </si>
  <si>
    <t>5</t>
  </si>
  <si>
    <t xml:space="preserve">       CHUR14</t>
  </si>
  <si>
    <t>**CHUR14  ANTIMANCHA  1,45X2 MT</t>
  </si>
  <si>
    <t>FB5100037516</t>
  </si>
  <si>
    <t>075274</t>
  </si>
  <si>
    <t>BDS - 2835 DANIELA FERNANDEZ</t>
  </si>
  <si>
    <t>5</t>
  </si>
  <si>
    <t xml:space="preserve">       CHUR14</t>
  </si>
  <si>
    <t>**CHUR14  ANTIMANCHA  1,45X2 MT</t>
  </si>
  <si>
    <t>FB5100037555</t>
  </si>
  <si>
    <t>075305</t>
  </si>
  <si>
    <t>BDS - 2841 SUSAY UNZAGA</t>
  </si>
  <si>
    <t>5</t>
  </si>
  <si>
    <t xml:space="preserve">       CHUR14</t>
  </si>
  <si>
    <t>**CHUR14  ANTIMANCHA  1,45X2 MT</t>
  </si>
  <si>
    <t>FB5100037556</t>
  </si>
  <si>
    <t>074416</t>
  </si>
  <si>
    <t>BDS - 2668/2842 PAULA BALCAZZA</t>
  </si>
  <si>
    <t>5</t>
  </si>
  <si>
    <t xml:space="preserve">       CHUR14</t>
  </si>
  <si>
    <t>**CHUR14  ANTIMANCHA  1,45X2 MT</t>
  </si>
  <si>
    <t>FB5100037557</t>
  </si>
  <si>
    <t>075306</t>
  </si>
  <si>
    <t>BDS - 2843/3137/3193 BRENDA AZCURRA</t>
  </si>
  <si>
    <t>5</t>
  </si>
  <si>
    <t xml:space="preserve">       CHUR14</t>
  </si>
  <si>
    <t>**CHUR14  ANTIMANCHA  1,45X2 MT</t>
  </si>
  <si>
    <t>FB5100037562</t>
  </si>
  <si>
    <t>072385</t>
  </si>
  <si>
    <t>BDS - 2428/2851 JULIETA PEREYRA</t>
  </si>
  <si>
    <t>5</t>
  </si>
  <si>
    <t xml:space="preserve">       CHUR14</t>
  </si>
  <si>
    <t>**CHUR14  ANTIMANCHA  1,45X2 MT</t>
  </si>
  <si>
    <t>FB5100037563</t>
  </si>
  <si>
    <t>065997</t>
  </si>
  <si>
    <t>BDS - 1339/1526/2852 BRENDA ROMINA DOS SANTOS</t>
  </si>
  <si>
    <t>5</t>
  </si>
  <si>
    <t xml:space="preserve">       CHUR14</t>
  </si>
  <si>
    <t>**CHUR14  ANTIMANCHA  1,45X2 MT</t>
  </si>
  <si>
    <t>FB5100037566</t>
  </si>
  <si>
    <t>075310</t>
  </si>
  <si>
    <t>BDS - 2855/3075 ANTONELLA LUZUK</t>
  </si>
  <si>
    <t>5</t>
  </si>
  <si>
    <t xml:space="preserve">       CHUR14</t>
  </si>
  <si>
    <t>**CHUR14  ANTIMANCHA  1,45X2 MT</t>
  </si>
  <si>
    <t>FB5100037567</t>
  </si>
  <si>
    <t>075311</t>
  </si>
  <si>
    <t>5</t>
  </si>
  <si>
    <t xml:space="preserve">       CHUR14</t>
  </si>
  <si>
    <t>**CHUR14  ANTIMANCHA  1,45X2 MT</t>
  </si>
  <si>
    <t>FB5100037568</t>
  </si>
  <si>
    <t>075312</t>
  </si>
  <si>
    <t>BDS - 2858 BARBARA MIRANDA</t>
  </si>
  <si>
    <t>5</t>
  </si>
  <si>
    <t xml:space="preserve">       CHUR14</t>
  </si>
  <si>
    <t>**CHUR14  ANTIMANCHA  1,45X2 MT</t>
  </si>
  <si>
    <t>FB5100037899</t>
  </si>
  <si>
    <t>075531</t>
  </si>
  <si>
    <t>BDS - 2916 CAROLINA VELAZQUEZ</t>
  </si>
  <si>
    <t>5</t>
  </si>
  <si>
    <t xml:space="preserve">       CHUR14</t>
  </si>
  <si>
    <t>**CHUR14  ANTIMANCHA  1,45X2 MT</t>
  </si>
  <si>
    <t>FB5100037901</t>
  </si>
  <si>
    <t>060278</t>
  </si>
  <si>
    <t>BDD - 235/775/1878/1981/2590/2591/2810/2918 LIA BARRIOS</t>
  </si>
  <si>
    <t>5</t>
  </si>
  <si>
    <t xml:space="preserve">       CHUR14</t>
  </si>
  <si>
    <t>**CHUR14  ANTIMANCHA  1,45X2 MT</t>
  </si>
  <si>
    <t>FB5100037978</t>
  </si>
  <si>
    <t>075570</t>
  </si>
  <si>
    <t>BDS - 2947 ADRIANA CLAUDIA LA MALFA</t>
  </si>
  <si>
    <t>5</t>
  </si>
  <si>
    <t xml:space="preserve">       CHUR14</t>
  </si>
  <si>
    <t>**CHUR14  ANTIMANCHA  1,45X2 MT</t>
  </si>
  <si>
    <t>FB5100038040</t>
  </si>
  <si>
    <t>075624</t>
  </si>
  <si>
    <t>BDS - 2961 LUCIA BELEN DE YURKA</t>
  </si>
  <si>
    <t>5</t>
  </si>
  <si>
    <t xml:space="preserve">       CHUR14</t>
  </si>
  <si>
    <t>**CHUR14  ANTIMANCHA  1,45X2 MT</t>
  </si>
  <si>
    <t>FB5100038042</t>
  </si>
  <si>
    <t>075626</t>
  </si>
  <si>
    <t>BDS - 2964 LUCIA SANCHEZ</t>
  </si>
  <si>
    <t>5</t>
  </si>
  <si>
    <t xml:space="preserve">       CHUR14</t>
  </si>
  <si>
    <t>**CHUR14  ANTIMANCHA  1,45X2 MT</t>
  </si>
  <si>
    <t>FB5100038067</t>
  </si>
  <si>
    <t>075635</t>
  </si>
  <si>
    <t>BDS - 2970 ROSALA LAURA SPINDOLA</t>
  </si>
  <si>
    <t>5</t>
  </si>
  <si>
    <t xml:space="preserve">       CHUR14</t>
  </si>
  <si>
    <t>**CHUR14  ANTIMANCHA  1,45X2 MT</t>
  </si>
  <si>
    <t>FB5100038069</t>
  </si>
  <si>
    <t>075636</t>
  </si>
  <si>
    <t>BDS - 2972 LUCIA ALONSO</t>
  </si>
  <si>
    <t>5</t>
  </si>
  <si>
    <t xml:space="preserve">       CHUR14</t>
  </si>
  <si>
    <t>**CHUR14  ANTIMANCHA  1,45X2 MT</t>
  </si>
  <si>
    <t>FB5100038070</t>
  </si>
  <si>
    <t>075637</t>
  </si>
  <si>
    <t>BDS - 2973 ALEJANDRA LICO</t>
  </si>
  <si>
    <t>5</t>
  </si>
  <si>
    <t xml:space="preserve">       CHUR14</t>
  </si>
  <si>
    <t>**CHUR14  ANTIMANCHA  1,45X2 MT</t>
  </si>
  <si>
    <t>FB5100038071</t>
  </si>
  <si>
    <t>075638</t>
  </si>
  <si>
    <t>BDS - 2974 MELINA MEIER</t>
  </si>
  <si>
    <t>5</t>
  </si>
  <si>
    <t xml:space="preserve">       CHUR14</t>
  </si>
  <si>
    <t>**CHUR14  ANTIMANCHA  1,45X2 MT</t>
  </si>
  <si>
    <t>FB5100038074</t>
  </si>
  <si>
    <t>075640</t>
  </si>
  <si>
    <t>BDS - 2979 VICTORIA GOROSTIAGA</t>
  </si>
  <si>
    <t>5</t>
  </si>
  <si>
    <t xml:space="preserve">       CHUR14</t>
  </si>
  <si>
    <t>**CHUR14  ANTIMANCHA  1,45X2 MT</t>
  </si>
  <si>
    <t>FB5100038188</t>
  </si>
  <si>
    <t>060495</t>
  </si>
  <si>
    <t>BDD - 251/746/3004 MARIA FERNANDA BARRAZA</t>
  </si>
  <si>
    <t>5</t>
  </si>
  <si>
    <t xml:space="preserve">       CHUR14</t>
  </si>
  <si>
    <t>**CHUR14  ANTIMANCHA  1,45X2 MT</t>
  </si>
  <si>
    <t>FB5100038222</t>
  </si>
  <si>
    <t>075767</t>
  </si>
  <si>
    <t>BDS - 3008 DENISE VELARDE</t>
  </si>
  <si>
    <t>5</t>
  </si>
  <si>
    <t xml:space="preserve">       CHUR14</t>
  </si>
  <si>
    <t>**CHUR14  ANTIMANCHA  1,45X2 MT</t>
  </si>
  <si>
    <t>FB5100038329</t>
  </si>
  <si>
    <t>075852</t>
  </si>
  <si>
    <t>BDS - 3026 JESICA CHIMINAZO</t>
  </si>
  <si>
    <t>5</t>
  </si>
  <si>
    <t xml:space="preserve">       CHUR14</t>
  </si>
  <si>
    <t>**CHUR14  ANTIMANCHA  1,45X2 MT</t>
  </si>
  <si>
    <t>FB5100038384</t>
  </si>
  <si>
    <t>075899</t>
  </si>
  <si>
    <t>BDS - 3050/3064 YANINA MATARESE</t>
  </si>
  <si>
    <t>5</t>
  </si>
  <si>
    <t xml:space="preserve">       CHUR14</t>
  </si>
  <si>
    <t>**CHUR14  ANTIMANCHA  1,45X2 MT</t>
  </si>
  <si>
    <t>FB5100038429</t>
  </si>
  <si>
    <t>070205</t>
  </si>
  <si>
    <t>BDS - 2123/2876/3046 KARINA ALVAREZ</t>
  </si>
  <si>
    <t>5</t>
  </si>
  <si>
    <t xml:space="preserve">       CHUR16</t>
  </si>
  <si>
    <t>**CHUR16 ANTIMANCHA  1,45X2 MTRS</t>
  </si>
  <si>
    <t>FB5100037564</t>
  </si>
  <si>
    <t>075309</t>
  </si>
  <si>
    <t>BDS - 2853 LEONARDO RODRIGUEZ</t>
  </si>
  <si>
    <t>5</t>
  </si>
  <si>
    <t xml:space="preserve">       CHUR16</t>
  </si>
  <si>
    <t>**CHUR16 ANTIMANCHA  1,45X2 MTRS</t>
  </si>
  <si>
    <t>FB5100038436</t>
  </si>
  <si>
    <t>075938</t>
  </si>
  <si>
    <t>BDS - 3057/3196 FLORENCIA PAZOS</t>
  </si>
  <si>
    <t>5</t>
  </si>
  <si>
    <t xml:space="preserve">       CHUR21</t>
  </si>
  <si>
    <t>**CHUR21 ANTIMANCHA  1,45X2 MT</t>
  </si>
  <si>
    <t>FB5100038015</t>
  </si>
  <si>
    <t>071389</t>
  </si>
  <si>
    <t>BDS - 2305/2886/3074 MARIA AGUEDA VILA</t>
  </si>
  <si>
    <t>5</t>
  </si>
  <si>
    <t xml:space="preserve">       CHUR21</t>
  </si>
  <si>
    <t>**CHUR21 ANTIMANCHA  1,45X2 MT</t>
  </si>
  <si>
    <t>CB5100006118</t>
  </si>
  <si>
    <t>071389</t>
  </si>
  <si>
    <t>BDS - 2305/2886/3074 MARIA AGUEDA VILA</t>
  </si>
  <si>
    <t>5</t>
  </si>
  <si>
    <t xml:space="preserve">       CHUR21</t>
  </si>
  <si>
    <t>**CHUR21 ANTIMANCHA  1,45X2 MT</t>
  </si>
  <si>
    <t>FB5100038190</t>
  </si>
  <si>
    <t>075734</t>
  </si>
  <si>
    <t>BDS - 3007 GRACIELA HIDALGO</t>
  </si>
  <si>
    <t>5</t>
  </si>
  <si>
    <t xml:space="preserve">       CHUR22</t>
  </si>
  <si>
    <t>**//CHUR22  ANTIMANCHA  1,45X2 MT</t>
  </si>
  <si>
    <t>FB5100037562</t>
  </si>
  <si>
    <t>072385</t>
  </si>
  <si>
    <t>BDS - 2428/2851 JULIETA PEREYRA</t>
  </si>
  <si>
    <t>5</t>
  </si>
  <si>
    <t xml:space="preserve">       CHUR27</t>
  </si>
  <si>
    <t>**//CHUR27  ANTIMANCHA 1,45X2 MT</t>
  </si>
  <si>
    <t>FB5100037893</t>
  </si>
  <si>
    <t>069696</t>
  </si>
  <si>
    <t>BDS - 2030/2904 AYELEN BOGETTI</t>
  </si>
  <si>
    <t>5</t>
  </si>
  <si>
    <t xml:space="preserve">       CHUR27</t>
  </si>
  <si>
    <t>**//CHUR27  ANTIMANCHA 1,45X2 MT</t>
  </si>
  <si>
    <t>FB5100038048</t>
  </si>
  <si>
    <t>075632</t>
  </si>
  <si>
    <t>BDS - 2967 ANA ANSALDO</t>
  </si>
  <si>
    <t>5</t>
  </si>
  <si>
    <t xml:space="preserve">       CHUR27</t>
  </si>
  <si>
    <t>**//CHUR27  ANTIMANCHA 1,45X2 MT</t>
  </si>
  <si>
    <t>FB5100038433</t>
  </si>
  <si>
    <t>075936</t>
  </si>
  <si>
    <t>BDS - 3054 LUCIANA COMINELLI</t>
  </si>
  <si>
    <t>5</t>
  </si>
  <si>
    <t xml:space="preserve">       CHUR27</t>
  </si>
  <si>
    <t>**//CHUR27  ANTIMANCHA 1,45X2 MT</t>
  </si>
  <si>
    <t>FB5100038501</t>
  </si>
  <si>
    <t>075982</t>
  </si>
  <si>
    <t>BDS - 3063 MERCEDES GAZZANO</t>
  </si>
  <si>
    <t>5</t>
  </si>
  <si>
    <t xml:space="preserve">       CHUR28</t>
  </si>
  <si>
    <t>**CHUR28 ANTIMANCHA  1,45X2 MT</t>
  </si>
  <si>
    <t>FB5100037618</t>
  </si>
  <si>
    <t>075334</t>
  </si>
  <si>
    <t>BDS - 2862 NADIA FOREITER</t>
  </si>
  <si>
    <t>5</t>
  </si>
  <si>
    <t xml:space="preserve">       CHUR28</t>
  </si>
  <si>
    <t>**CHUR28 ANTIMANCHA  1,45X2 MT</t>
  </si>
  <si>
    <t>FB5100037881</t>
  </si>
  <si>
    <t>074931</t>
  </si>
  <si>
    <t>BDS - 2778/2887 DAIANA PEREZ</t>
  </si>
  <si>
    <t>5</t>
  </si>
  <si>
    <t xml:space="preserve">       CHUR29</t>
  </si>
  <si>
    <t>**CHUR29  ANTIMANCHA  1,45X2 MTRS</t>
  </si>
  <si>
    <t>FB5100037964</t>
  </si>
  <si>
    <t>058530</t>
  </si>
  <si>
    <t xml:space="preserve">BDD - 132/2282/2939 LAURA EMILCE FRAGA </t>
  </si>
  <si>
    <t>1</t>
  </si>
  <si>
    <t xml:space="preserve">       CHUR29</t>
  </si>
  <si>
    <t>**CHUR29  ANTIMANCHA  1,45X2 MTRS</t>
  </si>
  <si>
    <t>FB5100037970</t>
  </si>
  <si>
    <t>075567</t>
  </si>
  <si>
    <t>BDS - 2953 MELISA ALVAREZ</t>
  </si>
  <si>
    <t>5</t>
  </si>
  <si>
    <t xml:space="preserve">       CHUR29</t>
  </si>
  <si>
    <t>**CHUR29  ANTIMANCHA  1,45X2 MTRS</t>
  </si>
  <si>
    <t>FB5100037979</t>
  </si>
  <si>
    <t>075571</t>
  </si>
  <si>
    <t>BDS - 2948/3336 PAOLA ZADRA</t>
  </si>
  <si>
    <t>5</t>
  </si>
  <si>
    <t xml:space="preserve">       CHUR30</t>
  </si>
  <si>
    <t>+**//CHUR30  ANTIMANCHA  1,45X2 MT</t>
  </si>
  <si>
    <t>FB5100037507</t>
  </si>
  <si>
    <t>075247</t>
  </si>
  <si>
    <t>BDS - 2827 LORENA VIVIANA CORONEL</t>
  </si>
  <si>
    <t>5</t>
  </si>
  <si>
    <t xml:space="preserve">       CHUR30</t>
  </si>
  <si>
    <t>+**//CHUR30  ANTIMANCHA  1,45X2 MT</t>
  </si>
  <si>
    <t>FB5100037969</t>
  </si>
  <si>
    <t>075074</t>
  </si>
  <si>
    <t>BDS - 2796/2808/2951/3301 SOLEDAD GONZALEZ</t>
  </si>
  <si>
    <t>5</t>
  </si>
  <si>
    <t xml:space="preserve">       Q10170</t>
  </si>
  <si>
    <t>**POTE BASIC 600ML 14X9,3X7,4 CM</t>
  </si>
  <si>
    <t>FB5100037964</t>
  </si>
  <si>
    <t>058530</t>
  </si>
  <si>
    <t xml:space="preserve">BDD - 132/2282/2939 LAURA EMILCE FRAGA </t>
  </si>
  <si>
    <t>1</t>
  </si>
  <si>
    <t xml:space="preserve">       Q10170</t>
  </si>
  <si>
    <t>**POTE BASIC 600ML 14X9,3X7,4 CM</t>
  </si>
  <si>
    <t>FB5100038419</t>
  </si>
  <si>
    <t>075925</t>
  </si>
  <si>
    <t>BDS - 3072 GISELE ALEJANDRA IACONIS</t>
  </si>
  <si>
    <t>5</t>
  </si>
  <si>
    <t xml:space="preserve">       Q10171</t>
  </si>
  <si>
    <t>**POTE BASIC 2,2L 20,3X15,8X9,8 CM</t>
  </si>
  <si>
    <t>FB5100038419</t>
  </si>
  <si>
    <t>075925</t>
  </si>
  <si>
    <t>BDS - 3072 GISELE ALEJANDRA IACONIS</t>
  </si>
  <si>
    <t>5</t>
  </si>
  <si>
    <t xml:space="preserve">       Q10806</t>
  </si>
  <si>
    <t>**CANASTA ONE GRANDE 28,8X19,1X12,3 CM COLORES SURT.</t>
  </si>
  <si>
    <t>FB5100038194</t>
  </si>
  <si>
    <t>073937</t>
  </si>
  <si>
    <t>BDS - 2609/3003 ROCIO BLANCO</t>
  </si>
  <si>
    <t>5</t>
  </si>
  <si>
    <t xml:space="preserve">       Q10806</t>
  </si>
  <si>
    <t>**CANASTA ONE GRANDE 28,8X19,1X12,3 CM COLORES SURT.</t>
  </si>
  <si>
    <t>FB5100038504</t>
  </si>
  <si>
    <t>075983</t>
  </si>
  <si>
    <t>BDS - 3066 DAIANA STUTZ</t>
  </si>
  <si>
    <t>5</t>
  </si>
  <si>
    <t xml:space="preserve">       Q17008</t>
  </si>
  <si>
    <t>**//DISPENSER SINGLE 500ML COLOR SURT.</t>
  </si>
  <si>
    <t>FB5100037561</t>
  </si>
  <si>
    <t>062877</t>
  </si>
  <si>
    <t>BDD - 734/2850 YANINA MIÑONES</t>
  </si>
  <si>
    <t>5</t>
  </si>
  <si>
    <t xml:space="preserve">       Q17008</t>
  </si>
  <si>
    <t>**//DISPENSER SINGLE 500ML COLOR SURT.</t>
  </si>
  <si>
    <t>FB5100037810</t>
  </si>
  <si>
    <t>075431</t>
  </si>
  <si>
    <t>BDS - 2892 MARIA BELEN SOLE</t>
  </si>
  <si>
    <t>5</t>
  </si>
  <si>
    <t xml:space="preserve">       Q17008</t>
  </si>
  <si>
    <t>**//DISPENSER SINGLE 500ML COLOR SURT.</t>
  </si>
  <si>
    <t>FB5100037894</t>
  </si>
  <si>
    <t>075528</t>
  </si>
  <si>
    <t>BDS - 2909 SOFIA GIMENEZ</t>
  </si>
  <si>
    <t>5</t>
  </si>
  <si>
    <t xml:space="preserve">       Q17008</t>
  </si>
  <si>
    <t>**//DISPENSER SINGLE 500ML COLOR SURT.</t>
  </si>
  <si>
    <t>FB5100037978</t>
  </si>
  <si>
    <t>075570</t>
  </si>
  <si>
    <t>BDS - 2947 ADRIANA CLAUDIA LA MALFA</t>
  </si>
  <si>
    <t>5</t>
  </si>
  <si>
    <t xml:space="preserve">       Q17008</t>
  </si>
  <si>
    <t>**//DISPENSER SINGLE 500ML COLOR SURT.</t>
  </si>
  <si>
    <t>FB5100037979</t>
  </si>
  <si>
    <t>075571</t>
  </si>
  <si>
    <t>BDS - 2948/3336 PAOLA ZADRA</t>
  </si>
  <si>
    <t>5</t>
  </si>
  <si>
    <t xml:space="preserve">       Q17008</t>
  </si>
  <si>
    <t>**//DISPENSER SINGLE 500ML COLOR SURT.</t>
  </si>
  <si>
    <t>FB5100038025</t>
  </si>
  <si>
    <t>075613</t>
  </si>
  <si>
    <t>BDS - 2900 JULIANA DAHL</t>
  </si>
  <si>
    <t>5</t>
  </si>
  <si>
    <t xml:space="preserve">       Q17008</t>
  </si>
  <si>
    <t>**//DISPENSER SINGLE 500ML COLOR SURT.</t>
  </si>
  <si>
    <t>FB5100038068</t>
  </si>
  <si>
    <t>060830</t>
  </si>
  <si>
    <t>BDD - 308/1019/2971/2992 GERALDINE CORIA</t>
  </si>
  <si>
    <t>5</t>
  </si>
  <si>
    <t xml:space="preserve">       Q17008</t>
  </si>
  <si>
    <t>**//DISPENSER SINGLE 500ML COLOR SURT.</t>
  </si>
  <si>
    <t>FB5100038137</t>
  </si>
  <si>
    <t>070820</t>
  </si>
  <si>
    <t>BDS - 2223/2251/2990 FABIANA VERON</t>
  </si>
  <si>
    <t>5</t>
  </si>
  <si>
    <t xml:space="preserve">       Q17008</t>
  </si>
  <si>
    <t>**//DISPENSER SINGLE 500ML COLOR SURT.</t>
  </si>
  <si>
    <t>FB5100038371</t>
  </si>
  <si>
    <t>075893</t>
  </si>
  <si>
    <t>BDS - 3032 MARIA CAROLINA MOYANO</t>
  </si>
  <si>
    <t>5</t>
  </si>
  <si>
    <t xml:space="preserve">       Q17008</t>
  </si>
  <si>
    <t>**//DISPENSER SINGLE 500ML COLOR SURT.</t>
  </si>
  <si>
    <t>FB5100038433</t>
  </si>
  <si>
    <t>075936</t>
  </si>
  <si>
    <t>BDS - 3054 LUCIANA COMINELLI</t>
  </si>
  <si>
    <t>5</t>
  </si>
  <si>
    <t xml:space="preserve">       TW4699</t>
  </si>
  <si>
    <t>**VASO BRILHANTE SET 6PC DISP. 310ML CISPER</t>
  </si>
  <si>
    <t>FB5100038318</t>
  </si>
  <si>
    <t>075846</t>
  </si>
  <si>
    <t>BDS - 3019 AIXA MULLEN</t>
  </si>
  <si>
    <t>5</t>
  </si>
  <si>
    <t xml:space="preserve">      09523F7</t>
  </si>
  <si>
    <t>**32372 JESSICA ENS. 22.5X9CM 277 ML / + 6 PC DISP. 12.5X5CM  152 ML</t>
  </si>
  <si>
    <t>FB5100038433</t>
  </si>
  <si>
    <t>075936</t>
  </si>
  <si>
    <t>BDS - 3054 LUCIANA COMINELLI</t>
  </si>
  <si>
    <t>5</t>
  </si>
  <si>
    <t xml:space="preserve">      10614F7</t>
  </si>
  <si>
    <t>20317  TORTERO 25CM + 6 PLATITOS 15CM</t>
  </si>
  <si>
    <t>FB5100037983</t>
  </si>
  <si>
    <t>075575</t>
  </si>
  <si>
    <t>BDS - 2956 FLORENCIA ARVIA</t>
  </si>
  <si>
    <t>5</t>
  </si>
  <si>
    <t xml:space="preserve">      10614F7</t>
  </si>
  <si>
    <t>20317  TORTERO 25CM + 6 PLATITOS 15CM</t>
  </si>
  <si>
    <t>FB5100038433</t>
  </si>
  <si>
    <t>075936</t>
  </si>
  <si>
    <t>BDS - 3054 LUCIANA COMINELLI</t>
  </si>
  <si>
    <t>5</t>
  </si>
  <si>
    <t xml:space="preserve">      ALCU007</t>
  </si>
  <si>
    <t>**//POCILLO JUANA</t>
  </si>
  <si>
    <t>FB5100038031</t>
  </si>
  <si>
    <t>075369</t>
  </si>
  <si>
    <t>BDS - 2877 AILEN ESPINOSA</t>
  </si>
  <si>
    <t>8</t>
  </si>
  <si>
    <t xml:space="preserve">      ALCU007</t>
  </si>
  <si>
    <t>**//POCILLO JUANA</t>
  </si>
  <si>
    <t>FB5100038315</t>
  </si>
  <si>
    <t>075845</t>
  </si>
  <si>
    <t>BDS - 3017 FLORENCIA HERRERA</t>
  </si>
  <si>
    <t>5</t>
  </si>
  <si>
    <t xml:space="preserve">      ALCU007</t>
  </si>
  <si>
    <t>**//POCILLO JUANA</t>
  </si>
  <si>
    <t>FB5100038315</t>
  </si>
  <si>
    <t>075845</t>
  </si>
  <si>
    <t>BDS - 3017 FLORENCIA HERRERA</t>
  </si>
  <si>
    <t>5</t>
  </si>
  <si>
    <t xml:space="preserve">      ALCU007</t>
  </si>
  <si>
    <t>**//POCILLO JUANA</t>
  </si>
  <si>
    <t>FB5100038315</t>
  </si>
  <si>
    <t>075845</t>
  </si>
  <si>
    <t>BDS - 3017 FLORENCIA HERRERA</t>
  </si>
  <si>
    <t>5</t>
  </si>
  <si>
    <t xml:space="preserve">      ALCU011</t>
  </si>
  <si>
    <t>**//MATE ANA CON BOMBILLA</t>
  </si>
  <si>
    <t>FB5100038383</t>
  </si>
  <si>
    <t>075063</t>
  </si>
  <si>
    <t>BDS - 2803/3053 GUADALUPE MORENO</t>
  </si>
  <si>
    <t>5</t>
  </si>
  <si>
    <t xml:space="preserve">      ALCU012</t>
  </si>
  <si>
    <t>**//MATE NET</t>
  </si>
  <si>
    <t>FB5100038377</t>
  </si>
  <si>
    <t>070208</t>
  </si>
  <si>
    <t>BDS - 2129/2498/2516/2621/2700/2944/3250/3284/3349 JESSICA CHUSIT</t>
  </si>
  <si>
    <t>5</t>
  </si>
  <si>
    <t xml:space="preserve">      ALCU012</t>
  </si>
  <si>
    <t>**//MATE NET</t>
  </si>
  <si>
    <t>FB5100038379</t>
  </si>
  <si>
    <t>075895</t>
  </si>
  <si>
    <t>BDS - 3034 ALDANA PINTADO</t>
  </si>
  <si>
    <t>5</t>
  </si>
  <si>
    <t xml:space="preserve">      BP01001</t>
  </si>
  <si>
    <t>**BOWL  BLANCO 400CC</t>
  </si>
  <si>
    <t>FB5100037974</t>
  </si>
  <si>
    <t>075569</t>
  </si>
  <si>
    <t>BDS - 2941 VERONICA MATEO</t>
  </si>
  <si>
    <t>5</t>
  </si>
  <si>
    <t xml:space="preserve">      BP01001</t>
  </si>
  <si>
    <t>**BOWL  BLANCO 400CC</t>
  </si>
  <si>
    <t>FB5100038420</t>
  </si>
  <si>
    <t>067526</t>
  </si>
  <si>
    <t>BDS - 1672/2716/3035 JENNIFER XIMENA BIANCO</t>
  </si>
  <si>
    <t>5</t>
  </si>
  <si>
    <t xml:space="preserve">      BP01002</t>
  </si>
  <si>
    <t xml:space="preserve">**//BOWL NEGRO 400CC </t>
  </si>
  <si>
    <t>FB5100037974</t>
  </si>
  <si>
    <t>075569</t>
  </si>
  <si>
    <t>BDS - 2941 VERONICA MATEO</t>
  </si>
  <si>
    <t>5</t>
  </si>
  <si>
    <t xml:space="preserve">      BP01002</t>
  </si>
  <si>
    <t xml:space="preserve">**//BOWL NEGRO 400CC </t>
  </si>
  <si>
    <t>FB5100038425</t>
  </si>
  <si>
    <t>075929</t>
  </si>
  <si>
    <t>BDS - 3041/3126 JANA FALKOWICZ</t>
  </si>
  <si>
    <t>5</t>
  </si>
  <si>
    <t xml:space="preserve">      BP02002</t>
  </si>
  <si>
    <t xml:space="preserve">**//BOWL NEGRO 2.5LTS </t>
  </si>
  <si>
    <t>FB5100037974</t>
  </si>
  <si>
    <t>075569</t>
  </si>
  <si>
    <t>BDS - 2941 VERONICA MATEO</t>
  </si>
  <si>
    <t>5</t>
  </si>
  <si>
    <t xml:space="preserve">      BP02018</t>
  </si>
  <si>
    <t>**BOWL ROSA 2.5LTS</t>
  </si>
  <si>
    <t>FB5100037979</t>
  </si>
  <si>
    <t>075571</t>
  </si>
  <si>
    <t>BDS - 2948/3336 PAOLA ZADRA</t>
  </si>
  <si>
    <t>5</t>
  </si>
  <si>
    <t xml:space="preserve">      BP02018</t>
  </si>
  <si>
    <t>**BOWL ROSA 2.5LTS</t>
  </si>
  <si>
    <t>FB5100038071</t>
  </si>
  <si>
    <t>075638</t>
  </si>
  <si>
    <t>BDS - 2974 MELINA MEIER</t>
  </si>
  <si>
    <t>5</t>
  </si>
  <si>
    <t xml:space="preserve">      BP05001</t>
  </si>
  <si>
    <t>**PLATO PRINCIPAL BLANCO 25CM DIAM</t>
  </si>
  <si>
    <t>FB5100038315</t>
  </si>
  <si>
    <t>075845</t>
  </si>
  <si>
    <t>BDS - 3017 FLORENCIA HERRERA</t>
  </si>
  <si>
    <t>5</t>
  </si>
  <si>
    <t xml:space="preserve">      BP05002</t>
  </si>
  <si>
    <t>**PLATO PRINCIPAL NEGRO 25CM DIAM</t>
  </si>
  <si>
    <t>FB5100038315</t>
  </si>
  <si>
    <t>075845</t>
  </si>
  <si>
    <t>BDS - 3017 FLORENCIA HERRERA</t>
  </si>
  <si>
    <t>5</t>
  </si>
  <si>
    <t xml:space="preserve">      BP05003</t>
  </si>
  <si>
    <t>**PLATO PRINCIPAL ROJO 25CM DIAM</t>
  </si>
  <si>
    <t>FB5100038318</t>
  </si>
  <si>
    <t>075846</t>
  </si>
  <si>
    <t>BDS - 3019 AIXA MULLEN</t>
  </si>
  <si>
    <t>5</t>
  </si>
  <si>
    <t xml:space="preserve">      BP09001</t>
  </si>
  <si>
    <t>**SERVISPAGUETTI BLANCO</t>
  </si>
  <si>
    <t>FB5100037624</t>
  </si>
  <si>
    <t>075338</t>
  </si>
  <si>
    <t>BDS - 2869 ARIADNA QUIJADA</t>
  </si>
  <si>
    <t>5</t>
  </si>
  <si>
    <t xml:space="preserve">      BP09001</t>
  </si>
  <si>
    <t>**SERVISPAGUETTI BLANCO</t>
  </si>
  <si>
    <t>FB5100037813</t>
  </si>
  <si>
    <t>066739</t>
  </si>
  <si>
    <t>BDS - 1521/1807/2910 ELIANA CAMPUZANO</t>
  </si>
  <si>
    <t>5</t>
  </si>
  <si>
    <t xml:space="preserve">      BP09001</t>
  </si>
  <si>
    <t>**SERVISPAGUETTI BLANCO</t>
  </si>
  <si>
    <t>CB5100006103</t>
  </si>
  <si>
    <t>066739</t>
  </si>
  <si>
    <t>BDS - 1521/1807/2910 ELIANA CAMPUZANO</t>
  </si>
  <si>
    <t>5</t>
  </si>
  <si>
    <t xml:space="preserve">      BP09001</t>
  </si>
  <si>
    <t>**SERVISPAGUETTI BLANCO</t>
  </si>
  <si>
    <t>FB5100037879</t>
  </si>
  <si>
    <t>066035</t>
  </si>
  <si>
    <t>BDS - 1347/1729/2012/2227/2537/2884 ANDREA ALZOGARAY</t>
  </si>
  <si>
    <t>5</t>
  </si>
  <si>
    <t xml:space="preserve">      BP09001</t>
  </si>
  <si>
    <t>**SERVISPAGUETTI BLANCO</t>
  </si>
  <si>
    <t>FB5100037983</t>
  </si>
  <si>
    <t>075575</t>
  </si>
  <si>
    <t>BDS - 2956 FLORENCIA ARVIA</t>
  </si>
  <si>
    <t>5</t>
  </si>
  <si>
    <t xml:space="preserve">      BP09018</t>
  </si>
  <si>
    <t>**SERVISPAGUETTI ROSA</t>
  </si>
  <si>
    <t>FB5100037827</t>
  </si>
  <si>
    <t>066739</t>
  </si>
  <si>
    <t>BDS - 1521/1807/2910 ELIANA CAMPUZANO</t>
  </si>
  <si>
    <t>5</t>
  </si>
  <si>
    <t xml:space="preserve">      BP09018</t>
  </si>
  <si>
    <t>**SERVISPAGUETTI ROSA</t>
  </si>
  <si>
    <t>FB5100038420</t>
  </si>
  <si>
    <t>067526</t>
  </si>
  <si>
    <t>BDS - 1672/2716/3035 JENNIFER XIMENA BIANCO</t>
  </si>
  <si>
    <t>5</t>
  </si>
  <si>
    <t xml:space="preserve">      BP09018</t>
  </si>
  <si>
    <t>**SERVISPAGUETTI ROSA</t>
  </si>
  <si>
    <t>FB5100038425</t>
  </si>
  <si>
    <t>075929</t>
  </si>
  <si>
    <t>BDS - 3041/3126 JANA FALKOWICZ</t>
  </si>
  <si>
    <t>5</t>
  </si>
  <si>
    <t xml:space="preserve">      BP10001</t>
  </si>
  <si>
    <t>**ESPUMADERA BLANCO</t>
  </si>
  <si>
    <t>FB5100037813</t>
  </si>
  <si>
    <t>066739</t>
  </si>
  <si>
    <t>BDS - 1521/1807/2910 ELIANA CAMPUZANO</t>
  </si>
  <si>
    <t>5</t>
  </si>
  <si>
    <t xml:space="preserve">      BP10001</t>
  </si>
  <si>
    <t>**ESPUMADERA BLANCO</t>
  </si>
  <si>
    <t>CB5100006103</t>
  </si>
  <si>
    <t>066739</t>
  </si>
  <si>
    <t>BDS - 1521/1807/2910 ELIANA CAMPUZANO</t>
  </si>
  <si>
    <t>5</t>
  </si>
  <si>
    <t xml:space="preserve">      BP10001</t>
  </si>
  <si>
    <t>**ESPUMADERA BLANCO</t>
  </si>
  <si>
    <t>FB5100037983</t>
  </si>
  <si>
    <t>075575</t>
  </si>
  <si>
    <t>BDS - 2956 FLORENCIA ARVIA</t>
  </si>
  <si>
    <t>5</t>
  </si>
  <si>
    <t xml:space="preserve">      BP10018</t>
  </si>
  <si>
    <t>**ESPUMADERA ROSA</t>
  </si>
  <si>
    <t>FB5100037827</t>
  </si>
  <si>
    <t>066739</t>
  </si>
  <si>
    <t>BDS - 1521/1807/2910 ELIANA CAMPUZANO</t>
  </si>
  <si>
    <t>5</t>
  </si>
  <si>
    <t xml:space="preserve">      BP10018</t>
  </si>
  <si>
    <t>**ESPUMADERA ROSA</t>
  </si>
  <si>
    <t>FB5100038420</t>
  </si>
  <si>
    <t>067526</t>
  </si>
  <si>
    <t>BDS - 1672/2716/3035 JENNIFER XIMENA BIANCO</t>
  </si>
  <si>
    <t>5</t>
  </si>
  <si>
    <t xml:space="preserve">      BP11001</t>
  </si>
  <si>
    <t xml:space="preserve">**ESPATULA BLANCA PLANA RANURADA </t>
  </si>
  <si>
    <t>FB5100037813</t>
  </si>
  <si>
    <t>066739</t>
  </si>
  <si>
    <t>BDS - 1521/1807/2910 ELIANA CAMPUZANO</t>
  </si>
  <si>
    <t>5</t>
  </si>
  <si>
    <t xml:space="preserve">      BP11001</t>
  </si>
  <si>
    <t xml:space="preserve">**ESPATULA BLANCA PLANA RANURADA </t>
  </si>
  <si>
    <t>CB5100006103</t>
  </si>
  <si>
    <t>066739</t>
  </si>
  <si>
    <t>BDS - 1521/1807/2910 ELIANA CAMPUZANO</t>
  </si>
  <si>
    <t>5</t>
  </si>
  <si>
    <t xml:space="preserve">      BP11001</t>
  </si>
  <si>
    <t xml:space="preserve">**ESPATULA BLANCA PLANA RANURADA </t>
  </si>
  <si>
    <t>FB5100037879</t>
  </si>
  <si>
    <t>066035</t>
  </si>
  <si>
    <t>BDS - 1347/1729/2012/2227/2537/2884 ANDREA ALZOGARAY</t>
  </si>
  <si>
    <t>5</t>
  </si>
  <si>
    <t xml:space="preserve">      BP11001</t>
  </si>
  <si>
    <t xml:space="preserve">**ESPATULA BLANCA PLANA RANURADA </t>
  </si>
  <si>
    <t>FB5100037983</t>
  </si>
  <si>
    <t>075575</t>
  </si>
  <si>
    <t>BDS - 2956 FLORENCIA ARVIA</t>
  </si>
  <si>
    <t>5</t>
  </si>
  <si>
    <t xml:space="preserve">      BP11002</t>
  </si>
  <si>
    <t xml:space="preserve">**ESPATULA NEGRO PLANA RANURADA </t>
  </si>
  <si>
    <t>FB5100038026</t>
  </si>
  <si>
    <t>075614</t>
  </si>
  <si>
    <t>BDS - 2914/3073 MARIA DE LOS ANGELES SANCHEZ</t>
  </si>
  <si>
    <t>5</t>
  </si>
  <si>
    <t xml:space="preserve">      BP11018</t>
  </si>
  <si>
    <t xml:space="preserve">**ESPATULA ROSA PLANA RANURADA </t>
  </si>
  <si>
    <t>FB5100037827</t>
  </si>
  <si>
    <t>066739</t>
  </si>
  <si>
    <t>BDS - 1521/1807/2910 ELIANA CAMPUZANO</t>
  </si>
  <si>
    <t>5</t>
  </si>
  <si>
    <t xml:space="preserve">      BP11018</t>
  </si>
  <si>
    <t xml:space="preserve">**ESPATULA ROSA PLANA RANURADA </t>
  </si>
  <si>
    <t>FB5100038425</t>
  </si>
  <si>
    <t>075929</t>
  </si>
  <si>
    <t>BDS - 3041/3126 JANA FALKOWICZ</t>
  </si>
  <si>
    <t>5</t>
  </si>
  <si>
    <t xml:space="preserve">      BP12001</t>
  </si>
  <si>
    <t xml:space="preserve">**ESPATULA BLANCA RANURADA </t>
  </si>
  <si>
    <t>FB5100037879</t>
  </si>
  <si>
    <t>066035</t>
  </si>
  <si>
    <t>BDS - 1347/1729/2012/2227/2537/2884 ANDREA ALZOGARAY</t>
  </si>
  <si>
    <t>5</t>
  </si>
  <si>
    <t xml:space="preserve">      BP12018</t>
  </si>
  <si>
    <t xml:space="preserve">**ESPATULA ROSA RANURADA </t>
  </si>
  <si>
    <t>FB5100038420</t>
  </si>
  <si>
    <t>067526</t>
  </si>
  <si>
    <t>BDS - 1672/2716/3035 JENNIFER XIMENA BIANCO</t>
  </si>
  <si>
    <t>5</t>
  </si>
  <si>
    <t xml:space="preserve">      BP12018</t>
  </si>
  <si>
    <t xml:space="preserve">**ESPATULA ROSA RANURADA </t>
  </si>
  <si>
    <t>FB5100038425</t>
  </si>
  <si>
    <t>075929</t>
  </si>
  <si>
    <t>BDS - 3041/3126 JANA FALKOWICZ</t>
  </si>
  <si>
    <t>5</t>
  </si>
  <si>
    <t xml:space="preserve">      BP13005</t>
  </si>
  <si>
    <t>**ESPATULA CANELONERA TURQUESA</t>
  </si>
  <si>
    <t>FB5100038499</t>
  </si>
  <si>
    <t>065490</t>
  </si>
  <si>
    <t>BDS - 1199/3059/3070/3320 YAMILA ANDREA SAUCO</t>
  </si>
  <si>
    <t>5</t>
  </si>
  <si>
    <t xml:space="preserve">      BP14003</t>
  </si>
  <si>
    <t>**ESPATULA PORCIONERA ROJO 30CM</t>
  </si>
  <si>
    <t>FB5100038043</t>
  </si>
  <si>
    <t>075627</t>
  </si>
  <si>
    <t>BDS - 2965 MARILINA TORRES</t>
  </si>
  <si>
    <t>5</t>
  </si>
  <si>
    <t xml:space="preserve">      BP15001</t>
  </si>
  <si>
    <t>**CUCHARA BLANCA</t>
  </si>
  <si>
    <t>FB5100037624</t>
  </si>
  <si>
    <t>075338</t>
  </si>
  <si>
    <t>BDS - 2869 ARIADNA QUIJADA</t>
  </si>
  <si>
    <t>5</t>
  </si>
  <si>
    <t xml:space="preserve">      BP15001</t>
  </si>
  <si>
    <t>**CUCHARA BLANCA</t>
  </si>
  <si>
    <t>FB5100037813</t>
  </si>
  <si>
    <t>066739</t>
  </si>
  <si>
    <t>BDS - 1521/1807/2910 ELIANA CAMPUZANO</t>
  </si>
  <si>
    <t>5</t>
  </si>
  <si>
    <t xml:space="preserve">      BP15001</t>
  </si>
  <si>
    <t>**CUCHARA BLANCA</t>
  </si>
  <si>
    <t>CB5100006103</t>
  </si>
  <si>
    <t>066739</t>
  </si>
  <si>
    <t>BDS - 1521/1807/2910 ELIANA CAMPUZANO</t>
  </si>
  <si>
    <t>5</t>
  </si>
  <si>
    <t xml:space="preserve">      BP15001</t>
  </si>
  <si>
    <t>**CUCHARA BLANCA</t>
  </si>
  <si>
    <t>FB5100037879</t>
  </si>
  <si>
    <t>066035</t>
  </si>
  <si>
    <t>BDS - 1347/1729/2012/2227/2537/2884 ANDREA ALZOGARAY</t>
  </si>
  <si>
    <t>5</t>
  </si>
  <si>
    <t xml:space="preserve">      BP15001</t>
  </si>
  <si>
    <t>**CUCHARA BLANCA</t>
  </si>
  <si>
    <t>FB5100037983</t>
  </si>
  <si>
    <t>075575</t>
  </si>
  <si>
    <t>BDS - 2956 FLORENCIA ARVIA</t>
  </si>
  <si>
    <t>5</t>
  </si>
  <si>
    <t xml:space="preserve">      BP15018</t>
  </si>
  <si>
    <t>**CUCHARA ROSA</t>
  </si>
  <si>
    <t>FB5100037827</t>
  </si>
  <si>
    <t>066739</t>
  </si>
  <si>
    <t>BDS - 1521/1807/2910 ELIANA CAMPUZANO</t>
  </si>
  <si>
    <t>5</t>
  </si>
  <si>
    <t xml:space="preserve">      BP15018</t>
  </si>
  <si>
    <t>**CUCHARA ROSA</t>
  </si>
  <si>
    <t>FB5100038420</t>
  </si>
  <si>
    <t>067526</t>
  </si>
  <si>
    <t>BDS - 1672/2716/3035 JENNIFER XIMENA BIANCO</t>
  </si>
  <si>
    <t>5</t>
  </si>
  <si>
    <t xml:space="preserve">      BP15018</t>
  </si>
  <si>
    <t>**CUCHARA ROSA</t>
  </si>
  <si>
    <t>FB5100038425</t>
  </si>
  <si>
    <t>075929</t>
  </si>
  <si>
    <t>BDS - 3041/3126 JANA FALKOWICZ</t>
  </si>
  <si>
    <t>5</t>
  </si>
  <si>
    <t xml:space="preserve">      BP16001</t>
  </si>
  <si>
    <t>**CUCHARON BLANCO</t>
  </si>
  <si>
    <t>FB5100037813</t>
  </si>
  <si>
    <t>066739</t>
  </si>
  <si>
    <t>BDS - 1521/1807/2910 ELIANA CAMPUZANO</t>
  </si>
  <si>
    <t>5</t>
  </si>
  <si>
    <t xml:space="preserve">      BP16001</t>
  </si>
  <si>
    <t>**CUCHARON BLANCO</t>
  </si>
  <si>
    <t>CB5100006103</t>
  </si>
  <si>
    <t>066739</t>
  </si>
  <si>
    <t>BDS - 1521/1807/2910 ELIANA CAMPUZANO</t>
  </si>
  <si>
    <t>5</t>
  </si>
  <si>
    <t xml:space="preserve">      BP16001</t>
  </si>
  <si>
    <t>**CUCHARON BLANCO</t>
  </si>
  <si>
    <t>FB5100037879</t>
  </si>
  <si>
    <t>066035</t>
  </si>
  <si>
    <t>BDS - 1347/1729/2012/2227/2537/2884 ANDREA ALZOGARAY</t>
  </si>
  <si>
    <t>5</t>
  </si>
  <si>
    <t xml:space="preserve">      BP16001</t>
  </si>
  <si>
    <t>**CUCHARON BLANCO</t>
  </si>
  <si>
    <t>FB5100037983</t>
  </si>
  <si>
    <t>075575</t>
  </si>
  <si>
    <t>BDS - 2956 FLORENCIA ARVIA</t>
  </si>
  <si>
    <t>5</t>
  </si>
  <si>
    <t xml:space="preserve">      BP16018</t>
  </si>
  <si>
    <t>**CUCHARON ROSA</t>
  </si>
  <si>
    <t>FB5100037827</t>
  </si>
  <si>
    <t>066739</t>
  </si>
  <si>
    <t>BDS - 1521/1807/2910 ELIANA CAMPUZANO</t>
  </si>
  <si>
    <t>5</t>
  </si>
  <si>
    <t xml:space="preserve">      BP16018</t>
  </si>
  <si>
    <t>**CUCHARON ROSA</t>
  </si>
  <si>
    <t>FB5100038420</t>
  </si>
  <si>
    <t>067526</t>
  </si>
  <si>
    <t>BDS - 1672/2716/3035 JENNIFER XIMENA BIANCO</t>
  </si>
  <si>
    <t>5</t>
  </si>
  <si>
    <t xml:space="preserve">      BP16018</t>
  </si>
  <si>
    <t>**CUCHARON ROSA</t>
  </si>
  <si>
    <t>FB5100038425</t>
  </si>
  <si>
    <t>075929</t>
  </si>
  <si>
    <t>BDS - 3041/3126 JANA FALKOWICZ</t>
  </si>
  <si>
    <t>5</t>
  </si>
  <si>
    <t xml:space="preserve">      BP17001</t>
  </si>
  <si>
    <t>**PISAPAPA BLANCO 28.5CM</t>
  </si>
  <si>
    <t>FB5100037813</t>
  </si>
  <si>
    <t>066739</t>
  </si>
  <si>
    <t>BDS - 1521/1807/2910 ELIANA CAMPUZANO</t>
  </si>
  <si>
    <t>5</t>
  </si>
  <si>
    <t xml:space="preserve">      BP17001</t>
  </si>
  <si>
    <t>**PISAPAPA BLANCO 28.5CM</t>
  </si>
  <si>
    <t>CB5100006103</t>
  </si>
  <si>
    <t>066739</t>
  </si>
  <si>
    <t>BDS - 1521/1807/2910 ELIANA CAMPUZANO</t>
  </si>
  <si>
    <t>5</t>
  </si>
  <si>
    <t xml:space="preserve">      BP17001</t>
  </si>
  <si>
    <t>**PISAPAPA BLANCO 28.5CM</t>
  </si>
  <si>
    <t>FB5100037983</t>
  </si>
  <si>
    <t>075575</t>
  </si>
  <si>
    <t>BDS - 2956 FLORENCIA ARVIA</t>
  </si>
  <si>
    <t>5</t>
  </si>
  <si>
    <t xml:space="preserve">      BP17018</t>
  </si>
  <si>
    <t>**PISAPAPA ROSA 28.5CM</t>
  </si>
  <si>
    <t>FB5100037827</t>
  </si>
  <si>
    <t>066739</t>
  </si>
  <si>
    <t>BDS - 1521/1807/2910 ELIANA CAMPUZANO</t>
  </si>
  <si>
    <t>5</t>
  </si>
  <si>
    <t xml:space="preserve">      BP17018</t>
  </si>
  <si>
    <t>**PISAPAPA ROSA 28.5CM</t>
  </si>
  <si>
    <t>FB5100038420</t>
  </si>
  <si>
    <t>067526</t>
  </si>
  <si>
    <t>BDS - 1672/2716/3035 JENNIFER XIMENA BIANCO</t>
  </si>
  <si>
    <t>5</t>
  </si>
  <si>
    <t xml:space="preserve">      BP18001</t>
  </si>
  <si>
    <t>**//CUCHILLO BLANCO P/ ANTIADHERENTE</t>
  </si>
  <si>
    <t>FB5100037879</t>
  </si>
  <si>
    <t>066035</t>
  </si>
  <si>
    <t>BDS - 1347/1729/2012/2227/2537/2884 ANDREA ALZOGARAY</t>
  </si>
  <si>
    <t>5</t>
  </si>
  <si>
    <t xml:space="preserve">      BP18001</t>
  </si>
  <si>
    <t>**//CUCHILLO BLANCO P/ ANTIADHERENTE</t>
  </si>
  <si>
    <t>FB5100038433</t>
  </si>
  <si>
    <t>075936</t>
  </si>
  <si>
    <t>BDS - 3054 LUCIANA COMINELLI</t>
  </si>
  <si>
    <t>5</t>
  </si>
  <si>
    <t xml:space="preserve">      BP18018</t>
  </si>
  <si>
    <t>**CUCHILLO ROSA P/ ANTIADHERENTE</t>
  </si>
  <si>
    <t>FB5100038425</t>
  </si>
  <si>
    <t>075929</t>
  </si>
  <si>
    <t>BDS - 3041/3126 JANA FALKOWICZ</t>
  </si>
  <si>
    <t>5</t>
  </si>
  <si>
    <t xml:space="preserve">      BP19002</t>
  </si>
  <si>
    <t>**TENEDOR NEGRO</t>
  </si>
  <si>
    <t>FB5100038026</t>
  </si>
  <si>
    <t>075614</t>
  </si>
  <si>
    <t>BDS - 2914/3073 MARIA DE LOS ANGELES SANCHEZ</t>
  </si>
  <si>
    <t>5</t>
  </si>
  <si>
    <t xml:space="preserve">      BP23001</t>
  </si>
  <si>
    <t>**EXPRIMIDOR BLANCO SIN VASO 400CC</t>
  </si>
  <si>
    <t>FB5100038133</t>
  </si>
  <si>
    <t>075698</t>
  </si>
  <si>
    <t>BDS - 2984 CARLA FIORELLI</t>
  </si>
  <si>
    <t>5</t>
  </si>
  <si>
    <t xml:space="preserve">      BP24001</t>
  </si>
  <si>
    <t>**//VASO BLANCO FACETADO Y EXPRIMIDOR 400CC</t>
  </si>
  <si>
    <t>FB5100037888</t>
  </si>
  <si>
    <t>075525</t>
  </si>
  <si>
    <t>BDS - 2898 SUSAN HURTADO</t>
  </si>
  <si>
    <t>5</t>
  </si>
  <si>
    <t xml:space="preserve">      BP24001</t>
  </si>
  <si>
    <t>**//VASO BLANCO FACETADO Y EXPRIMIDOR 400CC</t>
  </si>
  <si>
    <t>FB5100038319</t>
  </si>
  <si>
    <t>075847</t>
  </si>
  <si>
    <t>BDS - 3020 CONSTANZA BALAN</t>
  </si>
  <si>
    <t>5</t>
  </si>
  <si>
    <t xml:space="preserve">      BP24018</t>
  </si>
  <si>
    <t>**VASO ROSA FACETADO Y EXPRIMIDOR 400CC</t>
  </si>
  <si>
    <t>FB5100037516</t>
  </si>
  <si>
    <t>075274</t>
  </si>
  <si>
    <t>BDS - 2835 DANIELA FERNANDEZ</t>
  </si>
  <si>
    <t>5</t>
  </si>
  <si>
    <t xml:space="preserve">      BP24019</t>
  </si>
  <si>
    <t>**//VASO MENTA FACETADO Y EXPRIMIDOR 400CC</t>
  </si>
  <si>
    <t>FB5100038071</t>
  </si>
  <si>
    <t>075638</t>
  </si>
  <si>
    <t>BDS - 2974 MELINA MEIER</t>
  </si>
  <si>
    <t>5</t>
  </si>
  <si>
    <t xml:space="preserve">      BP26001</t>
  </si>
  <si>
    <t xml:space="preserve">**//BOWL BLANCO 1.5LTS </t>
  </si>
  <si>
    <t>FB5100037955</t>
  </si>
  <si>
    <t>071385</t>
  </si>
  <si>
    <t>BDS - 2292/2936 MARIANA DEL PERCIO</t>
  </si>
  <si>
    <t>5</t>
  </si>
  <si>
    <t xml:space="preserve">      BP26001</t>
  </si>
  <si>
    <t xml:space="preserve">**//BOWL BLANCO 1.5LTS </t>
  </si>
  <si>
    <t>FB5100038047</t>
  </si>
  <si>
    <t>075631</t>
  </si>
  <si>
    <t>BDS - 2958 CAMILA PAGANI</t>
  </si>
  <si>
    <t>5</t>
  </si>
  <si>
    <t xml:space="preserve">      BP26002</t>
  </si>
  <si>
    <t xml:space="preserve">**//BOWL NEGRO 1.5LTS </t>
  </si>
  <si>
    <t>FB5100037974</t>
  </si>
  <si>
    <t>075569</t>
  </si>
  <si>
    <t>BDS - 2941 VERONICA MATEO</t>
  </si>
  <si>
    <t>5</t>
  </si>
  <si>
    <t xml:space="preserve">      BP26018</t>
  </si>
  <si>
    <t xml:space="preserve">**BOWL ROSA 1.5LTS </t>
  </si>
  <si>
    <t>FB5100038044</t>
  </si>
  <si>
    <t>075628</t>
  </si>
  <si>
    <t>BDS - 2966 CLARA BELL</t>
  </si>
  <si>
    <t>5</t>
  </si>
  <si>
    <t xml:space="preserve">      BP26018</t>
  </si>
  <si>
    <t xml:space="preserve">**BOWL ROSA 1.5LTS </t>
  </si>
  <si>
    <t>FB5100038313</t>
  </si>
  <si>
    <t>075843</t>
  </si>
  <si>
    <t>BDS - 3015 MARIELA GUASASCO</t>
  </si>
  <si>
    <t>5</t>
  </si>
  <si>
    <t xml:space="preserve">      BP26019</t>
  </si>
  <si>
    <t xml:space="preserve">**BOWL MENTA 1.5LTS </t>
  </si>
  <si>
    <t>FB5100038071</t>
  </si>
  <si>
    <t>075638</t>
  </si>
  <si>
    <t>BDS - 2974 MELINA MEIER</t>
  </si>
  <si>
    <t>5</t>
  </si>
  <si>
    <t xml:space="preserve">      BP32018</t>
  </si>
  <si>
    <t>**CUCHARITAS ROSA</t>
  </si>
  <si>
    <t>FB5100038083</t>
  </si>
  <si>
    <t>071277</t>
  </si>
  <si>
    <t>BDS - 2287/2997 ANDREA ACOSTA</t>
  </si>
  <si>
    <t>5</t>
  </si>
  <si>
    <t xml:space="preserve">      BP32018</t>
  </si>
  <si>
    <t>**CUCHARITAS ROSA</t>
  </si>
  <si>
    <t>FB5100038372</t>
  </si>
  <si>
    <t>075894</t>
  </si>
  <si>
    <t>BDS - 3033 MARIA JULIA VERCESI</t>
  </si>
  <si>
    <t>5</t>
  </si>
  <si>
    <t xml:space="preserve">      BP32018</t>
  </si>
  <si>
    <t>**CUCHARITAS ROSA</t>
  </si>
  <si>
    <t>FB5100038422</t>
  </si>
  <si>
    <t>075926</t>
  </si>
  <si>
    <t>BDS - 3037 AGUSTINA VERCESI</t>
  </si>
  <si>
    <t>5</t>
  </si>
  <si>
    <t xml:space="preserve">      BP35018</t>
  </si>
  <si>
    <t xml:space="preserve">**TUPPER 400CC ROSA C/TAPA </t>
  </si>
  <si>
    <t>FB5100038314</t>
  </si>
  <si>
    <t>075844</t>
  </si>
  <si>
    <t>BDS - 3016 DANIELA COSTA</t>
  </si>
  <si>
    <t>5</t>
  </si>
  <si>
    <t xml:space="preserve">      BP43018</t>
  </si>
  <si>
    <t xml:space="preserve">**SETX 3  ROSA TARROS CILINDRICOS  </t>
  </si>
  <si>
    <t>FB5100038083</t>
  </si>
  <si>
    <t>071277</t>
  </si>
  <si>
    <t>BDS - 2287/2997 ANDREA ACOSTA</t>
  </si>
  <si>
    <t>5</t>
  </si>
  <si>
    <t xml:space="preserve">      BP44002</t>
  </si>
  <si>
    <t xml:space="preserve">**CUENCO NEGRO C/TAPA SET X 3 </t>
  </si>
  <si>
    <t>FB5100038425</t>
  </si>
  <si>
    <t>075929</t>
  </si>
  <si>
    <t>BDS - 3041/3126 JANA FALKOWICZ</t>
  </si>
  <si>
    <t>5</t>
  </si>
  <si>
    <t xml:space="preserve">      CHUCOCA</t>
  </si>
  <si>
    <t>**CORTINA CACTUS POLIESTER 100% 180X180</t>
  </si>
  <si>
    <t>FB5100037813</t>
  </si>
  <si>
    <t>066739</t>
  </si>
  <si>
    <t>BDS - 1521/1807/2910 ELIANA CAMPUZANO</t>
  </si>
  <si>
    <t>5</t>
  </si>
  <si>
    <t xml:space="preserve">      CHUCOTR</t>
  </si>
  <si>
    <t>**CORTINA TROPICAL POLIESTER 100% 180X180CM</t>
  </si>
  <si>
    <t>FB5100038067</t>
  </si>
  <si>
    <t>075635</t>
  </si>
  <si>
    <t>BDS - 2970 ROSALA LAURA SPINDOLA</t>
  </si>
  <si>
    <t>5</t>
  </si>
  <si>
    <t xml:space="preserve">      JA5064J</t>
  </si>
  <si>
    <t xml:space="preserve">**JAZMIN VELA SOJA AROMA  10X12 CM </t>
  </si>
  <si>
    <t>FB5100037895</t>
  </si>
  <si>
    <t>058092</t>
  </si>
  <si>
    <t>BDS - 1175/1179/1986/2911 AGUSTINA ELIZALDE (3)</t>
  </si>
  <si>
    <t>5</t>
  </si>
  <si>
    <t xml:space="preserve">      JA5064J</t>
  </si>
  <si>
    <t xml:space="preserve">**JAZMIN VELA SOJA AROMA  10X12 CM </t>
  </si>
  <si>
    <t>FB5100037905</t>
  </si>
  <si>
    <t>075536</t>
  </si>
  <si>
    <t>BDS - 2925/3306 MARIA VERONICA SALVAREZZA</t>
  </si>
  <si>
    <t>5</t>
  </si>
  <si>
    <t xml:space="preserve">      JA5064J</t>
  </si>
  <si>
    <t xml:space="preserve">**JAZMIN VELA SOJA AROMA  10X12 CM </t>
  </si>
  <si>
    <t>FB5100038075</t>
  </si>
  <si>
    <t>065023</t>
  </si>
  <si>
    <t>BDS - 1158/2685/2980/3308 MARIANA QUATTROMANO</t>
  </si>
  <si>
    <t>8</t>
  </si>
  <si>
    <t xml:space="preserve">      LO25052</t>
  </si>
  <si>
    <t>+**MANTEL TUSOR GRAFITO 2.20 X 1.40</t>
  </si>
  <si>
    <t>FB5100038108</t>
  </si>
  <si>
    <t>075533</t>
  </si>
  <si>
    <t>BDS - 2919 ANDREA VANESA FERNANDEZ</t>
  </si>
  <si>
    <t>5</t>
  </si>
  <si>
    <t xml:space="preserve">      LO25053</t>
  </si>
  <si>
    <t>+**MANTEL TUSOR AQUA 2.20 X 1.40</t>
  </si>
  <si>
    <t>FB5100037897</t>
  </si>
  <si>
    <t>075521</t>
  </si>
  <si>
    <t>BDS - 2907/2908/2952 VANESA VERNIERI</t>
  </si>
  <si>
    <t>5</t>
  </si>
  <si>
    <t xml:space="preserve">      LO25053</t>
  </si>
  <si>
    <t>+**MANTEL TUSOR AQUA 2.20 X 1.40</t>
  </si>
  <si>
    <t>FB5100038370</t>
  </si>
  <si>
    <t>066769</t>
  </si>
  <si>
    <t>BDS - 1590/1949/2188/3031/3047 NATALIA GUTIERRREZ</t>
  </si>
  <si>
    <t>5</t>
  </si>
  <si>
    <t xml:space="preserve">      LO25055</t>
  </si>
  <si>
    <t>+**MANTEL TUSOR ROSA VIEJO 2.20 X 1.40</t>
  </si>
  <si>
    <t>FB5100037516</t>
  </si>
  <si>
    <t>075274</t>
  </si>
  <si>
    <t>BDS - 2835 DANIELA FERNANDEZ</t>
  </si>
  <si>
    <t>5</t>
  </si>
  <si>
    <t xml:space="preserve">      LO25057</t>
  </si>
  <si>
    <t>+**MANTEL TUSOR GRIS OSCURO 2.20 X 1.40</t>
  </si>
  <si>
    <t>FB5100037811</t>
  </si>
  <si>
    <t>075432</t>
  </si>
  <si>
    <t>BDS - 2906 BRENDA DAILLY</t>
  </si>
  <si>
    <t>5</t>
  </si>
  <si>
    <t xml:space="preserve">      LO25057</t>
  </si>
  <si>
    <t>+**MANTEL TUSOR GRIS OSCURO 2.20 X 1.40</t>
  </si>
  <si>
    <t>FB5100037902</t>
  </si>
  <si>
    <t>075533</t>
  </si>
  <si>
    <t>BDS - 2919 ANDREA VANESA FERNANDEZ</t>
  </si>
  <si>
    <t>5</t>
  </si>
  <si>
    <t xml:space="preserve">      LO25057</t>
  </si>
  <si>
    <t>+**MANTEL TUSOR GRIS OSCURO 2.20 X 1.40</t>
  </si>
  <si>
    <t>CB5100006113</t>
  </si>
  <si>
    <t>075533</t>
  </si>
  <si>
    <t>BDS - 2919 ANDREA VANESA FERNANDEZ</t>
  </si>
  <si>
    <t>5</t>
  </si>
  <si>
    <t xml:space="preserve">      ML61713</t>
  </si>
  <si>
    <t>TAZA ROMA BLANCO 1PC 275ML</t>
  </si>
  <si>
    <t>FB5100037519</t>
  </si>
  <si>
    <t>074007</t>
  </si>
  <si>
    <t>BDS - 2838 // GROUPON - NOELIA AMATO</t>
  </si>
  <si>
    <t>5</t>
  </si>
  <si>
    <t xml:space="preserve">      PA59384</t>
  </si>
  <si>
    <t>**FUENTE PARA HORNO CUADRADA BORCAM 1950CC 22 X22X6CM PASABAHCE</t>
  </si>
  <si>
    <t>FB5100038075</t>
  </si>
  <si>
    <t>065023</t>
  </si>
  <si>
    <t>BDS - 1158/2685/2980/3308 MARIANA QUATTROMANO</t>
  </si>
  <si>
    <t>8</t>
  </si>
  <si>
    <t xml:space="preserve">      TW82923</t>
  </si>
  <si>
    <t>**VASO BELLIZE PURPLE ROCKS DISP 6PC COLOR</t>
  </si>
  <si>
    <t>FB5100037892</t>
  </si>
  <si>
    <t>061891</t>
  </si>
  <si>
    <t>BDD - 466/2585/2903/3245 ORIANA MANRIQUE</t>
  </si>
  <si>
    <t>5</t>
  </si>
  <si>
    <t xml:space="preserve">     02AL7765</t>
  </si>
  <si>
    <t xml:space="preserve">**ALM. AZUL PANA 36X36CM C/RELLENO </t>
  </si>
  <si>
    <t>FB5100037811</t>
  </si>
  <si>
    <t>075432</t>
  </si>
  <si>
    <t>BDS - 2906 BRENDA DAILLY</t>
  </si>
  <si>
    <t>5</t>
  </si>
  <si>
    <t xml:space="preserve">     02AL7770</t>
  </si>
  <si>
    <t>**ALM. BEIGE PANA 36X36 C/RELLENO</t>
  </si>
  <si>
    <t>FB5100038042</t>
  </si>
  <si>
    <t>075626</t>
  </si>
  <si>
    <t>BDS - 2964 LUCIA SANCHEZ</t>
  </si>
  <si>
    <t>5</t>
  </si>
  <si>
    <t xml:space="preserve">     02AL7770</t>
  </si>
  <si>
    <t>**ALM. BEIGE PANA 36X36 C/RELLENO</t>
  </si>
  <si>
    <t>FB5100038331</t>
  </si>
  <si>
    <t>075853</t>
  </si>
  <si>
    <t>BDS - 3027 MARIA AGUSTINA VIOLINI</t>
  </si>
  <si>
    <t>5</t>
  </si>
  <si>
    <t xml:space="preserve">     42BA1018</t>
  </si>
  <si>
    <t>TABLA DE PICAR VERTEDORA VERDE 26.5X18CM</t>
  </si>
  <si>
    <t>FB5100037561</t>
  </si>
  <si>
    <t>062877</t>
  </si>
  <si>
    <t>BDD - 734/2850 YANINA MIÑONES</t>
  </si>
  <si>
    <t>5</t>
  </si>
  <si>
    <t xml:space="preserve">     42BA1018</t>
  </si>
  <si>
    <t>TABLA DE PICAR VERTEDORA VERDE 26.5X18CM</t>
  </si>
  <si>
    <t>FB5100037813</t>
  </si>
  <si>
    <t>066739</t>
  </si>
  <si>
    <t>BDS - 1521/1807/2910 ELIANA CAMPUZANO</t>
  </si>
  <si>
    <t>5</t>
  </si>
  <si>
    <t xml:space="preserve">     42BA1018</t>
  </si>
  <si>
    <t>TABLA DE PICAR VERTEDORA VERDE 26.5X18CM</t>
  </si>
  <si>
    <t>FB5100038073</t>
  </si>
  <si>
    <t>070988</t>
  </si>
  <si>
    <t>BDS - 2232/2977 FLORENCIA COLUCCIO</t>
  </si>
  <si>
    <t>5</t>
  </si>
  <si>
    <t xml:space="preserve">     42BA7954</t>
  </si>
  <si>
    <t>VASO MEDIDOR LEYENDA CUISINE 500ML</t>
  </si>
  <si>
    <t>FB5100037554</t>
  </si>
  <si>
    <t>060560</t>
  </si>
  <si>
    <t>BDD - 257/290/1782/1975/2840 ABIGAIL SOTELO</t>
  </si>
  <si>
    <t>5</t>
  </si>
  <si>
    <t xml:space="preserve">     42BA7954</t>
  </si>
  <si>
    <t>VASO MEDIDOR LEYENDA CUISINE 500ML</t>
  </si>
  <si>
    <t>FB5100038138</t>
  </si>
  <si>
    <t>070820</t>
  </si>
  <si>
    <t>BDS - 2223/2251/2990 FABIANA VERON</t>
  </si>
  <si>
    <t>8</t>
  </si>
  <si>
    <t xml:space="preserve">     42BA8016</t>
  </si>
  <si>
    <t>+TABLA DE PICAR VERTEDORA ROJO 26.5X18CM</t>
  </si>
  <si>
    <t>FB5100038073</t>
  </si>
  <si>
    <t>070988</t>
  </si>
  <si>
    <t>BDS - 2232/2977 FLORENCIA COLUCCIO</t>
  </si>
  <si>
    <t>5</t>
  </si>
  <si>
    <t xml:space="preserve">     42BA8016</t>
  </si>
  <si>
    <t>+TABLA DE PICAR VERTEDORA ROJO 26.5X18CM</t>
  </si>
  <si>
    <t>FB5100038193</t>
  </si>
  <si>
    <t>075736</t>
  </si>
  <si>
    <t>BDS - 3002 CINDY VILLA</t>
  </si>
  <si>
    <t>5</t>
  </si>
  <si>
    <t xml:space="preserve">     B1414AF4</t>
  </si>
  <si>
    <t>**67619 AVIGNE-CG 4PC 355 ML</t>
  </si>
  <si>
    <t>FB5100037813</t>
  </si>
  <si>
    <t>066739</t>
  </si>
  <si>
    <t>BDS - 1521/1807/2910 ELIANA CAMPUZANO</t>
  </si>
  <si>
    <t>5</t>
  </si>
  <si>
    <t xml:space="preserve">     CHUCOBOS</t>
  </si>
  <si>
    <t>**CORTINA BOSQUE POLIESTER 100% 180X180CM</t>
  </si>
  <si>
    <t>FB5100037543</t>
  </si>
  <si>
    <t>071845</t>
  </si>
  <si>
    <t>BDS - 2358/2406/2430/2443/2455/2475/2605/2610/2868 FLAVIA FORESI</t>
  </si>
  <si>
    <t>8</t>
  </si>
  <si>
    <t xml:space="preserve">     CHUCOBOS</t>
  </si>
  <si>
    <t>**CORTINA BOSQUE POLIESTER 100% 180X180CM</t>
  </si>
  <si>
    <t>FB5100037872</t>
  </si>
  <si>
    <t>062576</t>
  </si>
  <si>
    <t>BDD - 646/661/2007/2044/2788/2883/2932 MARIA LAURA TRIPICCHIO</t>
  </si>
  <si>
    <t>5</t>
  </si>
  <si>
    <t xml:space="preserve">     CHUCOGRI</t>
  </si>
  <si>
    <t>**CORTINA GRIS ALGODÓN Y POLIÉSTER 50%-50% DOS PAÑOS 140X210CM</t>
  </si>
  <si>
    <t>FB5100038066</t>
  </si>
  <si>
    <t>060667</t>
  </si>
  <si>
    <t>BDD - 272/2969 CAMILA KIRESTIAN</t>
  </si>
  <si>
    <t>5</t>
  </si>
  <si>
    <t xml:space="preserve">     CHUCOGRI</t>
  </si>
  <si>
    <t>**CORTINA GRIS ALGODÓN Y POLIÉSTER 50%-50% DOS PAÑOS 140X210CM</t>
  </si>
  <si>
    <t>FB5100038328</t>
  </si>
  <si>
    <t>075851</t>
  </si>
  <si>
    <t>BDS - 3025 FLORENCIA IPPOLITO</t>
  </si>
  <si>
    <t>5</t>
  </si>
  <si>
    <t xml:space="preserve">     CHUCONAT</t>
  </si>
  <si>
    <t>+**CORTINA NATURAL POLIESTER 100% 180X180CM</t>
  </si>
  <si>
    <t>FB5100037603</t>
  </si>
  <si>
    <t>070326</t>
  </si>
  <si>
    <t>BDS - 2147/2165/2867 ANA SANS</t>
  </si>
  <si>
    <t>5</t>
  </si>
  <si>
    <t xml:space="preserve">     CHUIN03C</t>
  </si>
  <si>
    <t xml:space="preserve">**IND.CUERINA 32.5CM DIAM </t>
  </si>
  <si>
    <t>FB5100038428</t>
  </si>
  <si>
    <t>075933</t>
  </si>
  <si>
    <t>BDS - 3045/3108 YAMILA SANCHEZ</t>
  </si>
  <si>
    <t>5</t>
  </si>
  <si>
    <t xml:space="preserve">     CHUIN03R</t>
  </si>
  <si>
    <t>**IND.CUERINA FLOR ROSA CLARO 44X30CM</t>
  </si>
  <si>
    <t>FB5100037696</t>
  </si>
  <si>
    <t>075372</t>
  </si>
  <si>
    <t>BDS - 2874/3036 MARIANA JUANA PORTARO</t>
  </si>
  <si>
    <t>5</t>
  </si>
  <si>
    <t xml:space="preserve">     CHUIN03R</t>
  </si>
  <si>
    <t>**IND.CUERINA FLOR ROSA CLARO 44X30CM</t>
  </si>
  <si>
    <t>FB5100038381</t>
  </si>
  <si>
    <t>075899</t>
  </si>
  <si>
    <t>BDS - 3050/3064 YANINA MATARESE</t>
  </si>
  <si>
    <t>5</t>
  </si>
  <si>
    <t xml:space="preserve">     CHUIN03R</t>
  </si>
  <si>
    <t>**IND.CUERINA FLOR ROSA CLARO 44X30CM</t>
  </si>
  <si>
    <t>FB5100038421</t>
  </si>
  <si>
    <t>075372</t>
  </si>
  <si>
    <t>BDS - 2874/3036 MARIANA JUANA PORTARO</t>
  </si>
  <si>
    <t>5</t>
  </si>
  <si>
    <t xml:space="preserve">     CHUIN06C</t>
  </si>
  <si>
    <t xml:space="preserve">**IND.CUERINA 32.5CM DIAM </t>
  </si>
  <si>
    <t>FB5100037796</t>
  </si>
  <si>
    <t>062710</t>
  </si>
  <si>
    <t>BDD - 694/2864/2905/3305 SANDRA ALVAREZ</t>
  </si>
  <si>
    <t>5</t>
  </si>
  <si>
    <t xml:space="preserve">     CHUIN06R</t>
  </si>
  <si>
    <t>**IND.CUERINA HOJA AZUL FLOR ROSA 44X30CM</t>
  </si>
  <si>
    <t>FB5100038326</t>
  </si>
  <si>
    <t>075850</t>
  </si>
  <si>
    <t>BDS - 3023 YANINA MATAS</t>
  </si>
  <si>
    <t>5</t>
  </si>
  <si>
    <t xml:space="preserve">     CHUIN09R</t>
  </si>
  <si>
    <t>**IND.CUERINA FLORES 44X30CM</t>
  </si>
  <si>
    <t>FB5100037960</t>
  </si>
  <si>
    <t>062451</t>
  </si>
  <si>
    <t>BDD - 618/2937 AYLEN PAULA LOSADA</t>
  </si>
  <si>
    <t>5</t>
  </si>
  <si>
    <t xml:space="preserve">     CHUIN09R</t>
  </si>
  <si>
    <t>**IND.CUERINA FLORES 44X30CM</t>
  </si>
  <si>
    <t>FB5100038326</t>
  </si>
  <si>
    <t>075850</t>
  </si>
  <si>
    <t>BDS - 3023 YANINA MATAS</t>
  </si>
  <si>
    <t>5</t>
  </si>
  <si>
    <t xml:space="preserve">     CHUIN35R</t>
  </si>
  <si>
    <t>**//IND.CUERINA DREAM 44X30CM</t>
  </si>
  <si>
    <t>FB5100037953</t>
  </si>
  <si>
    <t>075562</t>
  </si>
  <si>
    <t>BDS - 2934 MARIA BELEN MARTINEZ DEIBE</t>
  </si>
  <si>
    <t>5</t>
  </si>
  <si>
    <t xml:space="preserve">     CHUIN36R</t>
  </si>
  <si>
    <t>**//IND.CUERINA ENJOY 44X30CM</t>
  </si>
  <si>
    <t>FB5100037953</t>
  </si>
  <si>
    <t>075562</t>
  </si>
  <si>
    <t>BDS - 2934 MARIA BELEN MARTINEZ DEIBE</t>
  </si>
  <si>
    <t>5</t>
  </si>
  <si>
    <t xml:space="preserve">     CHUIN37R</t>
  </si>
  <si>
    <t>**IND.CUERINA MAPA 44X30CM</t>
  </si>
  <si>
    <t>FB5100038071</t>
  </si>
  <si>
    <t>075638</t>
  </si>
  <si>
    <t>BDS - 2974 MELINA MEIER</t>
  </si>
  <si>
    <t>5</t>
  </si>
  <si>
    <t xml:space="preserve">     CHUIN40C</t>
  </si>
  <si>
    <t xml:space="preserve">**IND.CUERINA HOJAS 32.5CM DIAM </t>
  </si>
  <si>
    <t>FB5100038381</t>
  </si>
  <si>
    <t>075899</t>
  </si>
  <si>
    <t>BDS - 3050/3064 YANINA MATARESE</t>
  </si>
  <si>
    <t>5</t>
  </si>
  <si>
    <t xml:space="preserve">     CHUIN40C</t>
  </si>
  <si>
    <t xml:space="preserve">**IND.CUERINA HOJAS 32.5CM DIAM </t>
  </si>
  <si>
    <t>FB5100038505</t>
  </si>
  <si>
    <t>075984</t>
  </si>
  <si>
    <t>BDS - 3067 GIULIANA PETORROSI</t>
  </si>
  <si>
    <t>5</t>
  </si>
  <si>
    <t xml:space="preserve">     CHUIN40R</t>
  </si>
  <si>
    <t>**//IND.CUERINA HOJAS 44X30CM</t>
  </si>
  <si>
    <t>FB5100037561</t>
  </si>
  <si>
    <t>062877</t>
  </si>
  <si>
    <t>BDD - 734/2850 YANINA MIÑONES</t>
  </si>
  <si>
    <t>5</t>
  </si>
  <si>
    <t xml:space="preserve">     CHUIN40R</t>
  </si>
  <si>
    <t>**//IND.CUERINA HOJAS 44X30CM</t>
  </si>
  <si>
    <t>FB5100037624</t>
  </si>
  <si>
    <t>075338</t>
  </si>
  <si>
    <t>BDS - 2869 ARIADNA QUIJADA</t>
  </si>
  <si>
    <t>5</t>
  </si>
  <si>
    <t xml:space="preserve">     CHUIN40R</t>
  </si>
  <si>
    <t>**//IND.CUERINA HOJAS 44X30CM</t>
  </si>
  <si>
    <t>FB5100037967</t>
  </si>
  <si>
    <t>075565</t>
  </si>
  <si>
    <t>BDS - 2943 CLARA TORRES</t>
  </si>
  <si>
    <t>5</t>
  </si>
  <si>
    <t xml:space="preserve">     CHUIN40R</t>
  </si>
  <si>
    <t>**//IND.CUERINA HOJAS 44X30CM</t>
  </si>
  <si>
    <t>FB5100037975</t>
  </si>
  <si>
    <t>075544</t>
  </si>
  <si>
    <t>16819, TN15513// BDS - 2942 - MARIA LAURA EVANGELISTA</t>
  </si>
  <si>
    <t>5</t>
  </si>
  <si>
    <t xml:space="preserve">     CHUIN40R</t>
  </si>
  <si>
    <t>**//IND.CUERINA HOJAS 44X30CM</t>
  </si>
  <si>
    <t>FB5100038191</t>
  </si>
  <si>
    <t>060571</t>
  </si>
  <si>
    <t>BDD - 267/1310/2998 CARLA NORMANNO</t>
  </si>
  <si>
    <t>5</t>
  </si>
  <si>
    <t xml:space="preserve">     CHUIN41R</t>
  </si>
  <si>
    <t>**IND.CUERINA HOJAS 44X30CM</t>
  </si>
  <si>
    <t>FB5100037890</t>
  </si>
  <si>
    <t>075526</t>
  </si>
  <si>
    <t>BDS - 2901 ANALIA DE SIMONE</t>
  </si>
  <si>
    <t>5</t>
  </si>
  <si>
    <t xml:space="preserve">     CHUIN42C</t>
  </si>
  <si>
    <t xml:space="preserve">**IND.CUERINA HOJAS 32.5CM DIAM </t>
  </si>
  <si>
    <t>FB5100037801</t>
  </si>
  <si>
    <t>075422</t>
  </si>
  <si>
    <t>BDS - 2880 NADIA VARELA</t>
  </si>
  <si>
    <t>5</t>
  </si>
  <si>
    <t xml:space="preserve">     CHUIN42R</t>
  </si>
  <si>
    <t>**//IND.CUERINA HOJAS 44X30CM</t>
  </si>
  <si>
    <t>FB5100038191</t>
  </si>
  <si>
    <t>060571</t>
  </si>
  <si>
    <t>BDD - 267/1310/2998 CARLA NORMANNO</t>
  </si>
  <si>
    <t>5</t>
  </si>
  <si>
    <t xml:space="preserve">     CHUIN43C</t>
  </si>
  <si>
    <t xml:space="preserve">**IND.CUERINA HOJAS 32.5CM DIAM </t>
  </si>
  <si>
    <t>FB5100037814</t>
  </si>
  <si>
    <t>075437</t>
  </si>
  <si>
    <t>BDS - 2912 PATRICIA ARGOMANIZ</t>
  </si>
  <si>
    <t>5</t>
  </si>
  <si>
    <t xml:space="preserve">     CHUIN43R</t>
  </si>
  <si>
    <t>**IND.CUERINA HOJAS 44X30CM</t>
  </si>
  <si>
    <t>FB5100038191</t>
  </si>
  <si>
    <t>060571</t>
  </si>
  <si>
    <t>BDD - 267/1310/2998 CARLA NORMANNO</t>
  </si>
  <si>
    <t>5</t>
  </si>
  <si>
    <t xml:space="preserve">     CHUIN44C</t>
  </si>
  <si>
    <t xml:space="preserve">**IND.CUERINA HOJAS 32.5CM DIAM </t>
  </si>
  <si>
    <t>FB5100037696</t>
  </si>
  <si>
    <t>075372</t>
  </si>
  <si>
    <t>BDS - 2874/3036 MARIANA JUANA PORTARO</t>
  </si>
  <si>
    <t>5</t>
  </si>
  <si>
    <t xml:space="preserve">     CHUIN44R</t>
  </si>
  <si>
    <t>**//IND.CUERINA HOJAS 44X30CM</t>
  </si>
  <si>
    <t>FB5100038191</t>
  </si>
  <si>
    <t>060571</t>
  </si>
  <si>
    <t>BDD - 267/1310/2998 CARLA NORMANNO</t>
  </si>
  <si>
    <t>5</t>
  </si>
  <si>
    <t xml:space="preserve">     ML285713</t>
  </si>
  <si>
    <t>TAZA ROMA CRUDO 1PC 275ML</t>
  </si>
  <si>
    <t>FB5100038133</t>
  </si>
  <si>
    <t>075698</t>
  </si>
  <si>
    <t>BDS - 2984 CARLA FIORELLI</t>
  </si>
  <si>
    <t>5</t>
  </si>
  <si>
    <t xml:space="preserve">     ML378713</t>
  </si>
  <si>
    <t>TAZA ROMA ROSA 1PC 275ML</t>
  </si>
  <si>
    <t>FB5100037953</t>
  </si>
  <si>
    <t>075562</t>
  </si>
  <si>
    <t>BDS - 2934 MARIA BELEN MARTINEZ DEIBE</t>
  </si>
  <si>
    <t>5</t>
  </si>
  <si>
    <t xml:space="preserve">     ML378713</t>
  </si>
  <si>
    <t>TAZA ROMA ROSA 1PC 275ML</t>
  </si>
  <si>
    <t>FB5100037977</t>
  </si>
  <si>
    <t>073708</t>
  </si>
  <si>
    <t>BDS - 2569/2728/2945/3085 ANABELLA LONGO</t>
  </si>
  <si>
    <t>5</t>
  </si>
  <si>
    <t xml:space="preserve">     ML446713</t>
  </si>
  <si>
    <t>TAZA ROMA GRIS CLARO 1PC 275ML</t>
  </si>
  <si>
    <t>FB5100037953</t>
  </si>
  <si>
    <t>075562</t>
  </si>
  <si>
    <t>BDS - 2934 MARIA BELEN MARTINEZ DEIBE</t>
  </si>
  <si>
    <t>5</t>
  </si>
  <si>
    <t xml:space="preserve">     MS101100</t>
  </si>
  <si>
    <t>**//CUCHILLO 1PC PARA UNTAR DE MADERA 16 CM</t>
  </si>
  <si>
    <t>FB5100037968</t>
  </si>
  <si>
    <t>075566</t>
  </si>
  <si>
    <t>BDS - 2946 ROMINA GIAMPETRUZZI</t>
  </si>
  <si>
    <t>5</t>
  </si>
  <si>
    <t xml:space="preserve">     MS101100</t>
  </si>
  <si>
    <t>**//CUCHILLO 1PC PARA UNTAR DE MADERA 16 CM</t>
  </si>
  <si>
    <t>FB5100038043</t>
  </si>
  <si>
    <t>075627</t>
  </si>
  <si>
    <t>BDS - 2965 MARILINA TORRES</t>
  </si>
  <si>
    <t>5</t>
  </si>
  <si>
    <t xml:space="preserve">     MS101335</t>
  </si>
  <si>
    <t>**//CUCHARITA 1PC PARA YERBA 16 CM</t>
  </si>
  <si>
    <t>FB5100038041</t>
  </si>
  <si>
    <t>075625</t>
  </si>
  <si>
    <t>BDS - 2963 VICTORIA MAZZEO</t>
  </si>
  <si>
    <t>5</t>
  </si>
  <si>
    <t xml:space="preserve">     MS101335</t>
  </si>
  <si>
    <t>**//CUCHARITA 1PC PARA YERBA 16 CM</t>
  </si>
  <si>
    <t>FB5100038433</t>
  </si>
  <si>
    <t>075936</t>
  </si>
  <si>
    <t>BDS - 3054 LUCIANA COMINELLI</t>
  </si>
  <si>
    <t>5</t>
  </si>
  <si>
    <t xml:space="preserve">     MS101788</t>
  </si>
  <si>
    <t>**ESPUMADERA GRAY GRANITE 35CM</t>
  </si>
  <si>
    <t>FB5100037891</t>
  </si>
  <si>
    <t>075527</t>
  </si>
  <si>
    <t>BDS - 2902/3123 JULIETA MEREL</t>
  </si>
  <si>
    <t>5</t>
  </si>
  <si>
    <t xml:space="preserve">     MS101788</t>
  </si>
  <si>
    <t>**ESPUMADERA GRAY GRANITE 35CM</t>
  </si>
  <si>
    <t>FB5100038499</t>
  </si>
  <si>
    <t>065490</t>
  </si>
  <si>
    <t>BDS - 1199/3059/3070/3320 YAMILA ANDREA SAUCO</t>
  </si>
  <si>
    <t>5</t>
  </si>
  <si>
    <t xml:space="preserve">     MS101791</t>
  </si>
  <si>
    <t>**CUCHARA GRAY GRANITE 33,5CM</t>
  </si>
  <si>
    <t>FB5100038499</t>
  </si>
  <si>
    <t>065490</t>
  </si>
  <si>
    <t>BDS - 1199/3059/3070/3320 YAMILA ANDREA SAUCO</t>
  </si>
  <si>
    <t>5</t>
  </si>
  <si>
    <t xml:space="preserve">     MS101850</t>
  </si>
  <si>
    <t>**ESPATULA DE NYLON CON MANGO DE ACERO Y PP SIMIL MARMOL 35CM</t>
  </si>
  <si>
    <t>FB5100037906</t>
  </si>
  <si>
    <t>066323</t>
  </si>
  <si>
    <t>BDS - 1467/2926 ANDREA LATTARUOLO</t>
  </si>
  <si>
    <t>5</t>
  </si>
  <si>
    <t xml:space="preserve">     MS101850</t>
  </si>
  <si>
    <t>**ESPATULA DE NYLON CON MANGO DE ACERO Y PP SIMIL MARMOL 35CM</t>
  </si>
  <si>
    <t>FB5100038026</t>
  </si>
  <si>
    <t>075614</t>
  </si>
  <si>
    <t>BDS - 2914/3073 MARIA DE LOS ANGELES SANCHEZ</t>
  </si>
  <si>
    <t>5</t>
  </si>
  <si>
    <t xml:space="preserve">     MS101850</t>
  </si>
  <si>
    <t>**ESPATULA DE NYLON CON MANGO DE ACERO Y PP SIMIL MARMOL 35CM</t>
  </si>
  <si>
    <t>FB5100038071</t>
  </si>
  <si>
    <t>075638</t>
  </si>
  <si>
    <t>BDS - 2974 MELINA MEIER</t>
  </si>
  <si>
    <t>5</t>
  </si>
  <si>
    <t xml:space="preserve">     MS101851</t>
  </si>
  <si>
    <t>**CUCHARON DE NYLON CON MANGO DE ACERO Y PP SIMIL MARMOL 29CM</t>
  </si>
  <si>
    <t>FB5100037906</t>
  </si>
  <si>
    <t>066323</t>
  </si>
  <si>
    <t>BDS - 1467/2926 ANDREA LATTARUOLO</t>
  </si>
  <si>
    <t>5</t>
  </si>
  <si>
    <t xml:space="preserve">     MS101851</t>
  </si>
  <si>
    <t>**CUCHARON DE NYLON CON MANGO DE ACERO Y PP SIMIL MARMOL 29CM</t>
  </si>
  <si>
    <t>FB5100038026</t>
  </si>
  <si>
    <t>075614</t>
  </si>
  <si>
    <t>BDS - 2914/3073 MARIA DE LOS ANGELES SANCHEZ</t>
  </si>
  <si>
    <t>5</t>
  </si>
  <si>
    <t xml:space="preserve">     MS101852</t>
  </si>
  <si>
    <t>**ESPUMADERA DE NYLON CON MANGO DE ACERO Y PP SIMIL MARMOL 34 CM</t>
  </si>
  <si>
    <t>FB5100037906</t>
  </si>
  <si>
    <t>066323</t>
  </si>
  <si>
    <t>BDS - 1467/2926 ANDREA LATTARUOLO</t>
  </si>
  <si>
    <t>5</t>
  </si>
  <si>
    <t xml:space="preserve">     MS101852</t>
  </si>
  <si>
    <t>**ESPUMADERA DE NYLON CON MANGO DE ACERO Y PP SIMIL MARMOL 34 CM</t>
  </si>
  <si>
    <t>FB5100038026</t>
  </si>
  <si>
    <t>075614</t>
  </si>
  <si>
    <t>BDS - 2914/3073 MARIA DE LOS ANGELES SANCHEZ</t>
  </si>
  <si>
    <t>5</t>
  </si>
  <si>
    <t xml:space="preserve">     MS101853</t>
  </si>
  <si>
    <t>**CUCHARA ESPAGUETTI DE NYLON CON MANGO DE ACERO Y PP SIMIL MARMOL 32CM</t>
  </si>
  <si>
    <t>FB5100037906</t>
  </si>
  <si>
    <t>066323</t>
  </si>
  <si>
    <t>BDS - 1467/2926 ANDREA LATTARUOLO</t>
  </si>
  <si>
    <t>5</t>
  </si>
  <si>
    <t xml:space="preserve">     MS101853</t>
  </si>
  <si>
    <t>**CUCHARA ESPAGUETTI DE NYLON CON MANGO DE ACERO Y PP SIMIL MARMOL 32CM</t>
  </si>
  <si>
    <t>FB5100038026</t>
  </si>
  <si>
    <t>075614</t>
  </si>
  <si>
    <t>BDS - 2914/3073 MARIA DE LOS ANGELES SANCHEZ</t>
  </si>
  <si>
    <t>5</t>
  </si>
  <si>
    <t xml:space="preserve">     MS101853</t>
  </si>
  <si>
    <t>**CUCHARA ESPAGUETTI DE NYLON CON MANGO DE ACERO Y PP SIMIL MARMOL 32CM</t>
  </si>
  <si>
    <t>FB5100038071</t>
  </si>
  <si>
    <t>075638</t>
  </si>
  <si>
    <t>BDS - 2974 MELINA MEIER</t>
  </si>
  <si>
    <t>5</t>
  </si>
  <si>
    <t xml:space="preserve">     MS101854</t>
  </si>
  <si>
    <t>**CUCHARA CALADA DE NYLON CON MANGO DE ACERO Y PP SIMIL MARMOL 33.5</t>
  </si>
  <si>
    <t>FB5100037906</t>
  </si>
  <si>
    <t>066323</t>
  </si>
  <si>
    <t>BDS - 1467/2926 ANDREA LATTARUOLO</t>
  </si>
  <si>
    <t>5</t>
  </si>
  <si>
    <t xml:space="preserve">     MS101854</t>
  </si>
  <si>
    <t>**CUCHARA CALADA DE NYLON CON MANGO DE ACERO Y PP SIMIL MARMOL 33.5</t>
  </si>
  <si>
    <t>FB5100038026</t>
  </si>
  <si>
    <t>075614</t>
  </si>
  <si>
    <t>BDS - 2914/3073 MARIA DE LOS ANGELES SANCHEZ</t>
  </si>
  <si>
    <t>5</t>
  </si>
  <si>
    <t xml:space="preserve">     MS101898</t>
  </si>
  <si>
    <t>+**//SET X 4 CUCHARAS DE BAMBOO 27CM</t>
  </si>
  <si>
    <t>FB5100037570</t>
  </si>
  <si>
    <t>075314</t>
  </si>
  <si>
    <t>BDS - 2860 IAN GOLDBERG</t>
  </si>
  <si>
    <t>5</t>
  </si>
  <si>
    <t xml:space="preserve">     MS101898</t>
  </si>
  <si>
    <t>+**//SET X 4 CUCHARAS DE BAMBOO 27CM</t>
  </si>
  <si>
    <t>FB5100037902</t>
  </si>
  <si>
    <t>075533</t>
  </si>
  <si>
    <t>BDS - 2919 ANDREA VANESA FERNANDEZ</t>
  </si>
  <si>
    <t>5</t>
  </si>
  <si>
    <t xml:space="preserve">     MS101898</t>
  </si>
  <si>
    <t>+**//SET X 4 CUCHARAS DE BAMBOO 27CM</t>
  </si>
  <si>
    <t>FB5100037906</t>
  </si>
  <si>
    <t>066323</t>
  </si>
  <si>
    <t>BDS - 1467/2926 ANDREA LATTARUOLO</t>
  </si>
  <si>
    <t>5</t>
  </si>
  <si>
    <t xml:space="preserve">     MS101898</t>
  </si>
  <si>
    <t>+**//SET X 4 CUCHARAS DE BAMBOO 27CM</t>
  </si>
  <si>
    <t>FB5100037967</t>
  </si>
  <si>
    <t>075565</t>
  </si>
  <si>
    <t>BDS - 2943 CLARA TORRES</t>
  </si>
  <si>
    <t>5</t>
  </si>
  <si>
    <t xml:space="preserve">     MS101898</t>
  </si>
  <si>
    <t>+**//SET X 4 CUCHARAS DE BAMBOO 27CM</t>
  </si>
  <si>
    <t>FB5100037976</t>
  </si>
  <si>
    <t>070208</t>
  </si>
  <si>
    <t>BDS - 2129/2498/2516/2621/2700/2944/3250/3284/3349 JESSICA CHUSIT</t>
  </si>
  <si>
    <t>5</t>
  </si>
  <si>
    <t xml:space="preserve">     MS101898</t>
  </si>
  <si>
    <t>+**//SET X 4 CUCHARAS DE BAMBOO 27CM</t>
  </si>
  <si>
    <t>FB5100038026</t>
  </si>
  <si>
    <t>075614</t>
  </si>
  <si>
    <t>BDS - 2914/3073 MARIA DE LOS ANGELES SANCHEZ</t>
  </si>
  <si>
    <t>5</t>
  </si>
  <si>
    <t xml:space="preserve">     MS101898</t>
  </si>
  <si>
    <t>+**//SET X 4 CUCHARAS DE BAMBOO 27CM</t>
  </si>
  <si>
    <t>FB5100038047</t>
  </si>
  <si>
    <t>075631</t>
  </si>
  <si>
    <t>BDS - 2958 CAMILA PAGANI</t>
  </si>
  <si>
    <t>5</t>
  </si>
  <si>
    <t xml:space="preserve">     MS101898</t>
  </si>
  <si>
    <t>+**//SET X 4 CUCHARAS DE BAMBOO 27CM</t>
  </si>
  <si>
    <t>FB5100038071</t>
  </si>
  <si>
    <t>075638</t>
  </si>
  <si>
    <t>BDS - 2974 MELINA MEIER</t>
  </si>
  <si>
    <t>5</t>
  </si>
  <si>
    <t xml:space="preserve">     MS101898</t>
  </si>
  <si>
    <t>+**//SET X 4 CUCHARAS DE BAMBOO 27CM</t>
  </si>
  <si>
    <t>FB5100038139</t>
  </si>
  <si>
    <t>065670</t>
  </si>
  <si>
    <t>BDS - 1220/1640/2991 CAMILA CAPUTO</t>
  </si>
  <si>
    <t>5</t>
  </si>
  <si>
    <t xml:space="preserve">     MS101898</t>
  </si>
  <si>
    <t>+**//SET X 4 CUCHARAS DE BAMBOO 27CM</t>
  </si>
  <si>
    <t>FB5100038193</t>
  </si>
  <si>
    <t>075736</t>
  </si>
  <si>
    <t>BDS - 3002 CINDY VILLA</t>
  </si>
  <si>
    <t>5</t>
  </si>
  <si>
    <t xml:space="preserve">     MS101898</t>
  </si>
  <si>
    <t>+**//SET X 4 CUCHARAS DE BAMBOO 27CM</t>
  </si>
  <si>
    <t>FB5100038313</t>
  </si>
  <si>
    <t>075843</t>
  </si>
  <si>
    <t>BDS - 3015 MARIELA GUASASCO</t>
  </si>
  <si>
    <t>5</t>
  </si>
  <si>
    <t xml:space="preserve">     MS101903</t>
  </si>
  <si>
    <t>**CUCHARA DE BAMBOO 34CM</t>
  </si>
  <si>
    <t>FB5100038420</t>
  </si>
  <si>
    <t>067526</t>
  </si>
  <si>
    <t>BDS - 1672/2716/3035 JENNIFER XIMENA BIANCO</t>
  </si>
  <si>
    <t>5</t>
  </si>
  <si>
    <t xml:space="preserve">     MS101998</t>
  </si>
  <si>
    <t>**PALA PARA TORTA DE ACERO BLACK 26X5CM</t>
  </si>
  <si>
    <t>FB5100037554</t>
  </si>
  <si>
    <t>060560</t>
  </si>
  <si>
    <t>BDD - 257/290/1782/1975/2840 ABIGAIL SOTELO</t>
  </si>
  <si>
    <t>5</t>
  </si>
  <si>
    <t xml:space="preserve">     MS101A16</t>
  </si>
  <si>
    <t>**ESPUMADERA DE SILICONA SIMIL MARMOL 31X11CM</t>
  </si>
  <si>
    <t>FB5100038026</t>
  </si>
  <si>
    <t>075614</t>
  </si>
  <si>
    <t>BDS - 2914/3073 MARIA DE LOS ANGELES SANCHEZ</t>
  </si>
  <si>
    <t>5</t>
  </si>
  <si>
    <t xml:space="preserve">     MS101A17</t>
  </si>
  <si>
    <t>**CUCHARON DE SILICONA SIMIL MARMOL 31X7CM</t>
  </si>
  <si>
    <t>FB5100038437</t>
  </si>
  <si>
    <t>075939</t>
  </si>
  <si>
    <t>BDS - 3058 YESICA CANOSA</t>
  </si>
  <si>
    <t>5</t>
  </si>
  <si>
    <t xml:space="preserve">     MS101A19</t>
  </si>
  <si>
    <t>**ESPATULA AGUJEREADA DE SILICONA SIMIL MARMOL 31X9CM</t>
  </si>
  <si>
    <t>FB5100038437</t>
  </si>
  <si>
    <t>075939</t>
  </si>
  <si>
    <t>BDS - 3058 YESICA CANOSA</t>
  </si>
  <si>
    <t>5</t>
  </si>
  <si>
    <t xml:space="preserve">     MS101A20</t>
  </si>
  <si>
    <t>**PINCEL DE SILICONA MANGO DE MADERA SIMIL MARMOL 27X4CM</t>
  </si>
  <si>
    <t>FB5100038038</t>
  </si>
  <si>
    <t>075623</t>
  </si>
  <si>
    <t>BDS - 2959 BARBARA MAIDANA</t>
  </si>
  <si>
    <t>5</t>
  </si>
  <si>
    <t xml:space="preserve">     MS101A20</t>
  </si>
  <si>
    <t>**PINCEL DE SILICONA MANGO DE MADERA SIMIL MARMOL 27X4CM</t>
  </si>
  <si>
    <t>FB5100038437</t>
  </si>
  <si>
    <t>075939</t>
  </si>
  <si>
    <t>BDS - 3058 YESICA CANOSA</t>
  </si>
  <si>
    <t>5</t>
  </si>
  <si>
    <t xml:space="preserve">     MS101A20</t>
  </si>
  <si>
    <t>**PINCEL DE SILICONA MANGO DE MADERA SIMIL MARMOL 27X4CM</t>
  </si>
  <si>
    <t>FB5100038433</t>
  </si>
  <si>
    <t>075936</t>
  </si>
  <si>
    <t>BDS - 3054 LUCIANA COMINELLI</t>
  </si>
  <si>
    <t>5</t>
  </si>
  <si>
    <t xml:space="preserve">     MS101A22</t>
  </si>
  <si>
    <t>**CUCHARA SILICONA MANGO MADERA</t>
  </si>
  <si>
    <t>FB5100038038</t>
  </si>
  <si>
    <t>075623</t>
  </si>
  <si>
    <t>BDS - 2959 BARBARA MAIDANA</t>
  </si>
  <si>
    <t>5</t>
  </si>
  <si>
    <t xml:space="preserve">     MS101A22</t>
  </si>
  <si>
    <t>**CUCHARA SILICONA MANGO MADERA</t>
  </si>
  <si>
    <t>FB5100038437</t>
  </si>
  <si>
    <t>075939</t>
  </si>
  <si>
    <t>BDS - 3058 YESICA CANOSA</t>
  </si>
  <si>
    <t>5</t>
  </si>
  <si>
    <t xml:space="preserve">     MS101A39</t>
  </si>
  <si>
    <t>**BATIDOR GRAY GRANITE 34CM</t>
  </si>
  <si>
    <t>FB5100038499</t>
  </si>
  <si>
    <t>065490</t>
  </si>
  <si>
    <t>BDS - 1199/3059/3070/3320 YAMILA ANDREA SAUCO</t>
  </si>
  <si>
    <t>5</t>
  </si>
  <si>
    <t xml:space="preserve">     MS101A53</t>
  </si>
  <si>
    <t>**PINCEL DE SILICONA CREAM MANGO DE MADERA 27 CM</t>
  </si>
  <si>
    <t>FB5100038041</t>
  </si>
  <si>
    <t>075625</t>
  </si>
  <si>
    <t>BDS - 2963 VICTORIA MAZZEO</t>
  </si>
  <si>
    <t>5</t>
  </si>
  <si>
    <t xml:space="preserve">     MS101A57</t>
  </si>
  <si>
    <t>**ESPATULA REPOSTERA CURVA DE SILICONA CREAM MANGO DE MADERA PLANO 34 CM</t>
  </si>
  <si>
    <t>FB5100037906</t>
  </si>
  <si>
    <t>066323</t>
  </si>
  <si>
    <t>BDS - 1467/2926 ANDREA LATTARUOLO</t>
  </si>
  <si>
    <t>5</t>
  </si>
  <si>
    <t xml:space="preserve">     MS101A57</t>
  </si>
  <si>
    <t>**ESPATULA REPOSTERA CURVA DE SILICONA CREAM MANGO DE MADERA PLANO 34 CM</t>
  </si>
  <si>
    <t>FB5100037908</t>
  </si>
  <si>
    <t>060564</t>
  </si>
  <si>
    <t>BDD - 261/2928 CONSTANZA ROMEO</t>
  </si>
  <si>
    <t>5</t>
  </si>
  <si>
    <t xml:space="preserve">     MS101A57</t>
  </si>
  <si>
    <t>**ESPATULA REPOSTERA CURVA DE SILICONA CREAM MANGO DE MADERA PLANO 34 CM</t>
  </si>
  <si>
    <t>FB5100038041</t>
  </si>
  <si>
    <t>075625</t>
  </si>
  <si>
    <t>BDS - 2963 VICTORIA MAZZEO</t>
  </si>
  <si>
    <t>5</t>
  </si>
  <si>
    <t xml:space="preserve">     MS101A57</t>
  </si>
  <si>
    <t>**ESPATULA REPOSTERA CURVA DE SILICONA CREAM MANGO DE MADERA PLANO 34 CM</t>
  </si>
  <si>
    <t>FB5100038433</t>
  </si>
  <si>
    <t>075936</t>
  </si>
  <si>
    <t>BDS - 3054 LUCIANA COMINELLI</t>
  </si>
  <si>
    <t>5</t>
  </si>
  <si>
    <t xml:space="preserve">     MS101A60</t>
  </si>
  <si>
    <t>**PINCEL DE SILICONA CREAM 27 CM</t>
  </si>
  <si>
    <t>FB5100038026</t>
  </si>
  <si>
    <t>075614</t>
  </si>
  <si>
    <t>BDS - 2914/3073 MARIA DE LOS ANGELES SANCHEZ</t>
  </si>
  <si>
    <t>5</t>
  </si>
  <si>
    <t xml:space="preserve">     MS101A62</t>
  </si>
  <si>
    <t>+**//BATIDOR DE SILICONA CREAM MANGO DE MADERA 23 CM</t>
  </si>
  <si>
    <t>FB5100038427</t>
  </si>
  <si>
    <t>075932</t>
  </si>
  <si>
    <t>BDS - 3044 LARA BORSANI</t>
  </si>
  <si>
    <t>5</t>
  </si>
  <si>
    <t xml:space="preserve">     MS101A62</t>
  </si>
  <si>
    <t>+**//BATIDOR DE SILICONA CREAM MANGO DE MADERA 23 CM</t>
  </si>
  <si>
    <t>FB5100038433</t>
  </si>
  <si>
    <t>075936</t>
  </si>
  <si>
    <t>BDS - 3054 LUCIANA COMINELLI</t>
  </si>
  <si>
    <t>5</t>
  </si>
  <si>
    <t xml:space="preserve">     MS101A63</t>
  </si>
  <si>
    <t>+**//BATIDOR DE SILICONA CREAM MANGO DE MADERA 28 CM</t>
  </si>
  <si>
    <t>FB5100037908</t>
  </si>
  <si>
    <t>060564</t>
  </si>
  <si>
    <t>BDD - 261/2928 CONSTANZA ROMEO</t>
  </si>
  <si>
    <t>5</t>
  </si>
  <si>
    <t xml:space="preserve">     MS101A63</t>
  </si>
  <si>
    <t>+**//BATIDOR DE SILICONA CREAM MANGO DE MADERA 28 CM</t>
  </si>
  <si>
    <t>FB5100038038</t>
  </si>
  <si>
    <t>075623</t>
  </si>
  <si>
    <t>BDS - 2959 BARBARA MAIDANA</t>
  </si>
  <si>
    <t>5</t>
  </si>
  <si>
    <t xml:space="preserve">     MS101A63</t>
  </si>
  <si>
    <t>+**//BATIDOR DE SILICONA CREAM MANGO DE MADERA 28 CM</t>
  </si>
  <si>
    <t>FB5100038041</t>
  </si>
  <si>
    <t>075625</t>
  </si>
  <si>
    <t>BDS - 2963 VICTORIA MAZZEO</t>
  </si>
  <si>
    <t>5</t>
  </si>
  <si>
    <t xml:space="preserve">     MS101A63</t>
  </si>
  <si>
    <t>+**//BATIDOR DE SILICONA CREAM MANGO DE MADERA 28 CM</t>
  </si>
  <si>
    <t>FB5100038080</t>
  </si>
  <si>
    <t>060830</t>
  </si>
  <si>
    <t>BDD - 308/1019/2971/2992 GERALDINE CORIA</t>
  </si>
  <si>
    <t>5</t>
  </si>
  <si>
    <t xml:space="preserve">     MS101A63</t>
  </si>
  <si>
    <t>+**//BATIDOR DE SILICONA CREAM MANGO DE MADERA 28 CM</t>
  </si>
  <si>
    <t>FB5100038427</t>
  </si>
  <si>
    <t>075932</t>
  </si>
  <si>
    <t>BDS - 3044 LARA BORSANI</t>
  </si>
  <si>
    <t>5</t>
  </si>
  <si>
    <t xml:space="preserve">     MS101A74</t>
  </si>
  <si>
    <t>**BATIDOR BRIGHT BLACK 25 CM</t>
  </si>
  <si>
    <t>FB5100037892</t>
  </si>
  <si>
    <t>061891</t>
  </si>
  <si>
    <t>BDD - 466/2585/2903/3245 ORIANA MANRIQUE</t>
  </si>
  <si>
    <t>5</t>
  </si>
  <si>
    <t xml:space="preserve">     MS104246</t>
  </si>
  <si>
    <t>**//AZUCARERA DE ACRILICO CLASSIC</t>
  </si>
  <si>
    <t>FB5100038429</t>
  </si>
  <si>
    <t>070205</t>
  </si>
  <si>
    <t>BDS - 2123/2876/3046 KARINA ALVAREZ</t>
  </si>
  <si>
    <t>5</t>
  </si>
  <si>
    <t xml:space="preserve">     MS107166</t>
  </si>
  <si>
    <t>+**ESPECIERO DE VIDRIO LINEAS HORIZONTALES TAPA COBRE 180ML 7.5X7.5X11.1CM</t>
  </si>
  <si>
    <t>FB5100037886</t>
  </si>
  <si>
    <t>075524</t>
  </si>
  <si>
    <t>BDS - 2896 LEILA IGLESIAS</t>
  </si>
  <si>
    <t>5</t>
  </si>
  <si>
    <t xml:space="preserve">     MS107166</t>
  </si>
  <si>
    <t>+**ESPECIERO DE VIDRIO LINEAS HORIZONTALES TAPA COBRE 180ML 7.5X7.5X11.1CM</t>
  </si>
  <si>
    <t>FB5100038084</t>
  </si>
  <si>
    <t>075645</t>
  </si>
  <si>
    <t>BDS - 3000 CRISTINA ALVAREZ</t>
  </si>
  <si>
    <t>5</t>
  </si>
  <si>
    <t xml:space="preserve">     MS107170</t>
  </si>
  <si>
    <t>+**ESPECIERO DE VIDRIO LINEAS HORIZONTALES TAPA COBRE 300ML 7.5X7.5X13.4CM</t>
  </si>
  <si>
    <t>FB5100037967</t>
  </si>
  <si>
    <t>075565</t>
  </si>
  <si>
    <t>BDS - 2943 CLARA TORRES</t>
  </si>
  <si>
    <t>5</t>
  </si>
  <si>
    <t xml:space="preserve">     MS110245</t>
  </si>
  <si>
    <t>**//MANOPLA DE SILICONA Y TELA GRIS Y NEGRA CON PUNTOS BLANCOS</t>
  </si>
  <si>
    <t>FB5100038072</t>
  </si>
  <si>
    <t>075639</t>
  </si>
  <si>
    <t>BDS - 2975 AGUSTINA GIL</t>
  </si>
  <si>
    <t>5</t>
  </si>
  <si>
    <t xml:space="preserve">     MS110253</t>
  </si>
  <si>
    <t>**MANOPLA SILICONA MÁRMOL 20CM</t>
  </si>
  <si>
    <t>FB5100037882</t>
  </si>
  <si>
    <t>074914</t>
  </si>
  <si>
    <t>BDS - 2764/2776/2889 LILIANA RODRIGUEZ</t>
  </si>
  <si>
    <t>5</t>
  </si>
  <si>
    <t xml:space="preserve">     MS110253</t>
  </si>
  <si>
    <t>**MANOPLA SILICONA MÁRMOL 20CM</t>
  </si>
  <si>
    <t>FB5100038071</t>
  </si>
  <si>
    <t>075638</t>
  </si>
  <si>
    <t>BDS - 2974 MELINA MEIER</t>
  </si>
  <si>
    <t>5</t>
  </si>
  <si>
    <t xml:space="preserve">     MS110253</t>
  </si>
  <si>
    <t>**MANOPLA SILICONA MÁRMOL 20CM</t>
  </si>
  <si>
    <t>FB5100038135</t>
  </si>
  <si>
    <t>058091</t>
  </si>
  <si>
    <t>BDS - 2988 // 7773, 3737 - MELISA PEDRON</t>
  </si>
  <si>
    <t>5</t>
  </si>
  <si>
    <t xml:space="preserve">     MS110253</t>
  </si>
  <si>
    <t>**MANOPLA SILICONA MÁRMOL 20CM</t>
  </si>
  <si>
    <t>FB5100038192</t>
  </si>
  <si>
    <t>075735</t>
  </si>
  <si>
    <t>BDS - 2999 FLORENCIA LERER</t>
  </si>
  <si>
    <t>5</t>
  </si>
  <si>
    <t xml:space="preserve">     MS113002</t>
  </si>
  <si>
    <t>+**//TABLA DE BAMBOO RECTANGULAR RAYADA 20X30CM</t>
  </si>
  <si>
    <t>FB5100038383</t>
  </si>
  <si>
    <t>075063</t>
  </si>
  <si>
    <t>BDS - 2803/3053 GUADALUPE MORENO</t>
  </si>
  <si>
    <t>5</t>
  </si>
  <si>
    <t xml:space="preserve">     MS113006</t>
  </si>
  <si>
    <t>**TABLA DE BAMBOO RECTANGULAR RAYADA 24X34CM</t>
  </si>
  <si>
    <t>FB5100037888</t>
  </si>
  <si>
    <t>075525</t>
  </si>
  <si>
    <t>BDS - 2898 SUSAN HURTADO</t>
  </si>
  <si>
    <t>5</t>
  </si>
  <si>
    <t xml:space="preserve">     MS113006</t>
  </si>
  <si>
    <t>**TABLA DE BAMBOO RECTANGULAR RAYADA 24X34CM</t>
  </si>
  <si>
    <t>FB5100037974</t>
  </si>
  <si>
    <t>075569</t>
  </si>
  <si>
    <t>BDS - 2941 VERONICA MATEO</t>
  </si>
  <si>
    <t>5</t>
  </si>
  <si>
    <t xml:space="preserve">     MS113006</t>
  </si>
  <si>
    <t>**TABLA DE BAMBOO RECTANGULAR RAYADA 24X34CM</t>
  </si>
  <si>
    <t>FB5100037976</t>
  </si>
  <si>
    <t>070208</t>
  </si>
  <si>
    <t>BDS - 2129/2498/2516/2621/2700/2944/3250/3284/3349 JESSICA CHUSIT</t>
  </si>
  <si>
    <t>5</t>
  </si>
  <si>
    <t xml:space="preserve">     MS113006</t>
  </si>
  <si>
    <t>**TABLA DE BAMBOO RECTANGULAR RAYADA 24X34CM</t>
  </si>
  <si>
    <t>FB5100038135</t>
  </si>
  <si>
    <t>058091</t>
  </si>
  <si>
    <t>BDS - 2988 // 7773, 3737 - MELISA PEDRON</t>
  </si>
  <si>
    <t>5</t>
  </si>
  <si>
    <t xml:space="preserve">     MS113006</t>
  </si>
  <si>
    <t>**TABLA DE BAMBOO RECTANGULAR RAYADA 24X34CM</t>
  </si>
  <si>
    <t>FB5100038315</t>
  </si>
  <si>
    <t>075845</t>
  </si>
  <si>
    <t>BDS - 3017 FLORENCIA HERRERA</t>
  </si>
  <si>
    <t>5</t>
  </si>
  <si>
    <t xml:space="preserve">     MS114229</t>
  </si>
  <si>
    <t>+**INFUSOR DE TE OVAL 4.5 CM</t>
  </si>
  <si>
    <t>FB5100037960</t>
  </si>
  <si>
    <t>062451</t>
  </si>
  <si>
    <t>BDD - 618/2937 AYLEN PAULA LOSADA</t>
  </si>
  <si>
    <t>5</t>
  </si>
  <si>
    <t xml:space="preserve">     MS114247</t>
  </si>
  <si>
    <t>+**INFUSOR DE TE ACERO Y SILICONA CON APOYA 4.5 CM</t>
  </si>
  <si>
    <t>FB5100038433</t>
  </si>
  <si>
    <t>075936</t>
  </si>
  <si>
    <t>BDS - 3054 LUCIANA COMINELLI</t>
  </si>
  <si>
    <t>5</t>
  </si>
  <si>
    <t xml:space="preserve">     MS115246</t>
  </si>
  <si>
    <t>**INDIVIDUAL RANGPUR GOLD 38CM</t>
  </si>
  <si>
    <t>FB5100037796</t>
  </si>
  <si>
    <t>062710</t>
  </si>
  <si>
    <t>BDD - 694/2864/2905/3305 SANDRA ALVAREZ</t>
  </si>
  <si>
    <t>5</t>
  </si>
  <si>
    <t xml:space="preserve">     MS115246</t>
  </si>
  <si>
    <t>**INDIVIDUAL RANGPUR GOLD 38CM</t>
  </si>
  <si>
    <t>FB5100037813</t>
  </si>
  <si>
    <t>066739</t>
  </si>
  <si>
    <t>BDS - 1521/1807/2910 ELIANA CAMPUZANO</t>
  </si>
  <si>
    <t>5</t>
  </si>
  <si>
    <t xml:space="preserve">     MS115246</t>
  </si>
  <si>
    <t>**INDIVIDUAL RANGPUR GOLD 38CM</t>
  </si>
  <si>
    <t>FB5100037974</t>
  </si>
  <si>
    <t>075569</t>
  </si>
  <si>
    <t>BDS - 2941 VERONICA MATEO</t>
  </si>
  <si>
    <t>5</t>
  </si>
  <si>
    <t xml:space="preserve">     MS115246</t>
  </si>
  <si>
    <t>**INDIVIDUAL RANGPUR GOLD 38CM</t>
  </si>
  <si>
    <t>FB5100038044</t>
  </si>
  <si>
    <t>075628</t>
  </si>
  <si>
    <t>BDS - 2966 CLARA BELL</t>
  </si>
  <si>
    <t>5</t>
  </si>
  <si>
    <t xml:space="preserve">     MS115246</t>
  </si>
  <si>
    <t>**INDIVIDUAL RANGPUR GOLD 38CM</t>
  </si>
  <si>
    <t>FB5100038190</t>
  </si>
  <si>
    <t>075734</t>
  </si>
  <si>
    <t>BDS - 3007 GRACIELA HIDALGO</t>
  </si>
  <si>
    <t>5</t>
  </si>
  <si>
    <t xml:space="preserve">     MS115248</t>
  </si>
  <si>
    <t>**//INDIVIDUAL RANGPUR NEGRO 38CM</t>
  </si>
  <si>
    <t>FB5100037803</t>
  </si>
  <si>
    <t>075424</t>
  </si>
  <si>
    <t>BDS - 2882 SOLEDAD AGUIRRE</t>
  </si>
  <si>
    <t>5</t>
  </si>
  <si>
    <t xml:space="preserve">     MS115248</t>
  </si>
  <si>
    <t>**//INDIVIDUAL RANGPUR NEGRO 38CM</t>
  </si>
  <si>
    <t>FB5100037883</t>
  </si>
  <si>
    <t>074885</t>
  </si>
  <si>
    <t>BDS - 2746/2890 AYELEN GOMEZ</t>
  </si>
  <si>
    <t>5</t>
  </si>
  <si>
    <t xml:space="preserve">     MS115248</t>
  </si>
  <si>
    <t>**//INDIVIDUAL RANGPUR NEGRO 38CM</t>
  </si>
  <si>
    <t>FB5100037886</t>
  </si>
  <si>
    <t>075524</t>
  </si>
  <si>
    <t>BDS - 2896 LEILA IGLESIAS</t>
  </si>
  <si>
    <t>5</t>
  </si>
  <si>
    <t xml:space="preserve">     MS115248</t>
  </si>
  <si>
    <t>**//INDIVIDUAL RANGPUR NEGRO 38CM</t>
  </si>
  <si>
    <t>FB5100037963</t>
  </si>
  <si>
    <t>075563</t>
  </si>
  <si>
    <t>BDS - 2938 CAROLINA CHIUSAROLI</t>
  </si>
  <si>
    <t>5</t>
  </si>
  <si>
    <t xml:space="preserve">     MS115248</t>
  </si>
  <si>
    <t>**//INDIVIDUAL RANGPUR NEGRO 38CM</t>
  </si>
  <si>
    <t>FB5100037974</t>
  </si>
  <si>
    <t>075569</t>
  </si>
  <si>
    <t>BDS - 2941 VERONICA MATEO</t>
  </si>
  <si>
    <t>5</t>
  </si>
  <si>
    <t xml:space="preserve">     MS115258</t>
  </si>
  <si>
    <t>**//INDIVIDUAL DE PAPEL DHAKA REDONDO GRIS OSCURO 37CM</t>
  </si>
  <si>
    <t>FB5100038224</t>
  </si>
  <si>
    <t>062227</t>
  </si>
  <si>
    <t>BDD - 539/3010 MAGALI PEYROT</t>
  </si>
  <si>
    <t>5</t>
  </si>
  <si>
    <t xml:space="preserve">     MS115259</t>
  </si>
  <si>
    <t>**INDIVIDUAL DE PAPEL DHAKA REDONDO CREMA 37CM</t>
  </si>
  <si>
    <t>FB5100037902</t>
  </si>
  <si>
    <t>075533</t>
  </si>
  <si>
    <t>BDS - 2919 ANDREA VANESA FERNANDEZ</t>
  </si>
  <si>
    <t>5</t>
  </si>
  <si>
    <t xml:space="preserve">     MS115283</t>
  </si>
  <si>
    <t>**//INDIVIDUAL KHULNA NATURAL 38CM</t>
  </si>
  <si>
    <t>FB5100037965</t>
  </si>
  <si>
    <t>075564</t>
  </si>
  <si>
    <t>BDS - 2940 CAMILA CILVETI</t>
  </si>
  <si>
    <t>5</t>
  </si>
  <si>
    <t xml:space="preserve">     MS115283</t>
  </si>
  <si>
    <t>**//INDIVIDUAL KHULNA NATURAL 38CM</t>
  </si>
  <si>
    <t>FB5100038132</t>
  </si>
  <si>
    <t>075521</t>
  </si>
  <si>
    <t>BDS - 2907/2908/2952 VANESA VERNIERI</t>
  </si>
  <si>
    <t>5</t>
  </si>
  <si>
    <t xml:space="preserve">     MS115319</t>
  </si>
  <si>
    <t>**INDIVIDUAL DE PAPEL DHAKA REDONDO BEIGE 37CM</t>
  </si>
  <si>
    <t>FB5100037968</t>
  </si>
  <si>
    <t>075566</t>
  </si>
  <si>
    <t>BDS - 2946 ROMINA GIAMPETRUZZI</t>
  </si>
  <si>
    <t>5</t>
  </si>
  <si>
    <t xml:space="preserve">     MS115325</t>
  </si>
  <si>
    <t>**INDIVIDUAL RANGPUR BLANCO 38CM</t>
  </si>
  <si>
    <t>FB5100038049</t>
  </si>
  <si>
    <t>075633</t>
  </si>
  <si>
    <t>BDS - 2968 ARACELI MORRIS</t>
  </si>
  <si>
    <t>5</t>
  </si>
  <si>
    <t xml:space="preserve">     MS115325</t>
  </si>
  <si>
    <t>**INDIVIDUAL RANGPUR BLANCO 38CM</t>
  </si>
  <si>
    <t>FB5100038189</t>
  </si>
  <si>
    <t>075733</t>
  </si>
  <si>
    <t>BDS - 3005/3182 NOELIA ALDANA RITACCO</t>
  </si>
  <si>
    <t>5</t>
  </si>
  <si>
    <t xml:space="preserve">     MS115329</t>
  </si>
  <si>
    <t>**INDIVIDUAL RANGPUR GRAFITO 38CM</t>
  </si>
  <si>
    <t>FB5100037514</t>
  </si>
  <si>
    <t>075251</t>
  </si>
  <si>
    <t>BDS - 2833 MARCELA DANELUTTI</t>
  </si>
  <si>
    <t>5</t>
  </si>
  <si>
    <t xml:space="preserve">     MS115329</t>
  </si>
  <si>
    <t>**INDIVIDUAL RANGPUR GRAFITO 38CM</t>
  </si>
  <si>
    <t>FB5100038071</t>
  </si>
  <si>
    <t>075638</t>
  </si>
  <si>
    <t>BDS - 2974 MELINA MEIER</t>
  </si>
  <si>
    <t>5</t>
  </si>
  <si>
    <t xml:space="preserve">     MS115330</t>
  </si>
  <si>
    <t>**INDIVIDUAL RANGPUR MARRON 38CM</t>
  </si>
  <si>
    <t>FB5100037873</t>
  </si>
  <si>
    <t>075521</t>
  </si>
  <si>
    <t>BDS - 2907/2908/2952 VANESA VERNIERI</t>
  </si>
  <si>
    <t>5</t>
  </si>
  <si>
    <t xml:space="preserve">     MS115330</t>
  </si>
  <si>
    <t>**INDIVIDUAL RANGPUR MARRON 38CM</t>
  </si>
  <si>
    <t>FB5100037874</t>
  </si>
  <si>
    <t>075521</t>
  </si>
  <si>
    <t>BDS - 2907/2908/2952 VANESA VERNIERI</t>
  </si>
  <si>
    <t>5</t>
  </si>
  <si>
    <t xml:space="preserve">     MS115330</t>
  </si>
  <si>
    <t>**INDIVIDUAL RANGPUR MARRON 38CM</t>
  </si>
  <si>
    <t>CB5100006116</t>
  </si>
  <si>
    <t>075521</t>
  </si>
  <si>
    <t>BDS - 2907/2908/2952 VANESA VERNIERI</t>
  </si>
  <si>
    <t>5</t>
  </si>
  <si>
    <t xml:space="preserve">     MS115330</t>
  </si>
  <si>
    <t>**INDIVIDUAL RANGPUR MARRON 38CM</t>
  </si>
  <si>
    <t>CB5100006117</t>
  </si>
  <si>
    <t>075521</t>
  </si>
  <si>
    <t>BDS - 2907/2908/2952 VANESA VERNIERI</t>
  </si>
  <si>
    <t>5</t>
  </si>
  <si>
    <t xml:space="preserve">     MS115331</t>
  </si>
  <si>
    <t>**INDIVIDUAL DE PVC DORADO REDONDO MANDALA</t>
  </si>
  <si>
    <t>FB5100038072</t>
  </si>
  <si>
    <t>075639</t>
  </si>
  <si>
    <t>BDS - 2975 AGUSTINA GIL</t>
  </si>
  <si>
    <t>5</t>
  </si>
  <si>
    <t xml:space="preserve">     MS117A24</t>
  </si>
  <si>
    <t>**FRASCO DE VIDRIO LINEA GUNA COBRE 20,3X13,3X20,3CM 2,5L</t>
  </si>
  <si>
    <t>FB5100038077</t>
  </si>
  <si>
    <t>075642</t>
  </si>
  <si>
    <t>BDS - 2982/2986 JUAN MANUEL GONCALVES NEIVA NOVO</t>
  </si>
  <si>
    <t>5</t>
  </si>
  <si>
    <t xml:space="preserve">     MS117A25</t>
  </si>
  <si>
    <t>**FRASCO DE VIDRIO LINEA GUNA COBRE 15,2X10X16,5CM 2L</t>
  </si>
  <si>
    <t>FB5100038079</t>
  </si>
  <si>
    <t>075642</t>
  </si>
  <si>
    <t>BDS - 2982/2986 JUAN MANUEL GONCALVES NEIVA NOVO</t>
  </si>
  <si>
    <t>5</t>
  </si>
  <si>
    <t xml:space="preserve">     MS117A25</t>
  </si>
  <si>
    <t>**FRASCO DE VIDRIO LINEA GUNA COBRE 15,2X10X16,5CM 2L</t>
  </si>
  <si>
    <t>FB5100038313</t>
  </si>
  <si>
    <t>075843</t>
  </si>
  <si>
    <t>BDS - 3015 MARIELA GUASASCO</t>
  </si>
  <si>
    <t>5</t>
  </si>
  <si>
    <t xml:space="preserve">     MS117A25</t>
  </si>
  <si>
    <t>**FRASCO DE VIDRIO LINEA GUNA COBRE 15,2X10X16,5CM 2L</t>
  </si>
  <si>
    <t>FB5100038318</t>
  </si>
  <si>
    <t>075846</t>
  </si>
  <si>
    <t>BDS - 3019 AIXA MULLEN</t>
  </si>
  <si>
    <t>5</t>
  </si>
  <si>
    <t xml:space="preserve">     MS117A26</t>
  </si>
  <si>
    <t>**FRASCO DE VIDRIO LINEA GUNA COBRE 11,5X9X12,5CM 0,55L</t>
  </si>
  <si>
    <t>FB5100037955</t>
  </si>
  <si>
    <t>071385</t>
  </si>
  <si>
    <t>BDS - 2292/2936 MARIANA DEL PERCIO</t>
  </si>
  <si>
    <t>5</t>
  </si>
  <si>
    <t xml:space="preserve">     MS126622</t>
  </si>
  <si>
    <t>+**BOTELLA DE VIDRIO ENJOY LIFE 400ML</t>
  </si>
  <si>
    <t>FB5100038225</t>
  </si>
  <si>
    <t>075770</t>
  </si>
  <si>
    <t>BDS - 3012 FLORENCIA MARAGLIANO</t>
  </si>
  <si>
    <t>5</t>
  </si>
  <si>
    <t xml:space="preserve">     MS126815</t>
  </si>
  <si>
    <t>+**//BOTELLA DE VIDRIO CON TAPA DE ACERO MY BOTTLE FUNDA GRIS 400ML</t>
  </si>
  <si>
    <t>FB5100037619</t>
  </si>
  <si>
    <t>075336</t>
  </si>
  <si>
    <t>BDS - 2863 SOL BENEITEZ</t>
  </si>
  <si>
    <t>5</t>
  </si>
  <si>
    <t xml:space="preserve">     MS129538</t>
  </si>
  <si>
    <t>+**BOWL COOPER 20 X 7 COBRE</t>
  </si>
  <si>
    <t>FB5100038026</t>
  </si>
  <si>
    <t>075614</t>
  </si>
  <si>
    <t>BDS - 2914/3073 MARIA DE LOS ANGELES SANCHEZ</t>
  </si>
  <si>
    <t>5</t>
  </si>
  <si>
    <t xml:space="preserve">     MS129538</t>
  </si>
  <si>
    <t>+**BOWL COOPER 20 X 7 COBRE</t>
  </si>
  <si>
    <t>FB5100038425</t>
  </si>
  <si>
    <t>075929</t>
  </si>
  <si>
    <t>BDS - 3041/3126 JANA FALKOWICZ</t>
  </si>
  <si>
    <t>5</t>
  </si>
  <si>
    <t xml:space="preserve">     MS504001</t>
  </si>
  <si>
    <t>**INDIVIDUAL SIINGAPUR DORADO CLARO 38 CM</t>
  </si>
  <si>
    <t>FB5100038368</t>
  </si>
  <si>
    <t>075891</t>
  </si>
  <si>
    <t>BDS - 3029 LORENA DELLOSA</t>
  </si>
  <si>
    <t>5</t>
  </si>
  <si>
    <t xml:space="preserve">     MS504001</t>
  </si>
  <si>
    <t>**INDIVIDUAL SIINGAPUR DORADO CLARO 38 CM</t>
  </si>
  <si>
    <t>FB5100038426</t>
  </si>
  <si>
    <t>075930</t>
  </si>
  <si>
    <t>BDS - 3042/3151/3271 ELIANA CALVOSA</t>
  </si>
  <si>
    <t>5</t>
  </si>
  <si>
    <t xml:space="preserve">     MUNOZ001</t>
  </si>
  <si>
    <t>PIE DE MACETA NÓRDICO 50 CM</t>
  </si>
  <si>
    <t>FB5100037558</t>
  </si>
  <si>
    <t>075307</t>
  </si>
  <si>
    <t>BDS - 2844 SOLANGE GIL</t>
  </si>
  <si>
    <t>5</t>
  </si>
  <si>
    <t xml:space="preserve">     MUNOZ001</t>
  </si>
  <si>
    <t>PIE DE MACETA NÓRDICO 50 CM</t>
  </si>
  <si>
    <t>FB5100038381</t>
  </si>
  <si>
    <t>075899</t>
  </si>
  <si>
    <t>BDS - 3050/3064 YANINA MATARESE</t>
  </si>
  <si>
    <t>5</t>
  </si>
  <si>
    <t xml:space="preserve">     MUNOZ001</t>
  </si>
  <si>
    <t>PIE DE MACETA NÓRDICO 50 CM</t>
  </si>
  <si>
    <t>FB5100038432</t>
  </si>
  <si>
    <t>075935</t>
  </si>
  <si>
    <t>BDS - 3051 DENGHY SOSA</t>
  </si>
  <si>
    <t>5</t>
  </si>
  <si>
    <t xml:space="preserve">     MUNOZ002</t>
  </si>
  <si>
    <t>PIE DE MACETA NÓRDICO 40 CM</t>
  </si>
  <si>
    <t>FB5100037558</t>
  </si>
  <si>
    <t>075307</t>
  </si>
  <si>
    <t>BDS - 2844 SOLANGE GIL</t>
  </si>
  <si>
    <t>5</t>
  </si>
  <si>
    <t xml:space="preserve">     MUNOZ002</t>
  </si>
  <si>
    <t>PIE DE MACETA NÓRDICO 40 CM</t>
  </si>
  <si>
    <t>FB5100038381</t>
  </si>
  <si>
    <t>075899</t>
  </si>
  <si>
    <t>BDS - 3050/3064 YANINA MATARESE</t>
  </si>
  <si>
    <t>5</t>
  </si>
  <si>
    <t xml:space="preserve">     MUNOZ002</t>
  </si>
  <si>
    <t>PIE DE MACETA NÓRDICO 40 CM</t>
  </si>
  <si>
    <t>FB5100038432</t>
  </si>
  <si>
    <t>075935</t>
  </si>
  <si>
    <t>BDS - 3051 DENGHY SOSA</t>
  </si>
  <si>
    <t>5</t>
  </si>
  <si>
    <t xml:space="preserve">     MUNOZ003</t>
  </si>
  <si>
    <t>PIE DE MACETA NÓRDICO 30 CM</t>
  </si>
  <si>
    <t>FB5100038381</t>
  </si>
  <si>
    <t>075899</t>
  </si>
  <si>
    <t>BDS - 3050/3064 YANINA MATARESE</t>
  </si>
  <si>
    <t>5</t>
  </si>
  <si>
    <t xml:space="preserve">     MUNOZ003</t>
  </si>
  <si>
    <t>PIE DE MACETA NÓRDICO 30 CM</t>
  </si>
  <si>
    <t>FB5100038432</t>
  </si>
  <si>
    <t>075935</t>
  </si>
  <si>
    <t>BDS - 3051 DENGHY SOSA</t>
  </si>
  <si>
    <t>5</t>
  </si>
  <si>
    <t xml:space="preserve">     PAN73863</t>
  </si>
  <si>
    <t xml:space="preserve">**BA6209 AZUL HERVIDOR N14 CM ANTIADHERENTE </t>
  </si>
  <si>
    <t>FB5100037618</t>
  </si>
  <si>
    <t>075334</t>
  </si>
  <si>
    <t>BDS - 2862 NADIA FOREITER</t>
  </si>
  <si>
    <t>5</t>
  </si>
  <si>
    <t xml:space="preserve">     PAN74457</t>
  </si>
  <si>
    <t>**BA6222 AZUL SARTÉN N24 ANTIADHERENTE</t>
  </si>
  <si>
    <t>FB5100037618</t>
  </si>
  <si>
    <t>075334</t>
  </si>
  <si>
    <t>BDS - 2862 NADIA FOREITER</t>
  </si>
  <si>
    <t>5</t>
  </si>
  <si>
    <t xml:space="preserve">    019BA6984</t>
  </si>
  <si>
    <t>**TAPA P/ CERVEZA 1PC COLORES SURTIDOS</t>
  </si>
  <si>
    <t>FB5100038043</t>
  </si>
  <si>
    <t>075627</t>
  </si>
  <si>
    <t>BDS - 2965 MARILINA TORRES</t>
  </si>
  <si>
    <t>5</t>
  </si>
  <si>
    <t xml:space="preserve">    019BO5569</t>
  </si>
  <si>
    <t>BOT. 1L TRANSP. SILICONA</t>
  </si>
  <si>
    <t>FB5100037891</t>
  </si>
  <si>
    <t>075527</t>
  </si>
  <si>
    <t>BDS - 2902/3123 JULIETA MEREL</t>
  </si>
  <si>
    <t>5</t>
  </si>
  <si>
    <t xml:space="preserve">    019BO5569</t>
  </si>
  <si>
    <t>BOT. 1L TRANSP. SILICONA</t>
  </si>
  <si>
    <t>FB5100037896</t>
  </si>
  <si>
    <t>075529</t>
  </si>
  <si>
    <t>BDS - 2913 PILAR PADIN</t>
  </si>
  <si>
    <t>5</t>
  </si>
  <si>
    <t xml:space="preserve">    019BO5569</t>
  </si>
  <si>
    <t>BOT. 1L TRANSP. SILICONA</t>
  </si>
  <si>
    <t>FB5100038314</t>
  </si>
  <si>
    <t>075844</t>
  </si>
  <si>
    <t>BDS - 3016 DANIELA COSTA</t>
  </si>
  <si>
    <t>5</t>
  </si>
  <si>
    <t xml:space="preserve">    019BO5571</t>
  </si>
  <si>
    <t xml:space="preserve">BOT. H2O 1L SILICONA </t>
  </si>
  <si>
    <t>FB5100038137</t>
  </si>
  <si>
    <t>070820</t>
  </si>
  <si>
    <t>BDS - 2223/2251/2990 FABIANA VERON</t>
  </si>
  <si>
    <t>5</t>
  </si>
  <si>
    <t xml:space="preserve">    019BO5573</t>
  </si>
  <si>
    <t>//BOT. JUICE 1L SILICONA</t>
  </si>
  <si>
    <t>FB5100038419</t>
  </si>
  <si>
    <t>075925</t>
  </si>
  <si>
    <t>BDS - 3072 GISELE ALEJANDRA IACONIS</t>
  </si>
  <si>
    <t>5</t>
  </si>
  <si>
    <t xml:space="preserve">    019BO5574</t>
  </si>
  <si>
    <t xml:space="preserve">//BOT. ACQUA 1L SILICONA </t>
  </si>
  <si>
    <t>FB5100038047</t>
  </si>
  <si>
    <t>075631</t>
  </si>
  <si>
    <t>BDS - 2958 CAMILA PAGANI</t>
  </si>
  <si>
    <t>5</t>
  </si>
  <si>
    <t xml:space="preserve">    019BO5589</t>
  </si>
  <si>
    <t>////BOT. 1L ROJO SILICONA</t>
  </si>
  <si>
    <t>FB5100038321</t>
  </si>
  <si>
    <t>075848</t>
  </si>
  <si>
    <t>BDS - 3021 MARIANA BARRETO</t>
  </si>
  <si>
    <t>5</t>
  </si>
  <si>
    <t xml:space="preserve">    019BO6406</t>
  </si>
  <si>
    <t>BOT. 500CC CORCHO ECOLOGICO 4 MOT SURT</t>
  </si>
  <si>
    <t>FB5100037618</t>
  </si>
  <si>
    <t>075334</t>
  </si>
  <si>
    <t>BDS - 2862 NADIA FOREITER</t>
  </si>
  <si>
    <t>5</t>
  </si>
  <si>
    <t xml:space="preserve">    019BO6406</t>
  </si>
  <si>
    <t>BOT. 500CC CORCHO ECOLOGICO 4 MOT SURT</t>
  </si>
  <si>
    <t>FB5100037900</t>
  </si>
  <si>
    <t>075532</t>
  </si>
  <si>
    <t>BDS - 2917 FABIANA FERNANDEZ</t>
  </si>
  <si>
    <t>5</t>
  </si>
  <si>
    <t xml:space="preserve">    019BO6406</t>
  </si>
  <si>
    <t>BOT. 500CC CORCHO ECOLOGICO 4 MOT SURT</t>
  </si>
  <si>
    <t>FB5100038326</t>
  </si>
  <si>
    <t>075850</t>
  </si>
  <si>
    <t>BDS - 3023 YANINA MATAS</t>
  </si>
  <si>
    <t>5</t>
  </si>
  <si>
    <t xml:space="preserve">    019BO6406</t>
  </si>
  <si>
    <t>BOT. 500CC CORCHO ECOLOGICO 4 MOT SURT</t>
  </si>
  <si>
    <t>FB5100038420</t>
  </si>
  <si>
    <t>067526</t>
  </si>
  <si>
    <t>BDS - 1672/2716/3035 JENNIFER XIMENA BIANCO</t>
  </si>
  <si>
    <t>5</t>
  </si>
  <si>
    <t xml:space="preserve">    046AB6007</t>
  </si>
  <si>
    <t>+**/SET BAÑO 4PC ACRILICO BLANCO 1DISP + 1 JABONERA + 1 VASO + 1 PORTA CEP</t>
  </si>
  <si>
    <t>FB5100038072</t>
  </si>
  <si>
    <t>075639</t>
  </si>
  <si>
    <t>BDS - 2975 AGUSTINA GIL</t>
  </si>
  <si>
    <t>5</t>
  </si>
  <si>
    <t xml:space="preserve">    046AB6625</t>
  </si>
  <si>
    <t xml:space="preserve">**CEPILLO P INODORO BAÑO AC. INOX </t>
  </si>
  <si>
    <t>FB5100038431</t>
  </si>
  <si>
    <t>075934</t>
  </si>
  <si>
    <t>BDS - 3049 JAQUELINE FRANCO</t>
  </si>
  <si>
    <t>5</t>
  </si>
  <si>
    <t xml:space="preserve">    046AB6645</t>
  </si>
  <si>
    <t>FB5100037515</t>
  </si>
  <si>
    <t>068215</t>
  </si>
  <si>
    <t>BDS - 1827/2141/2178/2834/3253 MARIANA DIEZ</t>
  </si>
  <si>
    <t>8</t>
  </si>
  <si>
    <t xml:space="preserve">    046AB6647</t>
  </si>
  <si>
    <t>+**/DISPENSER BAÑO POLI. PASTEL 9.7X16.5CM</t>
  </si>
  <si>
    <t>FB5100038026</t>
  </si>
  <si>
    <t>075614</t>
  </si>
  <si>
    <t>BDS - 2914/3073 MARIA DE LOS ANGELES SANCHEZ</t>
  </si>
  <si>
    <t>5</t>
  </si>
  <si>
    <t xml:space="preserve">    046AB7327</t>
  </si>
  <si>
    <t>**PORTACEPILLOS BLANCO POLI. 10.5X7CM</t>
  </si>
  <si>
    <t>FB5100037890</t>
  </si>
  <si>
    <t>075526</t>
  </si>
  <si>
    <t>BDS - 2901 ANALIA DE SIMONE</t>
  </si>
  <si>
    <t>5</t>
  </si>
  <si>
    <t xml:space="preserve">    046AB7328</t>
  </si>
  <si>
    <t>**JABONERA BLANCA POLI. 12CM</t>
  </si>
  <si>
    <t>FB5100037890</t>
  </si>
  <si>
    <t>075526</t>
  </si>
  <si>
    <t>BDS - 2901 ANALIA DE SIMONE</t>
  </si>
  <si>
    <t>5</t>
  </si>
  <si>
    <t xml:space="preserve">    046AB7329</t>
  </si>
  <si>
    <t>+**/SET DE BAÑO NEGRO 4PC DISPENSER + JABONERA + 2 PORTA CEPILLOS</t>
  </si>
  <si>
    <t>FB5100037518</t>
  </si>
  <si>
    <t>075276</t>
  </si>
  <si>
    <t>BDS - 2837 ARACELI RIVADENEIRA</t>
  </si>
  <si>
    <t>5</t>
  </si>
  <si>
    <t xml:space="preserve">    046AB7329</t>
  </si>
  <si>
    <t>+**/SET DE BAÑO NEGRO 4PC DISPENSER + JABONERA + 2 PORTA CEPILLOS</t>
  </si>
  <si>
    <t>FB5100038431</t>
  </si>
  <si>
    <t>075934</t>
  </si>
  <si>
    <t>BDS - 3049 JAQUELINE FRANCO</t>
  </si>
  <si>
    <t>5</t>
  </si>
  <si>
    <t xml:space="preserve">    046AB7335</t>
  </si>
  <si>
    <t>+**/DISPENSER BLANCO 17,5X6,8CM</t>
  </si>
  <si>
    <t>FB5100037810</t>
  </si>
  <si>
    <t>075431</t>
  </si>
  <si>
    <t>BDS - 2892 MARIA BELEN SOLE</t>
  </si>
  <si>
    <t>5</t>
  </si>
  <si>
    <t xml:space="preserve">    046AB7335</t>
  </si>
  <si>
    <t>+**/DISPENSER BLANCO 17,5X6,8CM</t>
  </si>
  <si>
    <t>FB5100038426</t>
  </si>
  <si>
    <t>075930</t>
  </si>
  <si>
    <t>BDS - 3042/3151/3271 ELIANA CALVOSA</t>
  </si>
  <si>
    <t>5</t>
  </si>
  <si>
    <t xml:space="preserve">    046AB7354</t>
  </si>
  <si>
    <t>**ALFOMBRA DE BAÑO BLANCA 69X35CM</t>
  </si>
  <si>
    <t>FB5100037518</t>
  </si>
  <si>
    <t>075276</t>
  </si>
  <si>
    <t>BDS - 2837 ARACELI RIVADENEIRA</t>
  </si>
  <si>
    <t>5</t>
  </si>
  <si>
    <t xml:space="preserve">    046AB8213</t>
  </si>
  <si>
    <t>.+**/SET DE BAÑO BLANCO 4PC DISPENSER + JABONERA + 2 PORTA CEPILLOS POLI MAD.</t>
  </si>
  <si>
    <t>FB5100037810</t>
  </si>
  <si>
    <t>075431</t>
  </si>
  <si>
    <t>BDS - 2892 MARIA BELEN SOLE</t>
  </si>
  <si>
    <t>5</t>
  </si>
  <si>
    <t xml:space="preserve">    046AS7256</t>
  </si>
  <si>
    <t xml:space="preserve">**PUFF RED. CH. GRIS 30CM 30H </t>
  </si>
  <si>
    <t>FB5100037802</t>
  </si>
  <si>
    <t>075423</t>
  </si>
  <si>
    <t>BDS - 2881 TATIANA SALCEDA</t>
  </si>
  <si>
    <t>5</t>
  </si>
  <si>
    <t xml:space="preserve">    046BA2831</t>
  </si>
  <si>
    <t>** TUPPER 900ML.2COL. URT 13 X 9 CM.</t>
  </si>
  <si>
    <t>FB5100038419</t>
  </si>
  <si>
    <t>075925</t>
  </si>
  <si>
    <t>BDS - 3072 GISELE ALEJANDRA IACONIS</t>
  </si>
  <si>
    <t>5</t>
  </si>
  <si>
    <t xml:space="preserve">    046BA3323</t>
  </si>
  <si>
    <t>** SET 2PC PINZA DE ARROZ YFIDEOS  NYLON 34CM</t>
  </si>
  <si>
    <t>FB5100037967</t>
  </si>
  <si>
    <t>075565</t>
  </si>
  <si>
    <t>BDS - 2943 CLARA TORRES</t>
  </si>
  <si>
    <t>5</t>
  </si>
  <si>
    <t xml:space="preserve">    046BA3323</t>
  </si>
  <si>
    <t>** SET 2PC PINZA DE ARROZ YFIDEOS  NYLON 34CM</t>
  </si>
  <si>
    <t>FB5100038140</t>
  </si>
  <si>
    <t>075704</t>
  </si>
  <si>
    <t>BDS - 2993 MARIA BELEN APARICIO</t>
  </si>
  <si>
    <t>5</t>
  </si>
  <si>
    <t xml:space="preserve">    046BA3323</t>
  </si>
  <si>
    <t>** SET 2PC PINZA DE ARROZ YFIDEOS  NYLON 34CM</t>
  </si>
  <si>
    <t>FB5100038193</t>
  </si>
  <si>
    <t>075736</t>
  </si>
  <si>
    <t>BDS - 3002 CINDY VILLA</t>
  </si>
  <si>
    <t>5</t>
  </si>
  <si>
    <t xml:space="preserve">    046BA3347</t>
  </si>
  <si>
    <t>**/ESPECIERO  X6PC 20X20CM ACERO INOX</t>
  </si>
  <si>
    <t>FB5100038319</t>
  </si>
  <si>
    <t>075847</t>
  </si>
  <si>
    <t>BDS - 3020 CONSTANZA BALAN</t>
  </si>
  <si>
    <t>5</t>
  </si>
  <si>
    <t xml:space="preserve">    046BA4824</t>
  </si>
  <si>
    <t>+/BATIDOR SEMIAUTOMATICO 2COL.SURT 34CM</t>
  </si>
  <si>
    <t>FB5100037565</t>
  </si>
  <si>
    <t>069265</t>
  </si>
  <si>
    <t>BDS - 1961/2854 SABRINA OBIOLS</t>
  </si>
  <si>
    <t>5</t>
  </si>
  <si>
    <t xml:space="preserve">    046BA4824</t>
  </si>
  <si>
    <t>+/BATIDOR SEMIAUTOMATICO 2COL.SURT 34CM</t>
  </si>
  <si>
    <t>FB5100037896</t>
  </si>
  <si>
    <t>075529</t>
  </si>
  <si>
    <t>BDS - 2913 PILAR PADIN</t>
  </si>
  <si>
    <t>5</t>
  </si>
  <si>
    <t xml:space="preserve">    046BA4824</t>
  </si>
  <si>
    <t>+/BATIDOR SEMIAUTOMATICO 2COL.SURT 34CM</t>
  </si>
  <si>
    <t>FB5100037968</t>
  </si>
  <si>
    <t>075566</t>
  </si>
  <si>
    <t>BDS - 2946 ROMINA GIAMPETRUZZI</t>
  </si>
  <si>
    <t>5</t>
  </si>
  <si>
    <t xml:space="preserve">    046BA4824</t>
  </si>
  <si>
    <t>+/BATIDOR SEMIAUTOMATICO 2COL.SURT 34CM</t>
  </si>
  <si>
    <t>FB5100038420</t>
  </si>
  <si>
    <t>067526</t>
  </si>
  <si>
    <t>BDS - 1672/2716/3035 JENNIFER XIMENA BIANCO</t>
  </si>
  <si>
    <t>5</t>
  </si>
  <si>
    <t xml:space="preserve">    046BA4825</t>
  </si>
  <si>
    <t>/MOLDE FLANERA DIAM 21CM ALT 9CM</t>
  </si>
  <si>
    <t>FB5100037882</t>
  </si>
  <si>
    <t>074914</t>
  </si>
  <si>
    <t>BDS - 2764/2776/2889 LILIANA RODRIGUEZ</t>
  </si>
  <si>
    <t>5</t>
  </si>
  <si>
    <t xml:space="preserve">    046BA4825</t>
  </si>
  <si>
    <t>/MOLDE FLANERA DIAM 21CM ALT 9CM</t>
  </si>
  <si>
    <t>FB5100037974</t>
  </si>
  <si>
    <t>075569</t>
  </si>
  <si>
    <t>BDS - 2941 VERONICA MATEO</t>
  </si>
  <si>
    <t>5</t>
  </si>
  <si>
    <t xml:space="preserve">    046BA4825</t>
  </si>
  <si>
    <t>/MOLDE FLANERA DIAM 21CM ALT 9CM</t>
  </si>
  <si>
    <t>FB5100037981</t>
  </si>
  <si>
    <t>075573</t>
  </si>
  <si>
    <t>BDS - 2950 GISELLE GALLERO</t>
  </si>
  <si>
    <t>5</t>
  </si>
  <si>
    <t xml:space="preserve">    046BA4825</t>
  </si>
  <si>
    <t>/MOLDE FLANERA DIAM 21CM ALT 9CM</t>
  </si>
  <si>
    <t>FB5100037983</t>
  </si>
  <si>
    <t>075575</t>
  </si>
  <si>
    <t>BDS - 2956 FLORENCIA ARVIA</t>
  </si>
  <si>
    <t>5</t>
  </si>
  <si>
    <t xml:space="preserve">    046BA4825</t>
  </si>
  <si>
    <t>/MOLDE FLANERA DIAM 21CM ALT 9CM</t>
  </si>
  <si>
    <t>FB5100038075</t>
  </si>
  <si>
    <t>065023</t>
  </si>
  <si>
    <t>BDS - 1158/2685/2980/3308 MARIANA QUATTROMANO</t>
  </si>
  <si>
    <t>8</t>
  </si>
  <si>
    <t xml:space="preserve">    046BA4829</t>
  </si>
  <si>
    <t>/MOLDE BUDINERA RECT. 37X13X6CM</t>
  </si>
  <si>
    <t>FB5100037967</t>
  </si>
  <si>
    <t>075565</t>
  </si>
  <si>
    <t>BDS - 2943 CLARA TORRES</t>
  </si>
  <si>
    <t>5</t>
  </si>
  <si>
    <t xml:space="preserve">    046BA4829</t>
  </si>
  <si>
    <t>/MOLDE BUDINERA RECT. 37X13X6CM</t>
  </si>
  <si>
    <t>FB5100037981</t>
  </si>
  <si>
    <t>075573</t>
  </si>
  <si>
    <t>BDS - 2950 GISELLE GALLERO</t>
  </si>
  <si>
    <t>5</t>
  </si>
  <si>
    <t xml:space="preserve">    046BA4829</t>
  </si>
  <si>
    <t>/MOLDE BUDINERA RECT. 37X13X6CM</t>
  </si>
  <si>
    <t>FB5100037983</t>
  </si>
  <si>
    <t>075575</t>
  </si>
  <si>
    <t>BDS - 2956 FLORENCIA ARVIA</t>
  </si>
  <si>
    <t>5</t>
  </si>
  <si>
    <t xml:space="preserve">    046BA4829</t>
  </si>
  <si>
    <t>/MOLDE BUDINERA RECT. 37X13X6CM</t>
  </si>
  <si>
    <t>FB5100038073</t>
  </si>
  <si>
    <t>070988</t>
  </si>
  <si>
    <t>BDS - 2232/2977 FLORENCIA COLUCCIO</t>
  </si>
  <si>
    <t>5</t>
  </si>
  <si>
    <t xml:space="preserve">    046BA4829</t>
  </si>
  <si>
    <t>/MOLDE BUDINERA RECT. 37X13X6CM</t>
  </si>
  <si>
    <t>FB5100038075</t>
  </si>
  <si>
    <t>065023</t>
  </si>
  <si>
    <t>BDS - 1158/2685/2980/3308 MARIANA QUATTROMANO</t>
  </si>
  <si>
    <t>8</t>
  </si>
  <si>
    <t xml:space="preserve">    046BA4833</t>
  </si>
  <si>
    <t>MOLDE P GALLE 6DIV 26X18X1,5CM</t>
  </si>
  <si>
    <t>FB5100038046</t>
  </si>
  <si>
    <t>075630</t>
  </si>
  <si>
    <t>BDS - 2978 FIAMMA LELU</t>
  </si>
  <si>
    <t>5</t>
  </si>
  <si>
    <t xml:space="preserve">    046BA4835</t>
  </si>
  <si>
    <t>SET X 3 MOLDE PIZZA DIAM 29.5CM 31CM 38CM ALT 1,8CM</t>
  </si>
  <si>
    <t>FB5100037974</t>
  </si>
  <si>
    <t>075569</t>
  </si>
  <si>
    <t>BDS - 2941 VERONICA MATEO</t>
  </si>
  <si>
    <t>5</t>
  </si>
  <si>
    <t xml:space="preserve">    046BA4836</t>
  </si>
  <si>
    <t>/MOLDE TARTERA DIAM 27CM</t>
  </si>
  <si>
    <t>FB5100037967</t>
  </si>
  <si>
    <t>075565</t>
  </si>
  <si>
    <t>BDS - 2943 CLARA TORRES</t>
  </si>
  <si>
    <t>5</t>
  </si>
  <si>
    <t xml:space="preserve">    046BA4836</t>
  </si>
  <si>
    <t>/MOLDE TARTERA DIAM 27CM</t>
  </si>
  <si>
    <t>FB5100037981</t>
  </si>
  <si>
    <t>075573</t>
  </si>
  <si>
    <t>BDS - 2950 GISELLE GALLERO</t>
  </si>
  <si>
    <t>5</t>
  </si>
  <si>
    <t xml:space="preserve">    046BA4836</t>
  </si>
  <si>
    <t>/MOLDE TARTERA DIAM 27CM</t>
  </si>
  <si>
    <t>FB5100037983</t>
  </si>
  <si>
    <t>075575</t>
  </si>
  <si>
    <t>BDS - 2956 FLORENCIA ARVIA</t>
  </si>
  <si>
    <t>5</t>
  </si>
  <si>
    <t xml:space="preserve">    046BA4836</t>
  </si>
  <si>
    <t>/MOLDE TARTERA DIAM 27CM</t>
  </si>
  <si>
    <t>FB5100038073</t>
  </si>
  <si>
    <t>070988</t>
  </si>
  <si>
    <t>BDS - 2232/2977 FLORENCIA COLUCCIO</t>
  </si>
  <si>
    <t>5</t>
  </si>
  <si>
    <t xml:space="preserve">    046BA4836</t>
  </si>
  <si>
    <t>/MOLDE TARTERA DIAM 27CM</t>
  </si>
  <si>
    <t>FB5100038075</t>
  </si>
  <si>
    <t>065023</t>
  </si>
  <si>
    <t>BDS - 1158/2685/2980/3308 MARIANA QUATTROMANO</t>
  </si>
  <si>
    <t>8</t>
  </si>
  <si>
    <t xml:space="preserve">    046BA4836</t>
  </si>
  <si>
    <t>/MOLDE TARTERA DIAM 27CM</t>
  </si>
  <si>
    <t>FB5100038137</t>
  </si>
  <si>
    <t>070820</t>
  </si>
  <si>
    <t>BDS - 2223/2251/2990 FABIANA VERON</t>
  </si>
  <si>
    <t>5</t>
  </si>
  <si>
    <t xml:space="preserve">    046BA4836</t>
  </si>
  <si>
    <t>/MOLDE TARTERA DIAM 27CM</t>
  </si>
  <si>
    <t>FB5100038139</t>
  </si>
  <si>
    <t>065670</t>
  </si>
  <si>
    <t>BDS - 1220/1640/2991 CAMILA CAPUTO</t>
  </si>
  <si>
    <t>5</t>
  </si>
  <si>
    <t xml:space="preserve">    046BA4836</t>
  </si>
  <si>
    <t>/MOLDE TARTERA DIAM 27CM</t>
  </si>
  <si>
    <t>FB5100038314</t>
  </si>
  <si>
    <t>075844</t>
  </si>
  <si>
    <t>BDS - 3016 DANIELA COSTA</t>
  </si>
  <si>
    <t>5</t>
  </si>
  <si>
    <t xml:space="preserve">    046BA4865</t>
  </si>
  <si>
    <t>**FRASCO VIDRIO 900ML 14X12CM</t>
  </si>
  <si>
    <t>FB5100038383</t>
  </si>
  <si>
    <t>075063</t>
  </si>
  <si>
    <t>BDS - 2803/3053 GUADALUPE MORENO</t>
  </si>
  <si>
    <t>5</t>
  </si>
  <si>
    <t xml:space="preserve">    046BA5117</t>
  </si>
  <si>
    <t>CAJA DE TE MAD. 4DIV 18X7CM 5813</t>
  </si>
  <si>
    <t>FB5100037894</t>
  </si>
  <si>
    <t>075528</t>
  </si>
  <si>
    <t>BDS - 2909 SOFIA GIMENEZ</t>
  </si>
  <si>
    <t>5</t>
  </si>
  <si>
    <t xml:space="preserve">    046BA5117</t>
  </si>
  <si>
    <t>CAJA DE TE MAD. 4DIV 18X7CM 5813</t>
  </si>
  <si>
    <t>FB5100038383</t>
  </si>
  <si>
    <t>075063</t>
  </si>
  <si>
    <t>BDS - 2803/3053 GUADALUPE MORENO</t>
  </si>
  <si>
    <t>5</t>
  </si>
  <si>
    <t xml:space="preserve">    046BA5447</t>
  </si>
  <si>
    <t>APOYA PAVA MAD. CIRC. 18CM</t>
  </si>
  <si>
    <t>FB5100038426</t>
  </si>
  <si>
    <t>075930</t>
  </si>
  <si>
    <t>BDS - 3042/3151/3271 ELIANA CALVOSA</t>
  </si>
  <si>
    <t>5</t>
  </si>
  <si>
    <t xml:space="preserve">    046BA6372</t>
  </si>
  <si>
    <t>SECAPLATOS SURT 30X36CM</t>
  </si>
  <si>
    <t>FB5100038072</t>
  </si>
  <si>
    <t>075639</t>
  </si>
  <si>
    <t>BDS - 2975 AGUSTINA GIL</t>
  </si>
  <si>
    <t>5</t>
  </si>
  <si>
    <t xml:space="preserve">    046BA6373</t>
  </si>
  <si>
    <t>SECAPLATOS BANDEJA 3COL SURT 46X23CM</t>
  </si>
  <si>
    <t>FB5100038224</t>
  </si>
  <si>
    <t>062227</t>
  </si>
  <si>
    <t>BDD - 539/3010 MAGALI PEYROT</t>
  </si>
  <si>
    <t>5</t>
  </si>
  <si>
    <t xml:space="preserve">    046BA6430</t>
  </si>
  <si>
    <t>FRASCO VIDRIO 16CM</t>
  </si>
  <si>
    <t>FB5100038081</t>
  </si>
  <si>
    <t>075644</t>
  </si>
  <si>
    <t>BDS - 2994/3191 LUIS PULLEIRO</t>
  </si>
  <si>
    <t>5</t>
  </si>
  <si>
    <t xml:space="preserve">    046BA6430</t>
  </si>
  <si>
    <t>FRASCO VIDRIO 16CM</t>
  </si>
  <si>
    <t>FB5100038319</t>
  </si>
  <si>
    <t>075847</t>
  </si>
  <si>
    <t>BDS - 3020 CONSTANZA BALAN</t>
  </si>
  <si>
    <t>5</t>
  </si>
  <si>
    <t xml:space="preserve">    046BA6430</t>
  </si>
  <si>
    <t>FRASCO VIDRIO 16CM</t>
  </si>
  <si>
    <t>FB5100038326</t>
  </si>
  <si>
    <t>075850</t>
  </si>
  <si>
    <t>BDS - 3023 YANINA MATAS</t>
  </si>
  <si>
    <t>5</t>
  </si>
  <si>
    <t xml:space="preserve">    046BA6430</t>
  </si>
  <si>
    <t>FRASCO VIDRIO 16CM</t>
  </si>
  <si>
    <t>FB5100038373</t>
  </si>
  <si>
    <t>073937</t>
  </si>
  <si>
    <t>BDS - 2609/3003 ROCIO BLANCO</t>
  </si>
  <si>
    <t>5</t>
  </si>
  <si>
    <t xml:space="preserve">    046BA6430</t>
  </si>
  <si>
    <t>FRASCO VIDRIO 16CM</t>
  </si>
  <si>
    <t>FB5100038420</t>
  </si>
  <si>
    <t>067526</t>
  </si>
  <si>
    <t>BDS - 1672/2716/3035 JENNIFER XIMENA BIANCO</t>
  </si>
  <si>
    <t>5</t>
  </si>
  <si>
    <t xml:space="preserve">    046BA6430</t>
  </si>
  <si>
    <t>FRASCO VIDRIO 16CM</t>
  </si>
  <si>
    <t>FB5100038426</t>
  </si>
  <si>
    <t>075930</t>
  </si>
  <si>
    <t>BDS - 3042/3151/3271 ELIANA CALVOSA</t>
  </si>
  <si>
    <t>5</t>
  </si>
  <si>
    <t xml:space="preserve">    046BA6430</t>
  </si>
  <si>
    <t>FRASCO VIDRIO 16CM</t>
  </si>
  <si>
    <t>FB5100038504</t>
  </si>
  <si>
    <t>075983</t>
  </si>
  <si>
    <t>BDS - 3066 DAIANA STUTZ</t>
  </si>
  <si>
    <t>5</t>
  </si>
  <si>
    <t xml:space="preserve">    046BA6431</t>
  </si>
  <si>
    <t>/FRASCO VIDRIO 19CM</t>
  </si>
  <si>
    <t>FB5100038081</t>
  </si>
  <si>
    <t>075644</t>
  </si>
  <si>
    <t>BDS - 2994/3191 LUIS PULLEIRO</t>
  </si>
  <si>
    <t>5</t>
  </si>
  <si>
    <t xml:space="preserve">    046BA6431</t>
  </si>
  <si>
    <t>/FRASCO VIDRIO 19CM</t>
  </si>
  <si>
    <t>FB5100038319</t>
  </si>
  <si>
    <t>075847</t>
  </si>
  <si>
    <t>BDS - 3020 CONSTANZA BALAN</t>
  </si>
  <si>
    <t>5</t>
  </si>
  <si>
    <t xml:space="preserve">    046BA6431</t>
  </si>
  <si>
    <t>/FRASCO VIDRIO 19CM</t>
  </si>
  <si>
    <t>FB5100038321</t>
  </si>
  <si>
    <t>075848</t>
  </si>
  <si>
    <t>BDS - 3021 MARIANA BARRETO</t>
  </si>
  <si>
    <t>5</t>
  </si>
  <si>
    <t xml:space="preserve">    046BA6431</t>
  </si>
  <si>
    <t>/FRASCO VIDRIO 19CM</t>
  </si>
  <si>
    <t>FB5100038373</t>
  </si>
  <si>
    <t>073937</t>
  </si>
  <si>
    <t>BDS - 2609/3003 ROCIO BLANCO</t>
  </si>
  <si>
    <t>5</t>
  </si>
  <si>
    <t xml:space="preserve">    046BA6431</t>
  </si>
  <si>
    <t>/FRASCO VIDRIO 19CM</t>
  </si>
  <si>
    <t>FB5100038420</t>
  </si>
  <si>
    <t>067526</t>
  </si>
  <si>
    <t>BDS - 1672/2716/3035 JENNIFER XIMENA BIANCO</t>
  </si>
  <si>
    <t>5</t>
  </si>
  <si>
    <t xml:space="preserve">    046BA6431</t>
  </si>
  <si>
    <t>/FRASCO VIDRIO 19CM</t>
  </si>
  <si>
    <t>FB5100038504</t>
  </si>
  <si>
    <t>075983</t>
  </si>
  <si>
    <t>BDS - 3066 DAIANA STUTZ</t>
  </si>
  <si>
    <t>5</t>
  </si>
  <si>
    <t xml:space="preserve">    046BA6432</t>
  </si>
  <si>
    <t>/FRASCO VIDRIO 23CM</t>
  </si>
  <si>
    <t>FB5100037882</t>
  </si>
  <si>
    <t>074914</t>
  </si>
  <si>
    <t>BDS - 2764/2776/2889 LILIANA RODRIGUEZ</t>
  </si>
  <si>
    <t>5</t>
  </si>
  <si>
    <t xml:space="preserve">    046BA6432</t>
  </si>
  <si>
    <t>/FRASCO VIDRIO 23CM</t>
  </si>
  <si>
    <t>FB5100038075</t>
  </si>
  <si>
    <t>065023</t>
  </si>
  <si>
    <t>BDS - 1158/2685/2980/3308 MARIANA QUATTROMANO</t>
  </si>
  <si>
    <t>8</t>
  </si>
  <si>
    <t xml:space="preserve">    046BA6432</t>
  </si>
  <si>
    <t>/FRASCO VIDRIO 23CM</t>
  </si>
  <si>
    <t>FB5100038077</t>
  </si>
  <si>
    <t>075642</t>
  </si>
  <si>
    <t>BDS - 2982/2986 JUAN MANUEL GONCALVES NEIVA NOVO</t>
  </si>
  <si>
    <t>5</t>
  </si>
  <si>
    <t xml:space="preserve">    046BA6432</t>
  </si>
  <si>
    <t>/FRASCO VIDRIO 23CM</t>
  </si>
  <si>
    <t>FB5100038081</t>
  </si>
  <si>
    <t>075644</t>
  </si>
  <si>
    <t>BDS - 2994/3191 LUIS PULLEIRO</t>
  </si>
  <si>
    <t>5</t>
  </si>
  <si>
    <t xml:space="preserve">    046BA6432</t>
  </si>
  <si>
    <t>/FRASCO VIDRIO 23CM</t>
  </si>
  <si>
    <t>FB5100038319</t>
  </si>
  <si>
    <t>075847</t>
  </si>
  <si>
    <t>BDS - 3020 CONSTANZA BALAN</t>
  </si>
  <si>
    <t>5</t>
  </si>
  <si>
    <t xml:space="preserve">    046BA6432</t>
  </si>
  <si>
    <t>/FRASCO VIDRIO 23CM</t>
  </si>
  <si>
    <t>FB5100038321</t>
  </si>
  <si>
    <t>075848</t>
  </si>
  <si>
    <t>BDS - 3021 MARIANA BARRETO</t>
  </si>
  <si>
    <t>5</t>
  </si>
  <si>
    <t xml:space="preserve">    046BA6432</t>
  </si>
  <si>
    <t>/FRASCO VIDRIO 23CM</t>
  </si>
  <si>
    <t>FB5100038373</t>
  </si>
  <si>
    <t>073937</t>
  </si>
  <si>
    <t>BDS - 2609/3003 ROCIO BLANCO</t>
  </si>
  <si>
    <t>5</t>
  </si>
  <si>
    <t xml:space="preserve">    046BA6432</t>
  </si>
  <si>
    <t>/FRASCO VIDRIO 23CM</t>
  </si>
  <si>
    <t>FB5100038420</t>
  </si>
  <si>
    <t>067526</t>
  </si>
  <si>
    <t>BDS - 1672/2716/3035 JENNIFER XIMENA BIANCO</t>
  </si>
  <si>
    <t>5</t>
  </si>
  <si>
    <t xml:space="preserve">    046BA6432</t>
  </si>
  <si>
    <t>/FRASCO VIDRIO 23CM</t>
  </si>
  <si>
    <t>FB5100038502</t>
  </si>
  <si>
    <t>070132</t>
  </si>
  <si>
    <t>BDS - 2098/3065 ALEJANDRA BARRIENTOS</t>
  </si>
  <si>
    <t>8</t>
  </si>
  <si>
    <t xml:space="preserve">    046BA6432</t>
  </si>
  <si>
    <t>/FRASCO VIDRIO 23CM</t>
  </si>
  <si>
    <t>FB5100038504</t>
  </si>
  <si>
    <t>075983</t>
  </si>
  <si>
    <t>BDS - 3066 DAIANA STUTZ</t>
  </si>
  <si>
    <t>5</t>
  </si>
  <si>
    <t xml:space="preserve">    046BA6623</t>
  </si>
  <si>
    <t>/CUBIERTERO DE AC. INOX. 15X10CM</t>
  </si>
  <si>
    <t>FB5100038026</t>
  </si>
  <si>
    <t>075614</t>
  </si>
  <si>
    <t>BDS - 2914/3073 MARIA DE LOS ANGELES SANCHEZ</t>
  </si>
  <si>
    <t>5</t>
  </si>
  <si>
    <t xml:space="preserve">    046BA6856</t>
  </si>
  <si>
    <t xml:space="preserve">RALLADOR DE MANO MANGO AC. INOX. </t>
  </si>
  <si>
    <t>FB5100038319</t>
  </si>
  <si>
    <t>075847</t>
  </si>
  <si>
    <t>BDS - 3020 CONSTANZA BALAN</t>
  </si>
  <si>
    <t>5</t>
  </si>
  <si>
    <t xml:space="preserve">    046BA6858</t>
  </si>
  <si>
    <t xml:space="preserve">+/MOLINILLO MAD. 15CM </t>
  </si>
  <si>
    <t>FB5100038083</t>
  </si>
  <si>
    <t>071277</t>
  </si>
  <si>
    <t>BDS - 2287/2997 ANDREA ACOSTA</t>
  </si>
  <si>
    <t>5</t>
  </si>
  <si>
    <t xml:space="preserve">    046BA6858</t>
  </si>
  <si>
    <t xml:space="preserve">+/MOLINILLO MAD. 15CM </t>
  </si>
  <si>
    <t>FB5100038371</t>
  </si>
  <si>
    <t>075893</t>
  </si>
  <si>
    <t>BDS - 3032 MARIA CAROLINA MOYANO</t>
  </si>
  <si>
    <t>5</t>
  </si>
  <si>
    <t xml:space="preserve">    046BA6858</t>
  </si>
  <si>
    <t xml:space="preserve">+/MOLINILLO MAD. 15CM </t>
  </si>
  <si>
    <t>FB5100038425</t>
  </si>
  <si>
    <t>075929</t>
  </si>
  <si>
    <t>BDS - 3041/3126 JANA FALKOWICZ</t>
  </si>
  <si>
    <t>5</t>
  </si>
  <si>
    <t xml:space="preserve">    046BA6861</t>
  </si>
  <si>
    <t>+/MOLINILLO MAD. 15CM</t>
  </si>
  <si>
    <t>FB5100037973</t>
  </si>
  <si>
    <t>074780</t>
  </si>
  <si>
    <t>BDS - 2714/2756/2933 SOLEDAD DIAZ DE VIVAR</t>
  </si>
  <si>
    <t>5</t>
  </si>
  <si>
    <t xml:space="preserve">    046BA6997</t>
  </si>
  <si>
    <t>POSAVASOS SET 6PC VINILO 10,5CM</t>
  </si>
  <si>
    <t>FB5100038043</t>
  </si>
  <si>
    <t>075627</t>
  </si>
  <si>
    <t>BDS - 2965 MARILINA TORRES</t>
  </si>
  <si>
    <t>5</t>
  </si>
  <si>
    <t xml:space="preserve">    046BA7383</t>
  </si>
  <si>
    <t>RALLADOR DE MANO GRUESO 20CM</t>
  </si>
  <si>
    <t>FB5100038372</t>
  </si>
  <si>
    <t>075894</t>
  </si>
  <si>
    <t>BDS - 3033 MARIA JULIA VERCESI</t>
  </si>
  <si>
    <t>5</t>
  </si>
  <si>
    <t xml:space="preserve">    046BA7383</t>
  </si>
  <si>
    <t>RALLADOR DE MANO GRUESO 20CM</t>
  </si>
  <si>
    <t>FB5100038422</t>
  </si>
  <si>
    <t>075926</t>
  </si>
  <si>
    <t>BDS - 3037 AGUSTINA VERCESI</t>
  </si>
  <si>
    <t>5</t>
  </si>
  <si>
    <t xml:space="preserve">    046BA7385</t>
  </si>
  <si>
    <t>RALLADOR DE MANO EN BLT. 25CM</t>
  </si>
  <si>
    <t>FB5100038140</t>
  </si>
  <si>
    <t>075704</t>
  </si>
  <si>
    <t>BDS - 2993 MARIA BELEN APARICIO</t>
  </si>
  <si>
    <t>5</t>
  </si>
  <si>
    <t xml:space="preserve">    046BA7389</t>
  </si>
  <si>
    <t>RALLADOR DE MANO 4 LADOS 20CM 3 COL SURT</t>
  </si>
  <si>
    <t>FB5100038193</t>
  </si>
  <si>
    <t>075736</t>
  </si>
  <si>
    <t>BDS - 3002 CINDY VILLA</t>
  </si>
  <si>
    <t>5</t>
  </si>
  <si>
    <t xml:space="preserve">    046BA7442</t>
  </si>
  <si>
    <t>**/FRASCO DE VIDRIO 31CM // 10CM DIAM</t>
  </si>
  <si>
    <t>FB5100038383</t>
  </si>
  <si>
    <t>075063</t>
  </si>
  <si>
    <t>BDS - 2803/3053 GUADALUPE MORENO</t>
  </si>
  <si>
    <t>5</t>
  </si>
  <si>
    <t xml:space="preserve">    046BA7445</t>
  </si>
  <si>
    <t>**/FRASCO DE VIDRIO 24CM // 10CM DIAM</t>
  </si>
  <si>
    <t>FB5100038383</t>
  </si>
  <si>
    <t>075063</t>
  </si>
  <si>
    <t>BDS - 2803/3053 GUADALUPE MORENO</t>
  </si>
  <si>
    <t>5</t>
  </si>
  <si>
    <t xml:space="preserve">    046BA7449</t>
  </si>
  <si>
    <t>**PLATO DE VIDRIO PLAYO 32CM</t>
  </si>
  <si>
    <t>FB5100037810</t>
  </si>
  <si>
    <t>075431</t>
  </si>
  <si>
    <t>BDS - 2892 MARIA BELEN SOLE</t>
  </si>
  <si>
    <t>5</t>
  </si>
  <si>
    <t xml:space="preserve">    046BA7544</t>
  </si>
  <si>
    <t>TIMER LECHUZAS 4MOD SURT 7,5CM</t>
  </si>
  <si>
    <t>FB5100038502</t>
  </si>
  <si>
    <t>070132</t>
  </si>
  <si>
    <t>BDS - 2098/3065 ALEJANDRA BARRIENTOS</t>
  </si>
  <si>
    <t>8</t>
  </si>
  <si>
    <t xml:space="preserve">    046BA8036</t>
  </si>
  <si>
    <t xml:space="preserve">+CAFETERA 
EMBOLO 1000ML NEGRO </t>
  </si>
  <si>
    <t>FB5100037973</t>
  </si>
  <si>
    <t>074780</t>
  </si>
  <si>
    <t>BDS - 2714/2756/2933 SOLEDAD DIAZ DE VIVAR</t>
  </si>
  <si>
    <t>5</t>
  </si>
  <si>
    <t xml:space="preserve">    046BA8163</t>
  </si>
  <si>
    <t>COLADOR DIAM 24CM X 8,5CM ALTO</t>
  </si>
  <si>
    <t>FB5100038319</t>
  </si>
  <si>
    <t>075847</t>
  </si>
  <si>
    <t>BDS - 3020 CONSTANZA BALAN</t>
  </si>
  <si>
    <t>5</t>
  </si>
  <si>
    <t xml:space="preserve">    046BA8171</t>
  </si>
  <si>
    <t xml:space="preserve">+**/SARTEN CERAM. 24CM C/TAPA ANTIADHERENTE </t>
  </si>
  <si>
    <t>FB5100037979</t>
  </si>
  <si>
    <t>075571</t>
  </si>
  <si>
    <t>BDS - 2948/3336 PAOLA ZADRA</t>
  </si>
  <si>
    <t>5</t>
  </si>
  <si>
    <t xml:space="preserve">    046BA8187</t>
  </si>
  <si>
    <t>**CUCHILLO DE CERAMICA 1PC 20CM MANGO NEGRO</t>
  </si>
  <si>
    <t>FB5100037875</t>
  </si>
  <si>
    <t>075522</t>
  </si>
  <si>
    <t>BDS - 2921 FLORENCIA SEGUI</t>
  </si>
  <si>
    <t>5</t>
  </si>
  <si>
    <t xml:space="preserve">    046BA8187</t>
  </si>
  <si>
    <t>**CUCHILLO DE CERAMICA 1PC 20CM MANGO NEGRO</t>
  </si>
  <si>
    <t>FB5100038075</t>
  </si>
  <si>
    <t>065023</t>
  </si>
  <si>
    <t>BDS - 1158/2685/2980/3308 MARIANA QUATTROMANO</t>
  </si>
  <si>
    <t>8</t>
  </si>
  <si>
    <t xml:space="preserve">    046BA8187</t>
  </si>
  <si>
    <t>**CUCHILLO DE CERAMICA 1PC 20CM MANGO NEGRO</t>
  </si>
  <si>
    <t>FB5100038437</t>
  </si>
  <si>
    <t>075939</t>
  </si>
  <si>
    <t>BDS - 3058 YESICA CANOSA</t>
  </si>
  <si>
    <t>5</t>
  </si>
  <si>
    <t xml:space="preserve">    046BA8188</t>
  </si>
  <si>
    <t>**/CUCHILLO DE CERAMICA 1PC 23CM MANGO NEGRO</t>
  </si>
  <si>
    <t>FB5100038075</t>
  </si>
  <si>
    <t>065023</t>
  </si>
  <si>
    <t>BDS - 1158/2685/2980/3308 MARIANA QUATTROMANO</t>
  </si>
  <si>
    <t>8</t>
  </si>
  <si>
    <t xml:space="preserve">    046BA8189</t>
  </si>
  <si>
    <t>+**/CUCHILLO DE CERAMICA 1PC 28CM MANGO NEGRO</t>
  </si>
  <si>
    <t>FB5100038075</t>
  </si>
  <si>
    <t>065023</t>
  </si>
  <si>
    <t>BDS - 1158/2685/2980/3308 MARIANA QUATTROMANO</t>
  </si>
  <si>
    <t>8</t>
  </si>
  <si>
    <t xml:space="preserve">    046BA8196</t>
  </si>
  <si>
    <t>AZUCARERO DE VIDRIO Y AC. INOX 10CM</t>
  </si>
  <si>
    <t>FB5100037888</t>
  </si>
  <si>
    <t>075525</t>
  </si>
  <si>
    <t>BDS - 2898 SUSAN HURTADO</t>
  </si>
  <si>
    <t>5</t>
  </si>
  <si>
    <t xml:space="preserve">    046BA8196</t>
  </si>
  <si>
    <t>AZUCARERO DE VIDRIO Y AC. INOX 10CM</t>
  </si>
  <si>
    <t>FB5100038046</t>
  </si>
  <si>
    <t>075630</t>
  </si>
  <si>
    <t>BDS - 2978 FIAMMA LELU</t>
  </si>
  <si>
    <t>5</t>
  </si>
  <si>
    <t xml:space="preserve">    046BA8196</t>
  </si>
  <si>
    <t>AZUCARERO DE VIDRIO Y AC. INOX 10CM</t>
  </si>
  <si>
    <t>FB5100038432</t>
  </si>
  <si>
    <t>075935</t>
  </si>
  <si>
    <t>BDS - 3051 DENGHY SOSA</t>
  </si>
  <si>
    <t>5</t>
  </si>
  <si>
    <t xml:space="preserve">    046BO7486</t>
  </si>
  <si>
    <t>**FRASCO DIFUSOR AROMATICO 3 COL SURT 6,5X14CM</t>
  </si>
  <si>
    <t>FB5100037973</t>
  </si>
  <si>
    <t>074780</t>
  </si>
  <si>
    <t>BDS - 2714/2756/2933 SOLEDAD DIAZ DE VIVAR</t>
  </si>
  <si>
    <t>5</t>
  </si>
  <si>
    <t xml:space="preserve">    046BO7486</t>
  </si>
  <si>
    <t>**FRASCO DIFUSOR AROMATICO 3 COL SURT 6,5X14CM</t>
  </si>
  <si>
    <t>FB5100038426</t>
  </si>
  <si>
    <t>075930</t>
  </si>
  <si>
    <t>BDS - 3042/3151/3271 ELIANA CALVOSA</t>
  </si>
  <si>
    <t>5</t>
  </si>
  <si>
    <t xml:space="preserve">    046BR5388</t>
  </si>
  <si>
    <t xml:space="preserve">BROCHES BLISTER X 12 GRIP ARRIBA  </t>
  </si>
  <si>
    <t>FB5100038066</t>
  </si>
  <si>
    <t>060667</t>
  </si>
  <si>
    <t>BDD - 272/2969 CAMILA KIRESTIAN</t>
  </si>
  <si>
    <t>5</t>
  </si>
  <si>
    <t xml:space="preserve">    046BR5388</t>
  </si>
  <si>
    <t xml:space="preserve">BROCHES BLISTER X 12 GRIP ARRIBA  </t>
  </si>
  <si>
    <t>FB5100038504</t>
  </si>
  <si>
    <t>075983</t>
  </si>
  <si>
    <t>BDS - 3066 DAIANA STUTZ</t>
  </si>
  <si>
    <t>5</t>
  </si>
  <si>
    <t xml:space="preserve">    046CX7002</t>
  </si>
  <si>
    <t>+**CAJA DE TE MAD. 3DIV, 3COL SURT 22,5X8X7CM</t>
  </si>
  <si>
    <t>FB5100037808</t>
  </si>
  <si>
    <t>063901</t>
  </si>
  <si>
    <t>BDS - 891/2417/2888 PAOLA GIMENEZ ORTIZ</t>
  </si>
  <si>
    <t>5</t>
  </si>
  <si>
    <t xml:space="preserve">    046CX7200</t>
  </si>
  <si>
    <t>CAJA DE TE MAD. 6DIV CEL. 24X17CM CX7001</t>
  </si>
  <si>
    <t>FB5100037887</t>
  </si>
  <si>
    <t>070143</t>
  </si>
  <si>
    <t>BDS - 2108/2897/3364 MARIA VICTORIA ROCCA</t>
  </si>
  <si>
    <t>5</t>
  </si>
  <si>
    <t xml:space="preserve">    046CX7202</t>
  </si>
  <si>
    <t>+CAJA DE TE MAD. BCO 9DIV 24X7CM</t>
  </si>
  <si>
    <t>FB5100037982</t>
  </si>
  <si>
    <t>075574</t>
  </si>
  <si>
    <t>BDS - 2954 MELISA ESCALADA</t>
  </si>
  <si>
    <t>5</t>
  </si>
  <si>
    <t xml:space="preserve">    046CX7202</t>
  </si>
  <si>
    <t>+CAJA DE TE MAD. BCO 9DIV 24X7CM</t>
  </si>
  <si>
    <t>FB5100038420</t>
  </si>
  <si>
    <t>067526</t>
  </si>
  <si>
    <t>BDS - 1672/2716/3035 JENNIFER XIMENA BIANCO</t>
  </si>
  <si>
    <t>5</t>
  </si>
  <si>
    <t xml:space="preserve">    046DE7596</t>
  </si>
  <si>
    <t>**ESPEJO C BASE MAD. BLANCO 25,5X15CM</t>
  </si>
  <si>
    <t>FB5100038421</t>
  </si>
  <si>
    <t>075372</t>
  </si>
  <si>
    <t>BDS - 2874/3036 MARIANA JUANA PORTARO</t>
  </si>
  <si>
    <t>5</t>
  </si>
  <si>
    <t xml:space="preserve">    046DE7872</t>
  </si>
  <si>
    <t>BUDA PLATEADO PIEDRA 7X10CM</t>
  </si>
  <si>
    <t>FB5100037910</t>
  </si>
  <si>
    <t>075538</t>
  </si>
  <si>
    <t>BDS - 2930 PAULINA PADIN</t>
  </si>
  <si>
    <t>5</t>
  </si>
  <si>
    <t xml:space="preserve">    046DE7872</t>
  </si>
  <si>
    <t>BUDA PLATEADO PIEDRA 7X10CM</t>
  </si>
  <si>
    <t>FB5100038139</t>
  </si>
  <si>
    <t>065670</t>
  </si>
  <si>
    <t>BDS - 1220/1640/2991 CAMILA CAPUTO</t>
  </si>
  <si>
    <t>5</t>
  </si>
  <si>
    <t xml:space="preserve">    046FA7434</t>
  </si>
  <si>
    <t>**FANAL DE METAL C MANIJA BEIGE 13,5CM // 12CM DIAM</t>
  </si>
  <si>
    <t>FB5100038426</t>
  </si>
  <si>
    <t>075930</t>
  </si>
  <si>
    <t>BDS - 3042/3151/3271 ELIANA CALVOSA</t>
  </si>
  <si>
    <t>5</t>
  </si>
  <si>
    <t xml:space="preserve">    046FL7153</t>
  </si>
  <si>
    <t>PLANTA ARTIFICIAL MACET CEM. CACTUS</t>
  </si>
  <si>
    <t>FB5100038190</t>
  </si>
  <si>
    <t>075734</t>
  </si>
  <si>
    <t>BDS - 3007 GRACIELA HIDALGO</t>
  </si>
  <si>
    <t>5</t>
  </si>
  <si>
    <t xml:space="preserve">    046JA7208</t>
  </si>
  <si>
    <t xml:space="preserve">**FLORERO DE VIDRIO 15CM 6CM DIAM </t>
  </si>
  <si>
    <t>FB5100037565</t>
  </si>
  <si>
    <t>069265</t>
  </si>
  <si>
    <t>BDS - 1961/2854 SABRINA OBIOLS</t>
  </si>
  <si>
    <t>5</t>
  </si>
  <si>
    <t xml:space="preserve">    046JA7208</t>
  </si>
  <si>
    <t xml:space="preserve">**FLORERO DE VIDRIO 15CM 6CM DIAM </t>
  </si>
  <si>
    <t>FB5100037705</t>
  </si>
  <si>
    <t>065864</t>
  </si>
  <si>
    <t>BDS - 1314/1579/2878/3134 GISELA OZIEMINSKI</t>
  </si>
  <si>
    <t>5</t>
  </si>
  <si>
    <t xml:space="preserve">    046JA7208</t>
  </si>
  <si>
    <t xml:space="preserve">**FLORERO DE VIDRIO 15CM 6CM DIAM </t>
  </si>
  <si>
    <t>FB5100037810</t>
  </si>
  <si>
    <t>075431</t>
  </si>
  <si>
    <t>BDS - 2892 MARIA BELEN SOLE</t>
  </si>
  <si>
    <t>5</t>
  </si>
  <si>
    <t xml:space="preserve">    046JA7208</t>
  </si>
  <si>
    <t xml:space="preserve">**FLORERO DE VIDRIO 15CM 6CM DIAM </t>
  </si>
  <si>
    <t>FB5100038039</t>
  </si>
  <si>
    <t>065850</t>
  </si>
  <si>
    <t>BDS - 1290/2960 FATIMA AGUSTINA CAMPOS</t>
  </si>
  <si>
    <t>5</t>
  </si>
  <si>
    <t xml:space="preserve">    046JA7208</t>
  </si>
  <si>
    <t xml:space="preserve">**FLORERO DE VIDRIO 15CM 6CM DIAM </t>
  </si>
  <si>
    <t>FB5100038043</t>
  </si>
  <si>
    <t>075627</t>
  </si>
  <si>
    <t>BDS - 2965 MARILINA TORRES</t>
  </si>
  <si>
    <t>5</t>
  </si>
  <si>
    <t xml:space="preserve">    046JA7225</t>
  </si>
  <si>
    <t>**FLORERO DE VIDRIO AZUL 16,5CM // 10,5CM DIAM</t>
  </si>
  <si>
    <t>FB5100038326</t>
  </si>
  <si>
    <t>075850</t>
  </si>
  <si>
    <t>BDS - 3023 YANINA MATAS</t>
  </si>
  <si>
    <t>5</t>
  </si>
  <si>
    <t xml:space="preserve">    046JA7245</t>
  </si>
  <si>
    <t>**FLORERO DE VIDRIO VIOLETA 17CM // 9CM DIAM</t>
  </si>
  <si>
    <t>FB5100037886</t>
  </si>
  <si>
    <t>075524</t>
  </si>
  <si>
    <t>BDS - 2896 LEILA IGLESIAS</t>
  </si>
  <si>
    <t>5</t>
  </si>
  <si>
    <t xml:space="preserve">    046JA7245</t>
  </si>
  <si>
    <t>**FLORERO DE VIDRIO VIOLETA 17CM // 9CM DIAM</t>
  </si>
  <si>
    <t>FB5100038045</t>
  </si>
  <si>
    <t>075629</t>
  </si>
  <si>
    <t>BDS - 2976 CANDELA DALMAZZO</t>
  </si>
  <si>
    <t>5</t>
  </si>
  <si>
    <t xml:space="preserve">    046JA7245</t>
  </si>
  <si>
    <t>**FLORERO DE VIDRIO VIOLETA 17CM // 9CM DIAM</t>
  </si>
  <si>
    <t>FB5100038499</t>
  </si>
  <si>
    <t>065490</t>
  </si>
  <si>
    <t>BDS - 1199/3059/3070/3320 YAMILA ANDREA SAUCO</t>
  </si>
  <si>
    <t>5</t>
  </si>
  <si>
    <t xml:space="preserve">    046LI6696</t>
  </si>
  <si>
    <t>/LIMPIEZA SECADOR DE VIDRIOS 4 COLORES SURT 29X3X30CM</t>
  </si>
  <si>
    <t>FB5100038502</t>
  </si>
  <si>
    <t>070132</t>
  </si>
  <si>
    <t>BDS - 2098/3065 ALEJANDRA BARRIENTOS</t>
  </si>
  <si>
    <t>8</t>
  </si>
  <si>
    <t xml:space="preserve">    046LI6696</t>
  </si>
  <si>
    <t>/LIMPIEZA SECADOR DE VIDRIOS 4 COLORES SURT 29X3X30CM</t>
  </si>
  <si>
    <t>FB5100038504</t>
  </si>
  <si>
    <t>075983</t>
  </si>
  <si>
    <t>BDS - 3066 DAIANA STUTZ</t>
  </si>
  <si>
    <t>5</t>
  </si>
  <si>
    <t xml:space="preserve">    046LI7532</t>
  </si>
  <si>
    <t>LIMPIEZA ESCOBA + PALA SET 2PC  3COL. SURT LI7531</t>
  </si>
  <si>
    <t>FB5100038504</t>
  </si>
  <si>
    <t>075983</t>
  </si>
  <si>
    <t>BDS - 3066 DAIANA STUTZ</t>
  </si>
  <si>
    <t>5</t>
  </si>
  <si>
    <t xml:space="preserve">    046LI7986</t>
  </si>
  <si>
    <t xml:space="preserve">2 REPUESTOS MOPA + CABEZAL DE MOPA </t>
  </si>
  <si>
    <t>FB5100037909</t>
  </si>
  <si>
    <t>062713</t>
  </si>
  <si>
    <t>BDS - 697/2929 ALDANA FUGGINI</t>
  </si>
  <si>
    <t>5</t>
  </si>
  <si>
    <t xml:space="preserve">    046LI7986</t>
  </si>
  <si>
    <t xml:space="preserve">2 REPUESTOS MOPA + CABEZAL DE MOPA </t>
  </si>
  <si>
    <t>FB5100038085</t>
  </si>
  <si>
    <t>061977</t>
  </si>
  <si>
    <t>BDD - 489/3001 LUCIANA LEBED</t>
  </si>
  <si>
    <t>5</t>
  </si>
  <si>
    <t xml:space="preserve">    046LI8211</t>
  </si>
  <si>
    <t>**MOPA CON SPRAY</t>
  </si>
  <si>
    <t>FB5100037808</t>
  </si>
  <si>
    <t>063901</t>
  </si>
  <si>
    <t>BDS - 891/2417/2888 PAOLA GIMENEZ ORTIZ</t>
  </si>
  <si>
    <t>5</t>
  </si>
  <si>
    <t xml:space="preserve">    046ME7897</t>
  </si>
  <si>
    <t>MESA PLEGABLE
 PARA COMP. MAD. MDF Y METAL 5 MOD. 59X39X23CM</t>
  </si>
  <si>
    <t>FB5100037517</t>
  </si>
  <si>
    <t>075275</t>
  </si>
  <si>
    <t>BDS - 2836 AGUSTINA COLOMBO</t>
  </si>
  <si>
    <t>5</t>
  </si>
  <si>
    <t xml:space="preserve">    046ME7897</t>
  </si>
  <si>
    <t>MESA PLEGABLE
 PARA COMP. MAD. MDF Y METAL 5 MOD. 59X39X23CM</t>
  </si>
  <si>
    <t>FB5100037559</t>
  </si>
  <si>
    <t>070204</t>
  </si>
  <si>
    <t>BDS - 2121/2846/3056/3079 ZOE ZENOBIO</t>
  </si>
  <si>
    <t>5</t>
  </si>
  <si>
    <t xml:space="preserve">    046ME7897</t>
  </si>
  <si>
    <t>MESA PLEGABLE
 PARA COMP. MAD. MDF Y METAL 5 MOD. 59X39X23CM</t>
  </si>
  <si>
    <t>FB5100037569</t>
  </si>
  <si>
    <t>075313</t>
  </si>
  <si>
    <t>BDS - 2859 MELINA MORENO</t>
  </si>
  <si>
    <t>5</t>
  </si>
  <si>
    <t xml:space="preserve">    046ME7897</t>
  </si>
  <si>
    <t>MESA PLEGABLE
 PARA COMP. MAD. MDF Y METAL 5 MOD. 59X39X23CM</t>
  </si>
  <si>
    <t>FB5100037709</t>
  </si>
  <si>
    <t>070205</t>
  </si>
  <si>
    <t>BDS - 2123/2876/3046 KARINA ALVAREZ</t>
  </si>
  <si>
    <t>5</t>
  </si>
  <si>
    <t xml:space="preserve">    046ME7897</t>
  </si>
  <si>
    <t>MESA PLEGABLE
 PARA COMP. MAD. MDF Y METAL 5 MOD. 59X39X23CM</t>
  </si>
  <si>
    <t>FB5100037709</t>
  </si>
  <si>
    <t>070205</t>
  </si>
  <si>
    <t>BDS - 2123/2876/3046 KARINA ALVAREZ</t>
  </si>
  <si>
    <t>5</t>
  </si>
  <si>
    <t xml:space="preserve">    046ME7897</t>
  </si>
  <si>
    <t>MESA PLEGABLE
 PARA COMP. MAD. MDF Y METAL 5 MOD. 59X39X23CM</t>
  </si>
  <si>
    <t>FB5100037710</t>
  </si>
  <si>
    <t>062475</t>
  </si>
  <si>
    <t>BDD - 639/1230/1713/2879 CARLOS DANIEL VALDEZ</t>
  </si>
  <si>
    <t>1</t>
  </si>
  <si>
    <t xml:space="preserve">    046ME7897</t>
  </si>
  <si>
    <t>MESA PLEGABLE
 PARA COMP. MAD. MDF Y METAL 5 MOD. 59X39X23CM</t>
  </si>
  <si>
    <t>FB5100037871</t>
  </si>
  <si>
    <t>062576</t>
  </si>
  <si>
    <t>BDD - 646/661/2007/2044/2788/2883/2932 MARIA LAURA TRIPICCHIO</t>
  </si>
  <si>
    <t>5</t>
  </si>
  <si>
    <t xml:space="preserve">    046ME7897</t>
  </si>
  <si>
    <t>MESA PLEGABLE
 PARA COMP. MAD. MDF Y METAL 5 MOD. 59X39X23CM</t>
  </si>
  <si>
    <t>FB5100037877</t>
  </si>
  <si>
    <t>065412</t>
  </si>
  <si>
    <t>BDS - 1181/2047/2318/2922/2923 MERLINA GIUSTI</t>
  </si>
  <si>
    <t>5</t>
  </si>
  <si>
    <t xml:space="preserve">    046ME7897</t>
  </si>
  <si>
    <t>MESA PLEGABLE
 PARA COMP. MAD. MDF Y METAL 5 MOD. 59X39X23CM</t>
  </si>
  <si>
    <t>FB5100037880</t>
  </si>
  <si>
    <t>060254</t>
  </si>
  <si>
    <t>BDS - 220/2148/2477/2885 MARINA RATTO</t>
  </si>
  <si>
    <t>5</t>
  </si>
  <si>
    <t xml:space="preserve">    046ME7897</t>
  </si>
  <si>
    <t>MESA PLEGABLE
 PARA COMP. MAD. MDF Y METAL 5 MOD. 59X39X23CM</t>
  </si>
  <si>
    <t>FB5100037880</t>
  </si>
  <si>
    <t>060254</t>
  </si>
  <si>
    <t>BDS - 220/2148/2477/2885 MARINA RATTO</t>
  </si>
  <si>
    <t>5</t>
  </si>
  <si>
    <t xml:space="preserve">    046ME7897</t>
  </si>
  <si>
    <t>MESA PLEGABLE
 PARA COMP. MAD. MDF Y METAL 5 MOD. 59X39X23CM</t>
  </si>
  <si>
    <t>FB5100037881</t>
  </si>
  <si>
    <t>074931</t>
  </si>
  <si>
    <t>BDS - 2778/2887 DAIANA PEREZ</t>
  </si>
  <si>
    <t>5</t>
  </si>
  <si>
    <t xml:space="preserve">    046ME7897</t>
  </si>
  <si>
    <t>MESA PLEGABLE
 PARA COMP. MAD. MDF Y METAL 5 MOD. 59X39X23CM</t>
  </si>
  <si>
    <t>FB5100037884</t>
  </si>
  <si>
    <t>075523</t>
  </si>
  <si>
    <t>BDS - 2893 NICOLE GOMEZ</t>
  </si>
  <si>
    <t>5</t>
  </si>
  <si>
    <t xml:space="preserve">    046ME7897</t>
  </si>
  <si>
    <t>MESA PLEGABLE
 PARA COMP. MAD. MDF Y METAL 5 MOD. 59X39X23CM</t>
  </si>
  <si>
    <t>FB5100037892</t>
  </si>
  <si>
    <t>061891</t>
  </si>
  <si>
    <t>BDD - 466/2585/2903/3245 ORIANA MANRIQUE</t>
  </si>
  <si>
    <t>5</t>
  </si>
  <si>
    <t xml:space="preserve">    046ME7897</t>
  </si>
  <si>
    <t>MESA PLEGABLE
 PARA COMP. MAD. MDF Y METAL 5 MOD. 59X39X23CM</t>
  </si>
  <si>
    <t>FB5100037903</t>
  </si>
  <si>
    <t>075534</t>
  </si>
  <si>
    <t>BDS - 2920 BRUNO PASALENTI</t>
  </si>
  <si>
    <t>5</t>
  </si>
  <si>
    <t xml:space="preserve">    046ME7897</t>
  </si>
  <si>
    <t>MESA PLEGABLE
 PARA COMP. MAD. MDF Y METAL 5 MOD. 59X39X23CM</t>
  </si>
  <si>
    <t>FB5100037904</t>
  </si>
  <si>
    <t>075535</t>
  </si>
  <si>
    <t>BDS - 2924/2995 CARLA CERMESONI</t>
  </si>
  <si>
    <t>5</t>
  </si>
  <si>
    <t xml:space="preserve">    046ME7897</t>
  </si>
  <si>
    <t>MESA PLEGABLE
 PARA COMP. MAD. MDF Y METAL 5 MOD. 59X39X23CM</t>
  </si>
  <si>
    <t>FB5100037982</t>
  </si>
  <si>
    <t>075574</t>
  </si>
  <si>
    <t>BDS - 2954 MELISA ESCALADA</t>
  </si>
  <si>
    <t>5</t>
  </si>
  <si>
    <t xml:space="preserve">    046ME7897</t>
  </si>
  <si>
    <t>MESA PLEGABLE
 PARA COMP. MAD. MDF Y METAL 5 MOD. 59X39X23CM</t>
  </si>
  <si>
    <t>FB5100038039</t>
  </si>
  <si>
    <t>065850</t>
  </si>
  <si>
    <t>BDS - 1290/2960 FATIMA AGUSTINA CAMPOS</t>
  </si>
  <si>
    <t>5</t>
  </si>
  <si>
    <t xml:space="preserve">    046ME7897</t>
  </si>
  <si>
    <t>MESA PLEGABLE
 PARA COMP. MAD. MDF Y METAL 5 MOD. 59X39X23CM</t>
  </si>
  <si>
    <t>FB5100038071</t>
  </si>
  <si>
    <t>075638</t>
  </si>
  <si>
    <t>BDS - 2974 MELINA MEIER</t>
  </si>
  <si>
    <t>5</t>
  </si>
  <si>
    <t xml:space="preserve">    046ME7897</t>
  </si>
  <si>
    <t>MESA PLEGABLE
 PARA COMP. MAD. MDF Y METAL 5 MOD. 59X39X23CM</t>
  </si>
  <si>
    <t>FB5100038082</t>
  </si>
  <si>
    <t>075535</t>
  </si>
  <si>
    <t>BDS - 2924/2995 CARLA CERMESONI</t>
  </si>
  <si>
    <t>5</t>
  </si>
  <si>
    <t xml:space="preserve">    046ME7897</t>
  </si>
  <si>
    <t>MESA PLEGABLE
 PARA COMP. MAD. MDF Y METAL 5 MOD. 59X39X23CM</t>
  </si>
  <si>
    <t>FB5100038082</t>
  </si>
  <si>
    <t>075535</t>
  </si>
  <si>
    <t>BDS - 2924/2995 CARLA CERMESONI</t>
  </si>
  <si>
    <t>5</t>
  </si>
  <si>
    <t xml:space="preserve">    046ME7897</t>
  </si>
  <si>
    <t>MESA PLEGABLE
 PARA COMP. MAD. MDF Y METAL 5 MOD. 59X39X23CM</t>
  </si>
  <si>
    <t>FB5100038133</t>
  </si>
  <si>
    <t>075698</t>
  </si>
  <si>
    <t>BDS - 2984 CARLA FIORELLI</t>
  </si>
  <si>
    <t>5</t>
  </si>
  <si>
    <t xml:space="preserve">    046ME7897</t>
  </si>
  <si>
    <t>MESA PLEGABLE
 PARA COMP. MAD. MDF Y METAL 5 MOD. 59X39X23CM</t>
  </si>
  <si>
    <t>FB5100038326</t>
  </si>
  <si>
    <t>075850</t>
  </si>
  <si>
    <t>BDS - 3023 YANINA MATAS</t>
  </si>
  <si>
    <t>5</t>
  </si>
  <si>
    <t xml:space="preserve">    046ME7897</t>
  </si>
  <si>
    <t>MESA PLEGABLE
 PARA COMP. MAD. MDF Y METAL 5 MOD. 59X39X23CM</t>
  </si>
  <si>
    <t>FB5100038367</t>
  </si>
  <si>
    <t>074784</t>
  </si>
  <si>
    <t>BDS - 2719/3028/3375 JUDIT GOMEZ</t>
  </si>
  <si>
    <t>5</t>
  </si>
  <si>
    <t xml:space="preserve">    046ME7897</t>
  </si>
  <si>
    <t>MESA PLEGABLE
 PARA COMP. MAD. MDF Y METAL 5 MOD. 59X39X23CM</t>
  </si>
  <si>
    <t>FB5100038424</t>
  </si>
  <si>
    <t>075928</t>
  </si>
  <si>
    <t>BDS - 3040 ELIANA GIACARDI</t>
  </si>
  <si>
    <t>5</t>
  </si>
  <si>
    <t xml:space="preserve">    046PR6836</t>
  </si>
  <si>
    <t>PORTARRETR, PL MARR 13X18CM</t>
  </si>
  <si>
    <t>FB5100038372</t>
  </si>
  <si>
    <t>075894</t>
  </si>
  <si>
    <t>BDS - 3033 MARIA JULIA VERCESI</t>
  </si>
  <si>
    <t>5</t>
  </si>
  <si>
    <t xml:space="preserve">    046TA5737</t>
  </si>
  <si>
    <t>BALDE PL. 4COL SURT 29X25CM</t>
  </si>
  <si>
    <t>FB5100038504</t>
  </si>
  <si>
    <t>075983</t>
  </si>
  <si>
    <t>BDS - 3066 DAIANA STUTZ</t>
  </si>
  <si>
    <t>5</t>
  </si>
  <si>
    <t xml:space="preserve">    046TA7995</t>
  </si>
  <si>
    <t xml:space="preserve">/CESTO DE BASURA ACERO INOXIDABLE 3L </t>
  </si>
  <si>
    <t>FB5100037885</t>
  </si>
  <si>
    <t>074618</t>
  </si>
  <si>
    <t>BDS - 2694/2707/2894 CELESTE SUAREZ</t>
  </si>
  <si>
    <t>5</t>
  </si>
  <si>
    <t xml:space="preserve">    046TA7998</t>
  </si>
  <si>
    <t xml:space="preserve">/CESTO DE BASURA ACERO INOXIDABLE 12L </t>
  </si>
  <si>
    <t>FB5100038190</t>
  </si>
  <si>
    <t>075734</t>
  </si>
  <si>
    <t>BDS - 3007 GRACIELA HIDALGO</t>
  </si>
  <si>
    <t>5</t>
  </si>
  <si>
    <t xml:space="preserve">    062AL8219</t>
  </si>
  <si>
    <t>**TRAPOS DE PISO CON LEYENDA 57X47CM SURTIDOS</t>
  </si>
  <si>
    <t>FB5100037984</t>
  </si>
  <si>
    <t>075576</t>
  </si>
  <si>
    <t>BDS - 2957 KARINA MARTINEZ</t>
  </si>
  <si>
    <t>5</t>
  </si>
  <si>
    <t xml:space="preserve">    062AL8219</t>
  </si>
  <si>
    <t>**TRAPOS DE PISO CON LEYENDA 57X47CM SURTIDOS</t>
  </si>
  <si>
    <t>FB5100038499</t>
  </si>
  <si>
    <t>065490</t>
  </si>
  <si>
    <t>BDS - 1199/3059/3070/3320 YAMILA ANDREA SAUCO</t>
  </si>
  <si>
    <t>5</t>
  </si>
  <si>
    <t xml:space="preserve">    075DE6881</t>
  </si>
  <si>
    <t>**PORTA LLAVE Y POSA CARTAS 24X27,5X6CM</t>
  </si>
  <si>
    <t>FB5100038420</t>
  </si>
  <si>
    <t>067526</t>
  </si>
  <si>
    <t>BDS - 1672/2716/3035 JENNIFER XIMENA BIANCO</t>
  </si>
  <si>
    <t>5</t>
  </si>
  <si>
    <t xml:space="preserve">    077DE7644</t>
  </si>
  <si>
    <t>**////BANDEJA UNICORNIO 25X25 CM</t>
  </si>
  <si>
    <t>FB5100038136</t>
  </si>
  <si>
    <t>071392</t>
  </si>
  <si>
    <t>BDS - 2311/2353/2437/2989 FLORENCIA LO DICO</t>
  </si>
  <si>
    <t>5</t>
  </si>
  <si>
    <t xml:space="preserve">    093PA7074</t>
  </si>
  <si>
    <t>**PARRILLA PORTATIL PLEGABLE P 8 PER CON PIE DE AC. INOX. 59,5X33X26,3CM</t>
  </si>
  <si>
    <t>FB5100037571</t>
  </si>
  <si>
    <t>075315</t>
  </si>
  <si>
    <t>BDS - 2861 ANTONELLA ANDREASEN</t>
  </si>
  <si>
    <t>5</t>
  </si>
  <si>
    <t xml:space="preserve">    093PA7075</t>
  </si>
  <si>
    <t>**PARRILLA PORTATIL CARRITO  PELGABLE P 8 PERS DE AC. INOX. 83X20X50CM</t>
  </si>
  <si>
    <t>FB5100038039</t>
  </si>
  <si>
    <t>065850</t>
  </si>
  <si>
    <t>BDS - 1290/2960 FATIMA AGUSTINA CAMPOS</t>
  </si>
  <si>
    <t>5</t>
  </si>
  <si>
    <t xml:space="preserve">    094BA7081</t>
  </si>
  <si>
    <t>**FRASCO DE VIDRIO BISCUITS 19CM / 13CM DIAM</t>
  </si>
  <si>
    <t>FB5100038383</t>
  </si>
  <si>
    <t>075063</t>
  </si>
  <si>
    <t>BDS - 2803/3053 GUADALUPE MORENO</t>
  </si>
  <si>
    <t>5</t>
  </si>
  <si>
    <t xml:space="preserve">    094BA7085</t>
  </si>
  <si>
    <t>**FRASCO DE VIDRIO COOKIES 19CM / 14CM DIAM</t>
  </si>
  <si>
    <t>FB5100038383</t>
  </si>
  <si>
    <t>075063</t>
  </si>
  <si>
    <t>BDS - 2803/3053 GUADALUPE MORENO</t>
  </si>
  <si>
    <t>5</t>
  </si>
  <si>
    <t xml:space="preserve">    094BA7091</t>
  </si>
  <si>
    <t>+TORTERO DE VIDRIO CUPCAKES 22CM / 17.5CM DIAM</t>
  </si>
  <si>
    <t>FB5100038048</t>
  </si>
  <si>
    <t>075632</t>
  </si>
  <si>
    <t>BDS - 2967 ANA ANSALDO</t>
  </si>
  <si>
    <t>5</t>
  </si>
  <si>
    <t xml:space="preserve">    100BA4030</t>
  </si>
  <si>
    <t>** TUPPER SET 6PCS FUCSIA  C/TAPA DE VENTILACION</t>
  </si>
  <si>
    <t>FB5100037891</t>
  </si>
  <si>
    <t>075527</t>
  </si>
  <si>
    <t>BDS - 2902/3123 JULIETA MEREL</t>
  </si>
  <si>
    <t>5</t>
  </si>
  <si>
    <t xml:space="preserve">    100BA4030</t>
  </si>
  <si>
    <t>** TUPPER SET 6PCS FUCSIA  C/TAPA DE VENTILACION</t>
  </si>
  <si>
    <t>FB5100038046</t>
  </si>
  <si>
    <t>075630</t>
  </si>
  <si>
    <t>BDS - 2978 FIAMMA LELU</t>
  </si>
  <si>
    <t>5</t>
  </si>
  <si>
    <t xml:space="preserve">    100BA4030</t>
  </si>
  <si>
    <t>** TUPPER SET 6PCS FUCSIA  C/TAPA DE VENTILACION</t>
  </si>
  <si>
    <t>FB5100038313</t>
  </si>
  <si>
    <t>075843</t>
  </si>
  <si>
    <t>BDS - 3015 MARIELA GUASASCO</t>
  </si>
  <si>
    <t>5</t>
  </si>
  <si>
    <t xml:space="preserve">    100BA4030</t>
  </si>
  <si>
    <t>** TUPPER SET 6PCS FUCSIA  C/TAPA DE VENTILACION</t>
  </si>
  <si>
    <t>FB5100038419</t>
  </si>
  <si>
    <t>075925</t>
  </si>
  <si>
    <t>BDS - 3072 GISELE ALEJANDRA IACONIS</t>
  </si>
  <si>
    <t>5</t>
  </si>
  <si>
    <t xml:space="preserve">    CARRA3010</t>
  </si>
  <si>
    <t>**TABLA MARMOL CARRARA 30*10 CM</t>
  </si>
  <si>
    <t>FB5100037570</t>
  </si>
  <si>
    <t>075314</t>
  </si>
  <si>
    <t>BDS - 2860 IAN GOLDBERG</t>
  </si>
  <si>
    <t>5</t>
  </si>
  <si>
    <t xml:space="preserve">    CARRA3010</t>
  </si>
  <si>
    <t>**TABLA MARMOL CARRARA 30*10 CM</t>
  </si>
  <si>
    <t>FB5100037963</t>
  </si>
  <si>
    <t>075563</t>
  </si>
  <si>
    <t>BDS - 2938 CAROLINA CHIUSAROLI</t>
  </si>
  <si>
    <t>5</t>
  </si>
  <si>
    <t xml:space="preserve">    CARRA3010</t>
  </si>
  <si>
    <t>**TABLA MARMOL CARRARA 30*10 CM</t>
  </si>
  <si>
    <t>FB5100037974</t>
  </si>
  <si>
    <t>075569</t>
  </si>
  <si>
    <t>BDS - 2941 VERONICA MATEO</t>
  </si>
  <si>
    <t>5</t>
  </si>
  <si>
    <t xml:space="preserve">    CARRA3010</t>
  </si>
  <si>
    <t>**TABLA MARMOL CARRARA 30*10 CM</t>
  </si>
  <si>
    <t>FB5100038433</t>
  </si>
  <si>
    <t>075936</t>
  </si>
  <si>
    <t>BDS - 3054 LUCIANA COMINELLI</t>
  </si>
  <si>
    <t>5</t>
  </si>
  <si>
    <t xml:space="preserve">    CHUCOCREM</t>
  </si>
  <si>
    <t>**CORTINA CREMA ALGODÓN Y POLIÉSTER 50%-50% DOS PAÑOS 140X210CM</t>
  </si>
  <si>
    <t>FB5100037872</t>
  </si>
  <si>
    <t>062576</t>
  </si>
  <si>
    <t>BDD - 646/661/2007/2044/2788/2883/2932 MARIA LAURA TRIPICCHIO</t>
  </si>
  <si>
    <t>5</t>
  </si>
  <si>
    <t xml:space="preserve">    CHUIN110R</t>
  </si>
  <si>
    <t>**IND.CUERINA AMOR 44X30CM</t>
  </si>
  <si>
    <t>FB5100038071</t>
  </si>
  <si>
    <t>075638</t>
  </si>
  <si>
    <t>BDS - 2974 MELINA MEIER</t>
  </si>
  <si>
    <t>5</t>
  </si>
  <si>
    <t xml:space="preserve">    CHUIN110R</t>
  </si>
  <si>
    <t>**IND.CUERINA AMOR 44X30CM</t>
  </si>
  <si>
    <t>FB5100038071</t>
  </si>
  <si>
    <t>075638</t>
  </si>
  <si>
    <t>BDS - 2974 MELINA MEIER</t>
  </si>
  <si>
    <t>5</t>
  </si>
  <si>
    <t xml:space="preserve">    CHUMANBLA</t>
  </si>
  <si>
    <t>**//MANTEL BLANCO RECTANGULAR TELA TROPICAL PESADO 
150 X 250
CM</t>
  </si>
  <si>
    <t>FB5100037562</t>
  </si>
  <si>
    <t>072385</t>
  </si>
  <si>
    <t>BDS - 2428/2851 JULIETA PEREYRA</t>
  </si>
  <si>
    <t>5</t>
  </si>
  <si>
    <t xml:space="preserve">    DIM1402CO</t>
  </si>
  <si>
    <t>** ENSALADERA ZOE CORAL 9CM X 25CM DIAM</t>
  </si>
  <si>
    <t>FB5100037955</t>
  </si>
  <si>
    <t>071385</t>
  </si>
  <si>
    <t>BDS - 2292/2936 MARIANA DEL PERCIO</t>
  </si>
  <si>
    <t>5</t>
  </si>
  <si>
    <t xml:space="preserve">    DIM1403VL</t>
  </si>
  <si>
    <t>**COMPOTERA ZOE VERDE LIMA 5CM X 12.5CM DIAM</t>
  </si>
  <si>
    <t>FB5100038318</t>
  </si>
  <si>
    <t>075846</t>
  </si>
  <si>
    <t>BDS - 3019 AIXA MULLEN</t>
  </si>
  <si>
    <t>5</t>
  </si>
  <si>
    <t xml:space="preserve">    DIM2001RJ</t>
  </si>
  <si>
    <t>**ESPATULA CHICA MIA ROJA 26X6CM RESISTE HASTA 260ºC</t>
  </si>
  <si>
    <t>FB5100038422</t>
  </si>
  <si>
    <t>075926</t>
  </si>
  <si>
    <t>BDS - 3037 AGUSTINA VERCESI</t>
  </si>
  <si>
    <t>5</t>
  </si>
  <si>
    <t xml:space="preserve">    DIM2004RJ</t>
  </si>
  <si>
    <t>**CUCHARON ROJO MIA 23X10CM</t>
  </si>
  <si>
    <t>FB5100038321</t>
  </si>
  <si>
    <t>075848</t>
  </si>
  <si>
    <t>BDS - 3021 MARIANA BARRETO</t>
  </si>
  <si>
    <t>5</t>
  </si>
  <si>
    <t xml:space="preserve">    MLRI62506</t>
  </si>
  <si>
    <t>RIGOLLEAU ENSALADERA ACQUAMARINE FLINT GNL X 1PC 355ML 24X7CM</t>
  </si>
  <si>
    <t>FB5100038046</t>
  </si>
  <si>
    <t>075630</t>
  </si>
  <si>
    <t>BDS - 2978 FIAMMA LELU</t>
  </si>
  <si>
    <t>5</t>
  </si>
  <si>
    <t xml:space="preserve">    MLRI67537</t>
  </si>
  <si>
    <t>RIGOLLEAU ENSALADERA PRIMAVERA CHICA GNL 1000ML X 1PC</t>
  </si>
  <si>
    <t>FB5100037554</t>
  </si>
  <si>
    <t>060560</t>
  </si>
  <si>
    <t>BDD - 257/290/1782/1975/2840 ABIGAIL SOTELO</t>
  </si>
  <si>
    <t>5</t>
  </si>
  <si>
    <t xml:space="preserve">    MLRI67537</t>
  </si>
  <si>
    <t>RIGOLLEAU ENSALADERA PRIMAVERA CHICA GNL 1000ML X 1PC</t>
  </si>
  <si>
    <t>FB5100038046</t>
  </si>
  <si>
    <t>075630</t>
  </si>
  <si>
    <t>BDS - 2978 FIAMMA LELU</t>
  </si>
  <si>
    <t>5</t>
  </si>
  <si>
    <t xml:space="preserve">    MLRI67537</t>
  </si>
  <si>
    <t>RIGOLLEAU ENSALADERA PRIMAVERA CHICA GNL 1000ML X 1PC</t>
  </si>
  <si>
    <t>FB5100038191</t>
  </si>
  <si>
    <t>060571</t>
  </si>
  <si>
    <t>BDD - 267/1310/2998 CARLA NORMANNO</t>
  </si>
  <si>
    <t>5</t>
  </si>
  <si>
    <t xml:space="preserve">    MLRI67539</t>
  </si>
  <si>
    <t>+RIGOLLEAU ENSALADERA PRIMAVERA 1600ML FLINT X 1PC</t>
  </si>
  <si>
    <t>FB5100038046</t>
  </si>
  <si>
    <t>075630</t>
  </si>
  <si>
    <t>BDS - 2978 FIAMMA LELU</t>
  </si>
  <si>
    <t>5</t>
  </si>
  <si>
    <t xml:space="preserve">    MLRI67539</t>
  </si>
  <si>
    <t>+RIGOLLEAU ENSALADERA PRIMAVERA 1600ML FLINT X 1PC</t>
  </si>
  <si>
    <t>FB5100038081</t>
  </si>
  <si>
    <t>075644</t>
  </si>
  <si>
    <t>BDS - 2994/3191 LUIS PULLEIRO</t>
  </si>
  <si>
    <t>5</t>
  </si>
  <si>
    <t xml:space="preserve">    MLRI67539</t>
  </si>
  <si>
    <t>+RIGOLLEAU ENSALADERA PRIMAVERA 1600ML FLINT X 1PC</t>
  </si>
  <si>
    <t>FB5100038191</t>
  </si>
  <si>
    <t>060571</t>
  </si>
  <si>
    <t>BDD - 267/1310/2998 CARLA NORMANNO</t>
  </si>
  <si>
    <t>5</t>
  </si>
  <si>
    <t xml:space="preserve">    MLRI67539</t>
  </si>
  <si>
    <t>+RIGOLLEAU ENSALADERA PRIMAVERA 1600ML FLINT X 1PC</t>
  </si>
  <si>
    <t>FB5100038192</t>
  </si>
  <si>
    <t>075735</t>
  </si>
  <si>
    <t>BDS - 2999 FLORENCIA LERER</t>
  </si>
  <si>
    <t>5</t>
  </si>
  <si>
    <t xml:space="preserve">    MLRI67539</t>
  </si>
  <si>
    <t>+RIGOLLEAU ENSALADERA PRIMAVERA 1600ML FLINT X 1PC</t>
  </si>
  <si>
    <t>FB5100038317</t>
  </si>
  <si>
    <t>065712</t>
  </si>
  <si>
    <t>BDS - 1234/3018 FLORENCIA GONDAR COLUTTA</t>
  </si>
  <si>
    <t>5</t>
  </si>
  <si>
    <t xml:space="preserve">    MLRI67539</t>
  </si>
  <si>
    <t>+RIGOLLEAU ENSALADERA PRIMAVERA 1600ML FLINT X 1PC</t>
  </si>
  <si>
    <t>FB5100038425</t>
  </si>
  <si>
    <t>075929</t>
  </si>
  <si>
    <t>BDS - 3041/3126 JANA FALKOWICZ</t>
  </si>
  <si>
    <t>5</t>
  </si>
  <si>
    <t xml:space="preserve">    MLRI67550</t>
  </si>
  <si>
    <t>RIGOLLEAU BOWL APILABLE CHICO 1100ML GNL X 1PC</t>
  </si>
  <si>
    <t>FB5100038319</t>
  </si>
  <si>
    <t>075847</t>
  </si>
  <si>
    <t>BDS - 3020 CONSTANZA BALAN</t>
  </si>
  <si>
    <t>5</t>
  </si>
  <si>
    <t xml:space="preserve">    MLRI67551</t>
  </si>
  <si>
    <t>RIGOLLEAU BOWL APILABLE MEDIANO 1700ML GNL X 1PC</t>
  </si>
  <si>
    <t>FB5100037554</t>
  </si>
  <si>
    <t>060560</t>
  </si>
  <si>
    <t>BDD - 257/290/1782/1975/2840 ABIGAIL SOTELO</t>
  </si>
  <si>
    <t>5</t>
  </si>
  <si>
    <t xml:space="preserve">    MLRI67551</t>
  </si>
  <si>
    <t>RIGOLLEAU BOWL APILABLE MEDIANO 1700ML GNL X 1PC</t>
  </si>
  <si>
    <t>FB5100037889</t>
  </si>
  <si>
    <t>074619</t>
  </si>
  <si>
    <t>BDS - 2695/2755/2899/2935 PAULA OLMEDO</t>
  </si>
  <si>
    <t>5</t>
  </si>
  <si>
    <t xml:space="preserve">    MLRI67551</t>
  </si>
  <si>
    <t>RIGOLLEAU BOWL APILABLE MEDIANO 1700ML GNL X 1PC</t>
  </si>
  <si>
    <t>FB5100037954</t>
  </si>
  <si>
    <t>074619</t>
  </si>
  <si>
    <t>BDS - 2695/2755/2899/2935 PAULA OLMEDO</t>
  </si>
  <si>
    <t>5</t>
  </si>
  <si>
    <t xml:space="preserve">    MLRI67551</t>
  </si>
  <si>
    <t>RIGOLLEAU BOWL APILABLE MEDIANO 1700ML GNL X 1PC</t>
  </si>
  <si>
    <t>FB5100038317</t>
  </si>
  <si>
    <t>065712</t>
  </si>
  <si>
    <t>BDS - 1234/3018 FLORENCIA GONDAR COLUTTA</t>
  </si>
  <si>
    <t>5</t>
  </si>
  <si>
    <t xml:space="preserve">    MLRI67551</t>
  </si>
  <si>
    <t>RIGOLLEAU BOWL APILABLE MEDIANO 1700ML GNL X 1PC</t>
  </si>
  <si>
    <t>FB5100038331</t>
  </si>
  <si>
    <t>075853</t>
  </si>
  <si>
    <t>BDS - 3027 MARIA AGUSTINA VIOLINI</t>
  </si>
  <si>
    <t>5</t>
  </si>
  <si>
    <t xml:space="preserve">    MLRI67551</t>
  </si>
  <si>
    <t>RIGOLLEAU BOWL APILABLE MEDIANO 1700ML GNL X 1PC</t>
  </si>
  <si>
    <t>FB5100038420</t>
  </si>
  <si>
    <t>067526</t>
  </si>
  <si>
    <t>BDS - 1672/2716/3035 JENNIFER XIMENA BIANCO</t>
  </si>
  <si>
    <t>5</t>
  </si>
  <si>
    <t xml:space="preserve">    MLRI67552</t>
  </si>
  <si>
    <t>RIGOLLEAU BOWL APILABLE GRANDE 2900ML GNL X 1PC</t>
  </si>
  <si>
    <t>FB5100037954</t>
  </si>
  <si>
    <t>074619</t>
  </si>
  <si>
    <t>BDS - 2695/2755/2899/2935 PAULA OLMEDO</t>
  </si>
  <si>
    <t>5</t>
  </si>
  <si>
    <t xml:space="preserve">    MLRI67552</t>
  </si>
  <si>
    <t>RIGOLLEAU BOWL APILABLE GRANDE 2900ML GNL X 1PC</t>
  </si>
  <si>
    <t>FB5100038137</t>
  </si>
  <si>
    <t>070820</t>
  </si>
  <si>
    <t>BDS - 2223/2251/2990 FABIANA VERON</t>
  </si>
  <si>
    <t>5</t>
  </si>
  <si>
    <t xml:space="preserve">    MLRI67552</t>
  </si>
  <si>
    <t>RIGOLLEAU BOWL APILABLE GRANDE 2900ML GNL X 1PC</t>
  </si>
  <si>
    <t>FB5100038140</t>
  </si>
  <si>
    <t>075704</t>
  </si>
  <si>
    <t>BDS - 2993 MARIA BELEN APARICIO</t>
  </si>
  <si>
    <t>5</t>
  </si>
  <si>
    <t xml:space="preserve">    MLRI67552</t>
  </si>
  <si>
    <t>RIGOLLEAU BOWL APILABLE GRANDE 2900ML GNL X 1PC</t>
  </si>
  <si>
    <t>FB5100038314</t>
  </si>
  <si>
    <t>075844</t>
  </si>
  <si>
    <t>BDS - 3016 DANIELA COSTA</t>
  </si>
  <si>
    <t>5</t>
  </si>
  <si>
    <t xml:space="preserve">    MLRI67552</t>
  </si>
  <si>
    <t>RIGOLLEAU BOWL APILABLE GRANDE 2900ML GNL X 1PC</t>
  </si>
  <si>
    <t>FB5100038319</t>
  </si>
  <si>
    <t>075847</t>
  </si>
  <si>
    <t>BDS - 3020 CONSTANZA BALAN</t>
  </si>
  <si>
    <t>5</t>
  </si>
  <si>
    <t xml:space="preserve">    MLRI67552</t>
  </si>
  <si>
    <t>RIGOLLEAU BOWL APILABLE GRANDE 2900ML GNL X 1PC</t>
  </si>
  <si>
    <t>FB5100038420</t>
  </si>
  <si>
    <t>067526</t>
  </si>
  <si>
    <t>BDS - 1672/2716/3035 JENNIFER XIMENA BIANCO</t>
  </si>
  <si>
    <t>5</t>
  </si>
  <si>
    <t xml:space="preserve">    MLRI67645</t>
  </si>
  <si>
    <t>RIGOLLEAU BOWL FRUTAS GALAXIA 17CM DIAM GNL X 1PC</t>
  </si>
  <si>
    <t>FB5100037554</t>
  </si>
  <si>
    <t>060560</t>
  </si>
  <si>
    <t>BDD - 257/290/1782/1975/2840 ABIGAIL SOTELO</t>
  </si>
  <si>
    <t>5</t>
  </si>
  <si>
    <t xml:space="preserve">    MLRI67645</t>
  </si>
  <si>
    <t>RIGOLLEAU BOWL FRUTAS GALAXIA 17CM DIAM GNL X 1PC</t>
  </si>
  <si>
    <t>FB5100038372</t>
  </si>
  <si>
    <t>075894</t>
  </si>
  <si>
    <t>BDS - 3033 MARIA JULIA VERCESI</t>
  </si>
  <si>
    <t>5</t>
  </si>
  <si>
    <t xml:space="preserve">    MLRI67645</t>
  </si>
  <si>
    <t>RIGOLLEAU BOWL FRUTAS GALAXIA 17CM DIAM GNL X 1PC</t>
  </si>
  <si>
    <t>FB5100038422</t>
  </si>
  <si>
    <t>075926</t>
  </si>
  <si>
    <t>BDS - 3037 AGUSTINA VERCESI</t>
  </si>
  <si>
    <t>5</t>
  </si>
  <si>
    <t xml:space="preserve">    NEWARRIME</t>
  </si>
  <si>
    <t>**NUEVA MESA DE ARRIME 60 CM</t>
  </si>
  <si>
    <t>FB5100037515</t>
  </si>
  <si>
    <t>068215</t>
  </si>
  <si>
    <t>BDS - 1827/2141/2178/2834/3253 MARIANA DIEZ</t>
  </si>
  <si>
    <t>8</t>
  </si>
  <si>
    <t xml:space="preserve">    NEWARRIME</t>
  </si>
  <si>
    <t>**NUEVA MESA DE ARRIME 60 CM</t>
  </si>
  <si>
    <t>FB5100037696</t>
  </si>
  <si>
    <t>075372</t>
  </si>
  <si>
    <t>BDS - 2874/3036 MARIANA JUANA PORTARO</t>
  </si>
  <si>
    <t>5</t>
  </si>
  <si>
    <t xml:space="preserve">    NEWARRIME</t>
  </si>
  <si>
    <t>**NUEVA MESA DE ARRIME 60 CM</t>
  </si>
  <si>
    <t>FB5100037697</t>
  </si>
  <si>
    <t>075373</t>
  </si>
  <si>
    <t>BDS - 2875 MARIA EUGENIA PORTALUPPI</t>
  </si>
  <si>
    <t>5</t>
  </si>
  <si>
    <t xml:space="preserve">    NEWARRIME</t>
  </si>
  <si>
    <t>**NUEVA MESA DE ARRIME 60 CM</t>
  </si>
  <si>
    <t>FB5100037913</t>
  </si>
  <si>
    <t>074621</t>
  </si>
  <si>
    <t>BDS - 2697/2931 CONSTANZA LINARDI</t>
  </si>
  <si>
    <t>5</t>
  </si>
  <si>
    <t xml:space="preserve">    NEWARRIME</t>
  </si>
  <si>
    <t>**NUEVA MESA DE ARRIME 60 CM</t>
  </si>
  <si>
    <t>FB5100037980</t>
  </si>
  <si>
    <t>075572</t>
  </si>
  <si>
    <t>BDS - 2949 ANGELES MADERO</t>
  </si>
  <si>
    <t>5</t>
  </si>
  <si>
    <t xml:space="preserve">    NEWARRIME</t>
  </si>
  <si>
    <t>**NUEVA MESA DE ARRIME 60 CM</t>
  </si>
  <si>
    <t>FB5100038084</t>
  </si>
  <si>
    <t>075645</t>
  </si>
  <si>
    <t>BDS - 3000 CRISTINA ALVAREZ</t>
  </si>
  <si>
    <t>5</t>
  </si>
  <si>
    <t xml:space="preserve">    PAN072583</t>
  </si>
  <si>
    <t xml:space="preserve">**PANELUX OLLA CON PICO 16 CM - ANTIADHERENTE NEGRO ESP 1 MM </t>
  </si>
  <si>
    <t>FB5100038500</t>
  </si>
  <si>
    <t>066321</t>
  </si>
  <si>
    <t>BDS - 1464/1727/2173/2325/2340/2649/2784/3060 AGUSTINA BARTHES</t>
  </si>
  <si>
    <t>8</t>
  </si>
  <si>
    <t xml:space="preserve">    PLA200PAS</t>
  </si>
  <si>
    <t>ESCURRIDOR DE CUBIERTOS PASTEL POR 3 DIVISIONES P146</t>
  </si>
  <si>
    <t>FB5100038428</t>
  </si>
  <si>
    <t>075933</t>
  </si>
  <si>
    <t>BDS - 3045/3108 YAMILA SANCHEZ</t>
  </si>
  <si>
    <t>5</t>
  </si>
  <si>
    <t xml:space="preserve">    Q17013NEG</t>
  </si>
  <si>
    <t>**ESCURRIDOR DE PLATOS NEGRO CON BANDEJA SINGLE 42,2X17,4X9,4 CM</t>
  </si>
  <si>
    <t>FB5100037568</t>
  </si>
  <si>
    <t>075312</t>
  </si>
  <si>
    <t>BDS - 2858 BARBARA MIRANDA</t>
  </si>
  <si>
    <t>5</t>
  </si>
  <si>
    <t xml:space="preserve">    Q17013NEG</t>
  </si>
  <si>
    <t>**ESCURRIDOR DE PLATOS NEGRO CON BANDEJA SINGLE 42,2X17,4X9,4 CM</t>
  </si>
  <si>
    <t>FB5100037967</t>
  </si>
  <si>
    <t>075565</t>
  </si>
  <si>
    <t>BDS - 2943 CLARA TORRES</t>
  </si>
  <si>
    <t>5</t>
  </si>
  <si>
    <t xml:space="preserve">    RI68600PK</t>
  </si>
  <si>
    <t>+RIGOLLEAU VASO ORLY 370ML DISP 6PC</t>
  </si>
  <si>
    <t>FB5100038193</t>
  </si>
  <si>
    <t>075736</t>
  </si>
  <si>
    <t>BDS - 3002 CINDY VILLA</t>
  </si>
  <si>
    <t>5</t>
  </si>
  <si>
    <t xml:space="preserve">    RI68787PK</t>
  </si>
  <si>
    <t xml:space="preserve">RIGOLLEAU VASO NOA BURBUJA 400ML DISP 6PC </t>
  </si>
  <si>
    <t>FB5100037891</t>
  </si>
  <si>
    <t>075527</t>
  </si>
  <si>
    <t>BDS - 2902/3123 JULIETA MEREL</t>
  </si>
  <si>
    <t>5</t>
  </si>
  <si>
    <t xml:space="preserve">    RI68787PK</t>
  </si>
  <si>
    <t xml:space="preserve">RIGOLLEAU VASO NOA BURBUJA 400ML DISP 6PC </t>
  </si>
  <si>
    <t>FB5100037893</t>
  </si>
  <si>
    <t>069696</t>
  </si>
  <si>
    <t>BDS - 2030/2904 AYELEN BOGETTI</t>
  </si>
  <si>
    <t>5</t>
  </si>
  <si>
    <t xml:space="preserve">    RI68971PK</t>
  </si>
  <si>
    <t xml:space="preserve">RIGOLLEAU BALON CERVEZA NORUEGA 420ML DISPLAY 4PC </t>
  </si>
  <si>
    <t>FB5100038078</t>
  </si>
  <si>
    <t>075643</t>
  </si>
  <si>
    <t>BDS - 2983 DANIELA TONONI</t>
  </si>
  <si>
    <t>5</t>
  </si>
  <si>
    <t xml:space="preserve">    RI69255PK</t>
  </si>
  <si>
    <t>+RIGOLLEAU VASO NOA COOL 400ML FLINT DISP 6PC</t>
  </si>
  <si>
    <t>FB5100038420</t>
  </si>
  <si>
    <t>067526</t>
  </si>
  <si>
    <t>BDS - 1672/2716/3035 JENNIFER XIMENA BIANCO</t>
  </si>
  <si>
    <t>5</t>
  </si>
  <si>
    <t xml:space="preserve">   019BA87502</t>
  </si>
  <si>
    <t>**CUCHARA PASTEL NEW PL. 1PC 13,5 CM</t>
  </si>
  <si>
    <t>FB5100038323</t>
  </si>
  <si>
    <t>075848</t>
  </si>
  <si>
    <t>BDS - 3021 MARIANA BARRETO</t>
  </si>
  <si>
    <t>8</t>
  </si>
  <si>
    <t xml:space="preserve">   019BA87503</t>
  </si>
  <si>
    <t>**UNTADOR PASTEL NEW 1PC  14,5 CM</t>
  </si>
  <si>
    <t>FB5100037559</t>
  </si>
  <si>
    <t>070204</t>
  </si>
  <si>
    <t>BDS - 2121/2846/3056/3079 ZOE ZENOBIO</t>
  </si>
  <si>
    <t>5</t>
  </si>
  <si>
    <t xml:space="preserve">   019BA87503</t>
  </si>
  <si>
    <t>**UNTADOR PASTEL NEW 1PC  14,5 CM</t>
  </si>
  <si>
    <t>FB5100037559</t>
  </si>
  <si>
    <t>070204</t>
  </si>
  <si>
    <t>BDS - 2121/2846/3056/3079 ZOE ZENOBIO</t>
  </si>
  <si>
    <t>5</t>
  </si>
  <si>
    <t xml:space="preserve">   019BA87503</t>
  </si>
  <si>
    <t>**UNTADOR PASTEL NEW 1PC  14,5 CM</t>
  </si>
  <si>
    <t>FB5100037964</t>
  </si>
  <si>
    <t>058530</t>
  </si>
  <si>
    <t xml:space="preserve">BDD - 132/2282/2939 LAURA EMILCE FRAGA </t>
  </si>
  <si>
    <t>1</t>
  </si>
  <si>
    <t xml:space="preserve">   019BA87503</t>
  </si>
  <si>
    <t>**UNTADOR PASTEL NEW 1PC  14,5 CM</t>
  </si>
  <si>
    <t>FB5100037964</t>
  </si>
  <si>
    <t>058530</t>
  </si>
  <si>
    <t xml:space="preserve">BDD - 132/2282/2939 LAURA EMILCE FRAGA </t>
  </si>
  <si>
    <t>1</t>
  </si>
  <si>
    <t xml:space="preserve">   019BA87503</t>
  </si>
  <si>
    <t>**UNTADOR PASTEL NEW 1PC  14,5 CM</t>
  </si>
  <si>
    <t>FB5100037967</t>
  </si>
  <si>
    <t>075565</t>
  </si>
  <si>
    <t>BDS - 2943 CLARA TORRES</t>
  </si>
  <si>
    <t>5</t>
  </si>
  <si>
    <t xml:space="preserve">   019BA87503</t>
  </si>
  <si>
    <t>**UNTADOR PASTEL NEW 1PC  14,5 CM</t>
  </si>
  <si>
    <t>FB5100038046</t>
  </si>
  <si>
    <t>075630</t>
  </si>
  <si>
    <t>BDS - 2978 FIAMMA LELU</t>
  </si>
  <si>
    <t>5</t>
  </si>
  <si>
    <t xml:space="preserve">   019BA87503</t>
  </si>
  <si>
    <t>**UNTADOR PASTEL NEW 1PC  14,5 CM</t>
  </si>
  <si>
    <t>FB5100038073</t>
  </si>
  <si>
    <t>070988</t>
  </si>
  <si>
    <t>BDS - 2232/2977 FLORENCIA COLUCCIO</t>
  </si>
  <si>
    <t>5</t>
  </si>
  <si>
    <t xml:space="preserve">   019BA87503</t>
  </si>
  <si>
    <t>**UNTADOR PASTEL NEW 1PC  14,5 CM</t>
  </si>
  <si>
    <t>FB5100038073</t>
  </si>
  <si>
    <t>070988</t>
  </si>
  <si>
    <t>BDS - 2232/2977 FLORENCIA COLUCCIO</t>
  </si>
  <si>
    <t>5</t>
  </si>
  <si>
    <t xml:space="preserve">   019BA87503</t>
  </si>
  <si>
    <t>**UNTADOR PASTEL NEW 1PC  14,5 CM</t>
  </si>
  <si>
    <t>FB5100038078</t>
  </si>
  <si>
    <t>075643</t>
  </si>
  <si>
    <t>BDS - 2983 DANIELA TONONI</t>
  </si>
  <si>
    <t>5</t>
  </si>
  <si>
    <t xml:space="preserve">   019BA87503</t>
  </si>
  <si>
    <t>**UNTADOR PASTEL NEW 1PC  14,5 CM</t>
  </si>
  <si>
    <t>FB5100038080</t>
  </si>
  <si>
    <t>060830</t>
  </si>
  <si>
    <t>BDD - 308/1019/2971/2992 GERALDINE CORIA</t>
  </si>
  <si>
    <t>5</t>
  </si>
  <si>
    <t xml:space="preserve">   019BA87503</t>
  </si>
  <si>
    <t>**UNTADOR PASTEL NEW 1PC  14,5 CM</t>
  </si>
  <si>
    <t>FB5100038313</t>
  </si>
  <si>
    <t>075843</t>
  </si>
  <si>
    <t>BDS - 3015 MARIELA GUASASCO</t>
  </si>
  <si>
    <t>5</t>
  </si>
  <si>
    <t xml:space="preserve">   019BA87503</t>
  </si>
  <si>
    <t>**UNTADOR PASTEL NEW 1PC  14,5 CM</t>
  </si>
  <si>
    <t>FB5100038313</t>
  </si>
  <si>
    <t>075843</t>
  </si>
  <si>
    <t>BDS - 3015 MARIELA GUASASCO</t>
  </si>
  <si>
    <t>5</t>
  </si>
  <si>
    <t xml:space="preserve">   019BA87503</t>
  </si>
  <si>
    <t>**UNTADOR PASTEL NEW 1PC  14,5 CM</t>
  </si>
  <si>
    <t>FB5100038314</t>
  </si>
  <si>
    <t>075844</t>
  </si>
  <si>
    <t>BDS - 3016 DANIELA COSTA</t>
  </si>
  <si>
    <t>5</t>
  </si>
  <si>
    <t xml:space="preserve">   019BA87503</t>
  </si>
  <si>
    <t>**UNTADOR PASTEL NEW 1PC  14,5 CM</t>
  </si>
  <si>
    <t>FB5100038314</t>
  </si>
  <si>
    <t>075844</t>
  </si>
  <si>
    <t>BDS - 3016 DANIELA COSTA</t>
  </si>
  <si>
    <t>5</t>
  </si>
  <si>
    <t xml:space="preserve">   019BA87503</t>
  </si>
  <si>
    <t>**UNTADOR PASTEL NEW 1PC  14,5 CM</t>
  </si>
  <si>
    <t>FB5100038314</t>
  </si>
  <si>
    <t>075844</t>
  </si>
  <si>
    <t>BDS - 3016 DANIELA COSTA</t>
  </si>
  <si>
    <t>5</t>
  </si>
  <si>
    <t xml:space="preserve">   019BA87503</t>
  </si>
  <si>
    <t>**UNTADOR PASTEL NEW 1PC  14,5 CM</t>
  </si>
  <si>
    <t>FB5100038314</t>
  </si>
  <si>
    <t>075844</t>
  </si>
  <si>
    <t>BDS - 3016 DANIELA COSTA</t>
  </si>
  <si>
    <t>5</t>
  </si>
  <si>
    <t xml:space="preserve">   019BA87503</t>
  </si>
  <si>
    <t>**UNTADOR PASTEL NEW 1PC  14,5 CM</t>
  </si>
  <si>
    <t>FB5100038321</t>
  </si>
  <si>
    <t>075848</t>
  </si>
  <si>
    <t>BDS - 3021 MARIANA BARRETO</t>
  </si>
  <si>
    <t>5</t>
  </si>
  <si>
    <t xml:space="preserve">   019BA87503</t>
  </si>
  <si>
    <t>**UNTADOR PASTEL NEW 1PC  14,5 CM</t>
  </si>
  <si>
    <t>FB5100038321</t>
  </si>
  <si>
    <t>075848</t>
  </si>
  <si>
    <t>BDS - 3021 MARIANA BARRETO</t>
  </si>
  <si>
    <t>5</t>
  </si>
  <si>
    <t xml:space="preserve">   019BA87503</t>
  </si>
  <si>
    <t>**UNTADOR PASTEL NEW 1PC  14,5 CM</t>
  </si>
  <si>
    <t>FB5100038321</t>
  </si>
  <si>
    <t>075848</t>
  </si>
  <si>
    <t>BDS - 3021 MARIANA BARRETO</t>
  </si>
  <si>
    <t>5</t>
  </si>
  <si>
    <t xml:space="preserve">   019BA87503</t>
  </si>
  <si>
    <t>**UNTADOR PASTEL NEW 1PC  14,5 CM</t>
  </si>
  <si>
    <t>FB5100038323</t>
  </si>
  <si>
    <t>075848</t>
  </si>
  <si>
    <t>BDS - 3021 MARIANA BARRETO</t>
  </si>
  <si>
    <t>8</t>
  </si>
  <si>
    <t xml:space="preserve">   019BA87503</t>
  </si>
  <si>
    <t>**UNTADOR PASTEL NEW 1PC  14,5 CM</t>
  </si>
  <si>
    <t>FB5100038381</t>
  </si>
  <si>
    <t>075899</t>
  </si>
  <si>
    <t>BDS - 3050/3064 YANINA MATARESE</t>
  </si>
  <si>
    <t>5</t>
  </si>
  <si>
    <t xml:space="preserve">   019BA87503</t>
  </si>
  <si>
    <t>**UNTADOR PASTEL NEW 1PC  14,5 CM</t>
  </si>
  <si>
    <t>FB5100038381</t>
  </si>
  <si>
    <t>075899</t>
  </si>
  <si>
    <t>BDS - 3050/3064 YANINA MATARESE</t>
  </si>
  <si>
    <t>5</t>
  </si>
  <si>
    <t xml:space="preserve">   019BA87503</t>
  </si>
  <si>
    <t>**UNTADOR PASTEL NEW 1PC  14,5 CM</t>
  </si>
  <si>
    <t>FB5100038430</t>
  </si>
  <si>
    <t>060487</t>
  </si>
  <si>
    <t>BDD - 243/479/656/3048/3090 GISELA JAKIMCZUK</t>
  </si>
  <si>
    <t>8</t>
  </si>
  <si>
    <t xml:space="preserve">   019BA87503</t>
  </si>
  <si>
    <t>**UNTADOR PASTEL NEW 1PC  14,5 CM</t>
  </si>
  <si>
    <t>FB5100038430</t>
  </si>
  <si>
    <t>060487</t>
  </si>
  <si>
    <t>BDD - 243/479/656/3048/3090 GISELA JAKIMCZUK</t>
  </si>
  <si>
    <t>8</t>
  </si>
  <si>
    <t xml:space="preserve">   019BA87506</t>
  </si>
  <si>
    <t xml:space="preserve">**VASO TERMICO 400 ML COLOIRES PASTELES </t>
  </si>
  <si>
    <t>FB5100037896</t>
  </si>
  <si>
    <t>075529</t>
  </si>
  <si>
    <t>BDS - 2913 PILAR PADIN</t>
  </si>
  <si>
    <t>5</t>
  </si>
  <si>
    <t xml:space="preserve">   019BA87506</t>
  </si>
  <si>
    <t xml:space="preserve">**VASO TERMICO 400 ML COLOIRES PASTELES </t>
  </si>
  <si>
    <t>FB5100038226</t>
  </si>
  <si>
    <t>075771</t>
  </si>
  <si>
    <t>BDS - 3014 SABRINA ESTEBAN</t>
  </si>
  <si>
    <t>5</t>
  </si>
  <si>
    <t xml:space="preserve">   019BA87506</t>
  </si>
  <si>
    <t xml:space="preserve">**VASO TERMICO 400 ML COLOIRES PASTELES </t>
  </si>
  <si>
    <t>FB5100038313</t>
  </si>
  <si>
    <t>075843</t>
  </si>
  <si>
    <t>BDS - 3015 MARIELA GUASASCO</t>
  </si>
  <si>
    <t>5</t>
  </si>
  <si>
    <t xml:space="preserve">   019BA87506</t>
  </si>
  <si>
    <t xml:space="preserve">**VASO TERMICO 400 ML COLOIRES PASTELES </t>
  </si>
  <si>
    <t>FB5100038318</t>
  </si>
  <si>
    <t>075846</t>
  </si>
  <si>
    <t>BDS - 3019 AIXA MULLEN</t>
  </si>
  <si>
    <t>5</t>
  </si>
  <si>
    <t xml:space="preserve">   019BA87506</t>
  </si>
  <si>
    <t xml:space="preserve">**VASO TERMICO 400 ML COLOIRES PASTELES </t>
  </si>
  <si>
    <t>FB5100038370</t>
  </si>
  <si>
    <t>066769</t>
  </si>
  <si>
    <t>BDS - 1590/1949/2188/3031/3047 NATALIA GUTIERRREZ</t>
  </si>
  <si>
    <t>5</t>
  </si>
  <si>
    <t xml:space="preserve">   019BA87506</t>
  </si>
  <si>
    <t xml:space="preserve">**VASO TERMICO 400 ML COLOIRES PASTELES </t>
  </si>
  <si>
    <t>FB5100038501</t>
  </si>
  <si>
    <t>075982</t>
  </si>
  <si>
    <t>BDS - 3063 MERCEDES GAZZANO</t>
  </si>
  <si>
    <t>5</t>
  </si>
  <si>
    <t xml:space="preserve">   019BA87510</t>
  </si>
  <si>
    <t>**BOWL CHICO PASTEL 11.5X4.5CM</t>
  </si>
  <si>
    <t>FB5100038419</t>
  </si>
  <si>
    <t>075925</t>
  </si>
  <si>
    <t>BDS - 3072 GISELE ALEJANDRA IACONIS</t>
  </si>
  <si>
    <t>5</t>
  </si>
  <si>
    <t xml:space="preserve">   019BA87512</t>
  </si>
  <si>
    <t>**TAPON P/BOTTELA TOMATE 1PC 4CM DIAM PATEL</t>
  </si>
  <si>
    <t>FB5100038141</t>
  </si>
  <si>
    <t>075705</t>
  </si>
  <si>
    <t>BDS - 2996 AGUSTINA PACHECO</t>
  </si>
  <si>
    <t>5</t>
  </si>
  <si>
    <t xml:space="preserve">   019BA87512</t>
  </si>
  <si>
    <t>**TAPON P/BOTTELA TOMATE 1PC 4CM DIAM PATEL</t>
  </si>
  <si>
    <t>FB5100038372</t>
  </si>
  <si>
    <t>075894</t>
  </si>
  <si>
    <t>BDS - 3033 MARIA JULIA VERCESI</t>
  </si>
  <si>
    <t>5</t>
  </si>
  <si>
    <t xml:space="preserve">   019BA87512</t>
  </si>
  <si>
    <t>**TAPON P/BOTTELA TOMATE 1PC 4CM DIAM PATEL</t>
  </si>
  <si>
    <t>FB5100038422</t>
  </si>
  <si>
    <t>075926</t>
  </si>
  <si>
    <t>BDS - 3037 AGUSTINA VERCESI</t>
  </si>
  <si>
    <t>5</t>
  </si>
  <si>
    <t xml:space="preserve">   019BA87513</t>
  </si>
  <si>
    <t>**CUCHARAS LARGAS PASTEL NEW PL 1PC PASTEL 23 CM</t>
  </si>
  <si>
    <t>FB5100038321</t>
  </si>
  <si>
    <t>075848</t>
  </si>
  <si>
    <t>BDS - 3021 MARIANA BARRETO</t>
  </si>
  <si>
    <t>5</t>
  </si>
  <si>
    <t xml:space="preserve">   019BA87513</t>
  </si>
  <si>
    <t>**CUCHARAS LARGAS PASTEL NEW PL 1PC PASTEL 23 CM</t>
  </si>
  <si>
    <t>FB5100038321</t>
  </si>
  <si>
    <t>075848</t>
  </si>
  <si>
    <t>BDS - 3021 MARIANA BARRETO</t>
  </si>
  <si>
    <t>5</t>
  </si>
  <si>
    <t xml:space="preserve">   019BA87513</t>
  </si>
  <si>
    <t>**CUCHARAS LARGAS PASTEL NEW PL 1PC PASTEL 23 CM</t>
  </si>
  <si>
    <t>FB5100038321</t>
  </si>
  <si>
    <t>075848</t>
  </si>
  <si>
    <t>BDS - 3021 MARIANA BARRETO</t>
  </si>
  <si>
    <t>5</t>
  </si>
  <si>
    <t xml:space="preserve">   019BA87513</t>
  </si>
  <si>
    <t>**CUCHARAS LARGAS PASTEL NEW PL 1PC PASTEL 23 CM</t>
  </si>
  <si>
    <t>FB5100038323</t>
  </si>
  <si>
    <t>075848</t>
  </si>
  <si>
    <t>BDS - 3021 MARIANA BARRETO</t>
  </si>
  <si>
    <t>8</t>
  </si>
  <si>
    <t xml:space="preserve">   019BA87513</t>
  </si>
  <si>
    <t>**CUCHARAS LARGAS PASTEL NEW PL 1PC PASTEL 23 CM</t>
  </si>
  <si>
    <t>FB5100038372</t>
  </si>
  <si>
    <t>075894</t>
  </si>
  <si>
    <t>BDS - 3033 MARIA JULIA VERCESI</t>
  </si>
  <si>
    <t>5</t>
  </si>
  <si>
    <t xml:space="preserve">   019BA87516</t>
  </si>
  <si>
    <t>**HOMBRECITO C VIRULANA COLORES PASTEL</t>
  </si>
  <si>
    <t>FB5100037561</t>
  </si>
  <si>
    <t>062877</t>
  </si>
  <si>
    <t>BDD - 734/2850 YANINA MIÑONES</t>
  </si>
  <si>
    <t>5</t>
  </si>
  <si>
    <t xml:space="preserve">   019BA87516</t>
  </si>
  <si>
    <t>**HOMBRECITO C VIRULANA COLORES PASTEL</t>
  </si>
  <si>
    <t>FB5100037796</t>
  </si>
  <si>
    <t>062710</t>
  </si>
  <si>
    <t>BDD - 694/2864/2905/3305 SANDRA ALVAREZ</t>
  </si>
  <si>
    <t>5</t>
  </si>
  <si>
    <t xml:space="preserve">   019BA87516</t>
  </si>
  <si>
    <t>**HOMBRECITO C VIRULANA COLORES PASTEL</t>
  </si>
  <si>
    <t>FB5100038068</t>
  </si>
  <si>
    <t>060830</t>
  </si>
  <si>
    <t>BDD - 308/1019/2971/2992 GERALDINE CORIA</t>
  </si>
  <si>
    <t>5</t>
  </si>
  <si>
    <t xml:space="preserve">   019BA87516</t>
  </si>
  <si>
    <t>**HOMBRECITO C VIRULANA COLORES PASTEL</t>
  </si>
  <si>
    <t>FB5100038078</t>
  </si>
  <si>
    <t>075643</t>
  </si>
  <si>
    <t>BDS - 2983 DANIELA TONONI</t>
  </si>
  <si>
    <t>5</t>
  </si>
  <si>
    <t xml:space="preserve">   019BA87517</t>
  </si>
  <si>
    <t>** HOMBRECITO ESPATULA COLORES PASTEL</t>
  </si>
  <si>
    <t>FB5100038314</t>
  </si>
  <si>
    <t>075844</t>
  </si>
  <si>
    <t>BDS - 3016 DANIELA COSTA</t>
  </si>
  <si>
    <t>5</t>
  </si>
  <si>
    <t xml:space="preserve">   019BA87518</t>
  </si>
  <si>
    <t xml:space="preserve">**TAPITA PASTEL PARA CERVEZA </t>
  </si>
  <si>
    <t>FB5100038078</t>
  </si>
  <si>
    <t>075643</t>
  </si>
  <si>
    <t>BDS - 2983 DANIELA TONONI</t>
  </si>
  <si>
    <t>5</t>
  </si>
  <si>
    <t xml:space="preserve">   019BA87519</t>
  </si>
  <si>
    <t>**SECAPLATOS PASTEL PANAL  MOTIV.SIN ELECCION 193 30.5X0.4X20.5CM</t>
  </si>
  <si>
    <t>FB5100037811</t>
  </si>
  <si>
    <t>075432</t>
  </si>
  <si>
    <t>BDS - 2906 BRENDA DAILLY</t>
  </si>
  <si>
    <t>5</t>
  </si>
  <si>
    <t xml:space="preserve">   019BA87519</t>
  </si>
  <si>
    <t>**SECAPLATOS PASTEL PANAL  MOTIV.SIN ELECCION 193 30.5X0.4X20.5CM</t>
  </si>
  <si>
    <t>FB5100037811</t>
  </si>
  <si>
    <t>075432</t>
  </si>
  <si>
    <t>BDS - 2906 BRENDA DAILLY</t>
  </si>
  <si>
    <t>5</t>
  </si>
  <si>
    <t xml:space="preserve">   019BA87519</t>
  </si>
  <si>
    <t>**SECAPLATOS PASTEL PANAL  MOTIV.SIN ELECCION 193 30.5X0.4X20.5CM</t>
  </si>
  <si>
    <t>FB5100037894</t>
  </si>
  <si>
    <t>075528</t>
  </si>
  <si>
    <t>BDS - 2909 SOFIA GIMENEZ</t>
  </si>
  <si>
    <t>5</t>
  </si>
  <si>
    <t xml:space="preserve">   019BA87519</t>
  </si>
  <si>
    <t>**SECAPLATOS PASTEL PANAL  MOTIV.SIN ELECCION 193 30.5X0.4X20.5CM</t>
  </si>
  <si>
    <t>FB5100038068</t>
  </si>
  <si>
    <t>060830</t>
  </si>
  <si>
    <t>BDD - 308/1019/2971/2992 GERALDINE CORIA</t>
  </si>
  <si>
    <t>5</t>
  </si>
  <si>
    <t xml:space="preserve">   019BA87519</t>
  </si>
  <si>
    <t>**SECAPLATOS PASTEL PANAL  MOTIV.SIN ELECCION 193 30.5X0.4X20.5CM</t>
  </si>
  <si>
    <t>FB5100038317</t>
  </si>
  <si>
    <t>065712</t>
  </si>
  <si>
    <t>BDS - 1234/3018 FLORENCIA GONDAR COLUTTA</t>
  </si>
  <si>
    <t>5</t>
  </si>
  <si>
    <t xml:space="preserve">   019BA87519</t>
  </si>
  <si>
    <t>**SECAPLATOS PASTEL PANAL  MOTIV.SIN ELECCION 193 30.5X0.4X20.5CM</t>
  </si>
  <si>
    <t>FB5100038423</t>
  </si>
  <si>
    <t>075927</t>
  </si>
  <si>
    <t>BDS - 3039 ELIANA GODOY</t>
  </si>
  <si>
    <t>5</t>
  </si>
  <si>
    <t xml:space="preserve">   019BA87522</t>
  </si>
  <si>
    <t>+**//SEGURO P PUERTA SIL 1PC COLORES PASTEL</t>
  </si>
  <si>
    <t>FB5100037984</t>
  </si>
  <si>
    <t>075576</t>
  </si>
  <si>
    <t>BDS - 2957 KARINA MARTINEZ</t>
  </si>
  <si>
    <t>5</t>
  </si>
  <si>
    <t xml:space="preserve">   019BA87522</t>
  </si>
  <si>
    <t>+**//SEGURO P PUERTA SIL 1PC COLORES PASTEL</t>
  </si>
  <si>
    <t>FB5100038066</t>
  </si>
  <si>
    <t>060667</t>
  </si>
  <si>
    <t>BDD - 272/2969 CAMILA KIRESTIAN</t>
  </si>
  <si>
    <t>5</t>
  </si>
  <si>
    <t xml:space="preserve">   019BA87543</t>
  </si>
  <si>
    <t>**JABONERA PASTEL DE SIL. COL SURT 09X13.5X0.5CM</t>
  </si>
  <si>
    <t>FB5100038384</t>
  </si>
  <si>
    <t>075899</t>
  </si>
  <si>
    <t>BDS - 3050/3064 YANINA MATARESE</t>
  </si>
  <si>
    <t>5</t>
  </si>
  <si>
    <t xml:space="preserve">   019BA87553</t>
  </si>
  <si>
    <t>**TAPON BAÑERA REJILLA PASTEL 1PC COLORES SURTIDOS</t>
  </si>
  <si>
    <t>FB5100038331</t>
  </si>
  <si>
    <t>075853</t>
  </si>
  <si>
    <t>BDS - 3027 MARIA AGUSTINA VIOLINI</t>
  </si>
  <si>
    <t>5</t>
  </si>
  <si>
    <t xml:space="preserve">   019BA87553</t>
  </si>
  <si>
    <t>**TAPON BAÑERA REJILLA PASTEL 1PC COLORES SURTIDOS</t>
  </si>
  <si>
    <t>FB5100038435</t>
  </si>
  <si>
    <t>070204</t>
  </si>
  <si>
    <t>BDS - 2121/2846/3056/3079 ZOE ZENOBIO</t>
  </si>
  <si>
    <t>5</t>
  </si>
  <si>
    <t xml:space="preserve">   019BA87553</t>
  </si>
  <si>
    <t>**TAPON BAÑERA REJILLA PASTEL 1PC COLORES SURTIDOS</t>
  </si>
  <si>
    <t>FB5100038435</t>
  </si>
  <si>
    <t>070204</t>
  </si>
  <si>
    <t>BDS - 2121/2846/3056/3079 ZOE ZENOBIO</t>
  </si>
  <si>
    <t>5</t>
  </si>
  <si>
    <t xml:space="preserve">   019BA87553</t>
  </si>
  <si>
    <t>**TAPON BAÑERA REJILLA PASTEL 1PC COLORES SURTIDOS</t>
  </si>
  <si>
    <t>FB5100038499</t>
  </si>
  <si>
    <t>065490</t>
  </si>
  <si>
    <t>BDS - 1199/3059/3070/3320 YAMILA ANDREA SAUCO</t>
  </si>
  <si>
    <t>5</t>
  </si>
  <si>
    <t xml:space="preserve">   019BA88510</t>
  </si>
  <si>
    <t>**MANTEQUERA PASTEL 15X7CM</t>
  </si>
  <si>
    <t>FB5100037899</t>
  </si>
  <si>
    <t>075531</t>
  </si>
  <si>
    <t>BDS - 2916 CAROLINA VELAZQUEZ</t>
  </si>
  <si>
    <t>5</t>
  </si>
  <si>
    <t xml:space="preserve">   019BA88510</t>
  </si>
  <si>
    <t>**MANTEQUERA PASTEL 15X7CM</t>
  </si>
  <si>
    <t>FB5100038080</t>
  </si>
  <si>
    <t>060830</t>
  </si>
  <si>
    <t>BDD - 308/1019/2971/2992 GERALDINE CORIA</t>
  </si>
  <si>
    <t>5</t>
  </si>
  <si>
    <t xml:space="preserve">   019BA88510</t>
  </si>
  <si>
    <t>**MANTEQUERA PASTEL 15X7CM</t>
  </si>
  <si>
    <t>FB5100038428</t>
  </si>
  <si>
    <t>075933</t>
  </si>
  <si>
    <t>BDS - 3045/3108 YAMILA SANCHEZ</t>
  </si>
  <si>
    <t>5</t>
  </si>
  <si>
    <t xml:space="preserve">   0607PLA152</t>
  </si>
  <si>
    <t>**TABLA PIZZERA 34.5CM</t>
  </si>
  <si>
    <t>FB5100037624</t>
  </si>
  <si>
    <t>075338</t>
  </si>
  <si>
    <t>BDS - 2869 ARIADNA QUIJADA</t>
  </si>
  <si>
    <t>5</t>
  </si>
  <si>
    <t xml:space="preserve">   0607PLA152</t>
  </si>
  <si>
    <t>**TABLA PIZZERA 34.5CM</t>
  </si>
  <si>
    <t>FB5100037983</t>
  </si>
  <si>
    <t>075575</t>
  </si>
  <si>
    <t>BDS - 2956 FLORENCIA ARVIA</t>
  </si>
  <si>
    <t>5</t>
  </si>
  <si>
    <t xml:space="preserve">   061CPP0335</t>
  </si>
  <si>
    <t xml:space="preserve">**NEGRO X 24 PZS  JUEGO </t>
  </si>
  <si>
    <t>FB5100038316</t>
  </si>
  <si>
    <t>075845</t>
  </si>
  <si>
    <t>BDS - 3017 FLORENCIA HERRERA</t>
  </si>
  <si>
    <t>8</t>
  </si>
  <si>
    <t xml:space="preserve">   061TABLA04</t>
  </si>
  <si>
    <t>**TABLA 5204 DISOLLE MADERA 45X27X3 CM</t>
  </si>
  <si>
    <t>FB5100037976</t>
  </si>
  <si>
    <t>070208</t>
  </si>
  <si>
    <t>BDS - 2129/2498/2516/2621/2700/2944/3250/3284/3349 JESSICA CHUSIT</t>
  </si>
  <si>
    <t>5</t>
  </si>
  <si>
    <t xml:space="preserve">   120414DPF2</t>
  </si>
  <si>
    <t>**20263  PLATON 30 CM + SALSERO 11X5CM</t>
  </si>
  <si>
    <t>FB5100037875</t>
  </si>
  <si>
    <t>075522</t>
  </si>
  <si>
    <t>BDS - 2921 FLORENCIA SEGUI</t>
  </si>
  <si>
    <t>5</t>
  </si>
  <si>
    <t xml:space="preserve">   120414DPF2</t>
  </si>
  <si>
    <t>**20263  PLATON 30 CM + SALSERO 11X5CM</t>
  </si>
  <si>
    <t>FB5100037973</t>
  </si>
  <si>
    <t>074780</t>
  </si>
  <si>
    <t>BDS - 2714/2756/2933 SOLEDAD DIAZ DE VIVAR</t>
  </si>
  <si>
    <t>5</t>
  </si>
  <si>
    <t xml:space="preserve">   607PLA5002</t>
  </si>
  <si>
    <t>+**//STARBOX 30L TAPA COLOR 30X25X39CM</t>
  </si>
  <si>
    <t>FB5100038194</t>
  </si>
  <si>
    <t>073937</t>
  </si>
  <si>
    <t>BDS - 2609/3003 ROCIO BLANCO</t>
  </si>
  <si>
    <t>5</t>
  </si>
  <si>
    <t xml:space="preserve">   645LA55039</t>
  </si>
  <si>
    <t>+**YERBERO METALIZADO VIOLETA SETX 2 16 X 8,5 CM.</t>
  </si>
  <si>
    <t>FB5100038327</t>
  </si>
  <si>
    <t>075850</t>
  </si>
  <si>
    <t>BDS - 3023 YANINA MATAS</t>
  </si>
  <si>
    <t>8</t>
  </si>
  <si>
    <t xml:space="preserve">   645LA55085</t>
  </si>
  <si>
    <t>**YERBERO LOVE SET X 2  16 X 8.5CM.</t>
  </si>
  <si>
    <t>FB5100038083</t>
  </si>
  <si>
    <t>071277</t>
  </si>
  <si>
    <t>BDS - 2287/2997 ANDREA ACOSTA</t>
  </si>
  <si>
    <t>5</t>
  </si>
  <si>
    <t xml:space="preserve">   645LA88005</t>
  </si>
  <si>
    <t>**YERBERA RETRO CEL VISOR 8.5X11.5X20CM</t>
  </si>
  <si>
    <t>FB5100038072</t>
  </si>
  <si>
    <t>075639</t>
  </si>
  <si>
    <t>BDS - 2975 AGUSTINA GIL</t>
  </si>
  <si>
    <t>5</t>
  </si>
  <si>
    <t xml:space="preserve">   645LA88005</t>
  </si>
  <si>
    <t>**YERBERA RETRO CEL VISOR 8.5X11.5X20CM</t>
  </si>
  <si>
    <t>FB5100038083</t>
  </si>
  <si>
    <t>071277</t>
  </si>
  <si>
    <t>BDS - 2287/2997 ANDREA ACOSTA</t>
  </si>
  <si>
    <t>5</t>
  </si>
  <si>
    <t xml:space="preserve">   645LA88005</t>
  </si>
  <si>
    <t>**YERBERA RETRO CEL VISOR 8.5X11.5X20CM</t>
  </si>
  <si>
    <t>FB5100038321</t>
  </si>
  <si>
    <t>075848</t>
  </si>
  <si>
    <t>BDS - 3021 MARIANA BARRETO</t>
  </si>
  <si>
    <t>5</t>
  </si>
  <si>
    <t xml:space="preserve">   645LA88009</t>
  </si>
  <si>
    <t>** YERBERA UNICORNIO  VISOR 8,5X22,5X10CM</t>
  </si>
  <si>
    <t>FB5100038323</t>
  </si>
  <si>
    <t>075848</t>
  </si>
  <si>
    <t>BDS - 3021 MARIANA BARRETO</t>
  </si>
  <si>
    <t>8</t>
  </si>
  <si>
    <t xml:space="preserve">   BA5914VELA</t>
  </si>
  <si>
    <t xml:space="preserve">+**VELA SOJA AROMA SURTIDOS 14X10 CM </t>
  </si>
  <si>
    <t>FB5100037905</t>
  </si>
  <si>
    <t>075536</t>
  </si>
  <si>
    <t>BDS - 2925/3306 MARIA VERONICA SALVAREZZA</t>
  </si>
  <si>
    <t>5</t>
  </si>
  <si>
    <t xml:space="preserve">   BA5914VELA</t>
  </si>
  <si>
    <t xml:space="preserve">+**VELA SOJA AROMA SURTIDOS 14X10 CM </t>
  </si>
  <si>
    <t>FB5100038075</t>
  </si>
  <si>
    <t>065023</t>
  </si>
  <si>
    <t>BDS - 1158/2685/2980/3308 MARIANA QUATTROMANO</t>
  </si>
  <si>
    <t>8</t>
  </si>
  <si>
    <t xml:space="preserve">   BA5914VELA</t>
  </si>
  <si>
    <t xml:space="preserve">+**VELA SOJA AROMA SURTIDOS 14X10 CM </t>
  </si>
  <si>
    <t>FB5100038081</t>
  </si>
  <si>
    <t>075644</t>
  </si>
  <si>
    <t>BDS - 2994/3191 LUIS PULLEIRO</t>
  </si>
  <si>
    <t>5</t>
  </si>
  <si>
    <t xml:space="preserve">   BA5914VELA</t>
  </si>
  <si>
    <t xml:space="preserve">+**VELA SOJA AROMA SURTIDOS 14X10 CM </t>
  </si>
  <si>
    <t>FB5100038222</t>
  </si>
  <si>
    <t>075767</t>
  </si>
  <si>
    <t>BDS - 3008 DENISE VELARDE</t>
  </si>
  <si>
    <t>5</t>
  </si>
  <si>
    <t xml:space="preserve">   BA6340VELA</t>
  </si>
  <si>
    <t xml:space="preserve">**GARDENIA JAZMIN VELA SOJA AROMA 8X8 CM </t>
  </si>
  <si>
    <t>FB5100037808</t>
  </si>
  <si>
    <t>063901</t>
  </si>
  <si>
    <t>BDS - 891/2417/2888 PAOLA GIMENEZ ORTIZ</t>
  </si>
  <si>
    <t>5</t>
  </si>
  <si>
    <t xml:space="preserve">   BA6340VELA</t>
  </si>
  <si>
    <t xml:space="preserve">**GARDENIA JAZMIN VELA SOJA AROMA 8X8 CM </t>
  </si>
  <si>
    <t>FB5100037875</t>
  </si>
  <si>
    <t>075522</t>
  </si>
  <si>
    <t>BDS - 2921 FLORENCIA SEGUI</t>
  </si>
  <si>
    <t>5</t>
  </si>
  <si>
    <t xml:space="preserve">   BA6340VELA</t>
  </si>
  <si>
    <t xml:space="preserve">**GARDENIA JAZMIN VELA SOJA AROMA 8X8 CM </t>
  </si>
  <si>
    <t>FB5100037886</t>
  </si>
  <si>
    <t>075524</t>
  </si>
  <si>
    <t>BDS - 2896 LEILA IGLESIAS</t>
  </si>
  <si>
    <t>5</t>
  </si>
  <si>
    <t xml:space="preserve">   BA6340VELA</t>
  </si>
  <si>
    <t xml:space="preserve">**GARDENIA JAZMIN VELA SOJA AROMA 8X8 CM </t>
  </si>
  <si>
    <t>FB5100037896</t>
  </si>
  <si>
    <t>075529</t>
  </si>
  <si>
    <t>BDS - 2913 PILAR PADIN</t>
  </si>
  <si>
    <t>5</t>
  </si>
  <si>
    <t xml:space="preserve">   BA6340VELA</t>
  </si>
  <si>
    <t xml:space="preserve">**GARDENIA JAZMIN VELA SOJA AROMA 8X8 CM </t>
  </si>
  <si>
    <t>FB5100038045</t>
  </si>
  <si>
    <t>075629</t>
  </si>
  <si>
    <t>BDS - 2976 CANDELA DALMAZZO</t>
  </si>
  <si>
    <t>5</t>
  </si>
  <si>
    <t xml:space="preserve">   BA6340VELA</t>
  </si>
  <si>
    <t xml:space="preserve">**GARDENIA JAZMIN VELA SOJA AROMA 8X8 CM </t>
  </si>
  <si>
    <t>FB5100038140</t>
  </si>
  <si>
    <t>075704</t>
  </si>
  <si>
    <t>BDS - 2993 MARIA BELEN APARICIO</t>
  </si>
  <si>
    <t>5</t>
  </si>
  <si>
    <t xml:space="preserve">   BA6340VELA</t>
  </si>
  <si>
    <t xml:space="preserve">**GARDENIA JAZMIN VELA SOJA AROMA 8X8 CM </t>
  </si>
  <si>
    <t>FB5100038222</t>
  </si>
  <si>
    <t>075767</t>
  </si>
  <si>
    <t>BDS - 3008 DENISE VELARDE</t>
  </si>
  <si>
    <t>5</t>
  </si>
  <si>
    <t xml:space="preserve">   BA6340VELA</t>
  </si>
  <si>
    <t xml:space="preserve">**GARDENIA JAZMIN VELA SOJA AROMA 8X8 CM </t>
  </si>
  <si>
    <t>FB5100038426</t>
  </si>
  <si>
    <t>075930</t>
  </si>
  <si>
    <t>BDS - 3042/3151/3271 ELIANA CALVOSA</t>
  </si>
  <si>
    <t>5</t>
  </si>
  <si>
    <t xml:space="preserve">   BA8098VELA</t>
  </si>
  <si>
    <t xml:space="preserve">+**GARDENIA VELA SOJA AROMA GARDENIA  12X10 CM </t>
  </si>
  <si>
    <t>FB5100037875</t>
  </si>
  <si>
    <t>075522</t>
  </si>
  <si>
    <t>BDS - 2921 FLORENCIA SEGUI</t>
  </si>
  <si>
    <t>5</t>
  </si>
  <si>
    <t xml:space="preserve">   BA8098VELA</t>
  </si>
  <si>
    <t xml:space="preserve">+**GARDENIA VELA SOJA AROMA GARDENIA  12X10 CM </t>
  </si>
  <si>
    <t>FB5100037896</t>
  </si>
  <si>
    <t>075529</t>
  </si>
  <si>
    <t>BDS - 2913 PILAR PADIN</t>
  </si>
  <si>
    <t>5</t>
  </si>
  <si>
    <t xml:space="preserve">   BA8098VELA</t>
  </si>
  <si>
    <t xml:space="preserve">+**GARDENIA VELA SOJA AROMA GARDENIA  12X10 CM </t>
  </si>
  <si>
    <t>FB5100037905</t>
  </si>
  <si>
    <t>075536</t>
  </si>
  <si>
    <t>BDS - 2925/3306 MARIA VERONICA SALVAREZZA</t>
  </si>
  <si>
    <t>5</t>
  </si>
  <si>
    <t xml:space="preserve">   BA8098VELA</t>
  </si>
  <si>
    <t xml:space="preserve">+**GARDENIA VELA SOJA AROMA GARDENIA  12X10 CM </t>
  </si>
  <si>
    <t>FB5100038222</t>
  </si>
  <si>
    <t>075767</t>
  </si>
  <si>
    <t>BDS - 3008 DENISE VELARDE</t>
  </si>
  <si>
    <t>5</t>
  </si>
  <si>
    <t xml:space="preserve">   CHUMANBEIG</t>
  </si>
  <si>
    <t>**MANTEL BEIGE RECTANGULAR TELA TROPICAL PESADO 
150 X 250
CM</t>
  </si>
  <si>
    <t>FB5100037969</t>
  </si>
  <si>
    <t>075074</t>
  </si>
  <si>
    <t>BDS - 2796/2808/2951/3301 SOLEDAD GONZALEZ</t>
  </si>
  <si>
    <t>5</t>
  </si>
  <si>
    <t xml:space="preserve">   CHUMANBEIG</t>
  </si>
  <si>
    <t>**MANTEL BEIGE RECTANGULAR TELA TROPICAL PESADO 
150 X 250
CM</t>
  </si>
  <si>
    <t>FB5100037978</t>
  </si>
  <si>
    <t>075570</t>
  </si>
  <si>
    <t>BDS - 2947 ADRIANA CLAUDIA LA MALFA</t>
  </si>
  <si>
    <t>5</t>
  </si>
  <si>
    <t xml:space="preserve">   MESAARRIME</t>
  </si>
  <si>
    <t>**MESA ARRIME HOME OFFICE 
35X40X67</t>
  </si>
  <si>
    <t>FB5100037913</t>
  </si>
  <si>
    <t>074621</t>
  </si>
  <si>
    <t>BDS - 2697/2931 CONSTANZA LINARDI</t>
  </si>
  <si>
    <t>5</t>
  </si>
  <si>
    <t xml:space="preserve">   MESAARRIME</t>
  </si>
  <si>
    <t>**MESA ARRIME HOME OFFICE 
35X40X67</t>
  </si>
  <si>
    <t>FB5100038189</t>
  </si>
  <si>
    <t>075733</t>
  </si>
  <si>
    <t>BDS - 3005/3182 NOELIA ALDANA RITACCO</t>
  </si>
  <si>
    <t>5</t>
  </si>
  <si>
    <t xml:space="preserve">   MESAARRIME</t>
  </si>
  <si>
    <t>**MESA ARRIME HOME OFFICE 
35X40X67</t>
  </si>
  <si>
    <t>FB5100038227</t>
  </si>
  <si>
    <t>062268</t>
  </si>
  <si>
    <t>BDD - 585/3011 NATALIA BRITES</t>
  </si>
  <si>
    <t>5</t>
  </si>
  <si>
    <t xml:space="preserve">   MESAARRIME</t>
  </si>
  <si>
    <t>**MESA ARRIME HOME OFFICE 
35X40X67</t>
  </si>
  <si>
    <t>FB5100038423</t>
  </si>
  <si>
    <t>075927</t>
  </si>
  <si>
    <t>BDS - 3039 ELIANA GODOY</t>
  </si>
  <si>
    <t>5</t>
  </si>
  <si>
    <t xml:space="preserve">   PR371200GR</t>
  </si>
  <si>
    <t>RALLADOR BLANCO 11X25CM A GRANEL</t>
  </si>
  <si>
    <t>FB5100038039</t>
  </si>
  <si>
    <t>065850</t>
  </si>
  <si>
    <t>BDS - 1290/2960 FATIMA AGUSTINA CAMPOS</t>
  </si>
  <si>
    <t>5</t>
  </si>
  <si>
    <t xml:space="preserve">   PR371204GR</t>
  </si>
  <si>
    <t>RALLADOR  NEGRO 11X25CM A GRANEL</t>
  </si>
  <si>
    <t>FB5100037967</t>
  </si>
  <si>
    <t>075565</t>
  </si>
  <si>
    <t>BDS - 2943 CLARA TORRES</t>
  </si>
  <si>
    <t>5</t>
  </si>
  <si>
    <t xml:space="preserve">   TRAPOCHICO</t>
  </si>
  <si>
    <t>TRAPO DE PISO C/ FRASES 50X60</t>
  </si>
  <si>
    <t>FB5100037515</t>
  </si>
  <si>
    <t>068215</t>
  </si>
  <si>
    <t>BDS - 1827/2141/2178/2834/3253 MARIANA DIEZ</t>
  </si>
  <si>
    <t>8</t>
  </si>
  <si>
    <t xml:space="preserve">   TRAPOCHICO</t>
  </si>
  <si>
    <t>TRAPO DE PISO C/ FRASES 50X60</t>
  </si>
  <si>
    <t>FB5100037515</t>
  </si>
  <si>
    <t>068215</t>
  </si>
  <si>
    <t>BDS - 1827/2141/2178/2834/3253 MARIANA DIEZ</t>
  </si>
  <si>
    <t>8</t>
  </si>
  <si>
    <t xml:space="preserve">   TRAPOCHICO</t>
  </si>
  <si>
    <t>TRAPO DE PISO C/ FRASES 50X60</t>
  </si>
  <si>
    <t>FB5100037516</t>
  </si>
  <si>
    <t>075274</t>
  </si>
  <si>
    <t>BDS - 2835 DANIELA FERNANDEZ</t>
  </si>
  <si>
    <t>5</t>
  </si>
  <si>
    <t xml:space="preserve">   TRAPOCHICO</t>
  </si>
  <si>
    <t>TRAPO DE PISO C/ FRASES 50X60</t>
  </si>
  <si>
    <t>FB5100037555</t>
  </si>
  <si>
    <t>075305</t>
  </si>
  <si>
    <t>BDS - 2841 SUSAY UNZAGA</t>
  </si>
  <si>
    <t>5</t>
  </si>
  <si>
    <t xml:space="preserve">   TRAPOCHICO</t>
  </si>
  <si>
    <t>TRAPO DE PISO C/ FRASES 50X60</t>
  </si>
  <si>
    <t>FB5100038068</t>
  </si>
  <si>
    <t>060830</t>
  </si>
  <si>
    <t>BDD - 308/1019/2971/2992 GERALDINE CORIA</t>
  </si>
  <si>
    <t>5</t>
  </si>
  <si>
    <t xml:space="preserve">   TRAPOCHICO</t>
  </si>
  <si>
    <t>TRAPO DE PISO C/ FRASES 50X60</t>
  </si>
  <si>
    <t>FB5100038331</t>
  </si>
  <si>
    <t>075853</t>
  </si>
  <si>
    <t>BDS - 3027 MARIA AGUSTINA VIOLINI</t>
  </si>
  <si>
    <t>5</t>
  </si>
  <si>
    <t xml:space="preserve">   TRAPOCHICO</t>
  </si>
  <si>
    <t>TRAPO DE PISO C/ FRASES 50X60</t>
  </si>
  <si>
    <t>FB5100038381</t>
  </si>
  <si>
    <t>075899</t>
  </si>
  <si>
    <t>BDS - 3050/3064 YANINA MATARESE</t>
  </si>
  <si>
    <t>5</t>
  </si>
  <si>
    <t xml:space="preserve">   TRAPOCHICO</t>
  </si>
  <si>
    <t>TRAPO DE PISO C/ FRASES 50X60</t>
  </si>
  <si>
    <t>FB5100038419</t>
  </si>
  <si>
    <t>075925</t>
  </si>
  <si>
    <t>BDS - 3072 GISELE ALEJANDRA IACONIS</t>
  </si>
  <si>
    <t>5</t>
  </si>
  <si>
    <t xml:space="preserve">   TRAPOCHICO</t>
  </si>
  <si>
    <t>TRAPO DE PISO C/ FRASES 50X60</t>
  </si>
  <si>
    <t>FB5100038419</t>
  </si>
  <si>
    <t>075925</t>
  </si>
  <si>
    <t>BDS - 3072 GISELE ALEJANDRA IACONIS</t>
  </si>
  <si>
    <t>5</t>
  </si>
  <si>
    <t xml:space="preserve">   TW7375VELA</t>
  </si>
  <si>
    <t xml:space="preserve">**COMPOTERA VELA BRILLANTE 400ML </t>
  </si>
  <si>
    <t>FB5100037905</t>
  </si>
  <si>
    <t>075536</t>
  </si>
  <si>
    <t>BDS - 2925/3306 MARIA VERONICA SALVAREZZA</t>
  </si>
  <si>
    <t>5</t>
  </si>
  <si>
    <t xml:space="preserve">   TW7375VELA</t>
  </si>
  <si>
    <t xml:space="preserve">**COMPOTERA VELA BRILLANTE 400ML </t>
  </si>
  <si>
    <t>FB5100038379</t>
  </si>
  <si>
    <t>075895</t>
  </si>
  <si>
    <t>BDS - 3034 ALDANA PINTADO</t>
  </si>
  <si>
    <t>5</t>
  </si>
  <si>
    <t xml:space="preserve">  046BA8194M1</t>
  </si>
  <si>
    <t xml:space="preserve">+**/ESPECIERO 6PC 15.5X22.5 CM ACERO INOX </t>
  </si>
  <si>
    <t>FB5100037876</t>
  </si>
  <si>
    <t>065412</t>
  </si>
  <si>
    <t>BDS - 1181/2047/2318/2922/2923 MERLINA GIUSTI</t>
  </si>
  <si>
    <t>5</t>
  </si>
  <si>
    <t xml:space="preserve">  0607PLA0009</t>
  </si>
  <si>
    <t>**TABLA PICAR RECT BLANCA 27X20CM</t>
  </si>
  <si>
    <t>FB5100038437</t>
  </si>
  <si>
    <t>075939</t>
  </si>
  <si>
    <t>BDS - 3058 YESICA CANOSA</t>
  </si>
  <si>
    <t>5</t>
  </si>
  <si>
    <t xml:space="preserve">  0607PLA9007</t>
  </si>
  <si>
    <t xml:space="preserve">**JARRA 2LTS + 6 VASOS 330ML FACETADO </t>
  </si>
  <si>
    <t>FB5100037888</t>
  </si>
  <si>
    <t>075525</t>
  </si>
  <si>
    <t>BDS - 2898 SUSAN HURTADO</t>
  </si>
  <si>
    <t>5</t>
  </si>
  <si>
    <t xml:space="preserve">  CHUCOBLANCO</t>
  </si>
  <si>
    <t>**CORTINA BLANCO ALGODÓN Y POLIÉSTER 50%-50% DOS PAÑOS 140X210CM</t>
  </si>
  <si>
    <t>FB5100037622</t>
  </si>
  <si>
    <t>062710</t>
  </si>
  <si>
    <t>BDD - 694/2864/2905/3305 SANDRA ALVAREZ</t>
  </si>
  <si>
    <t>5</t>
  </si>
  <si>
    <t xml:space="preserve">  MATEPAMPA01</t>
  </si>
  <si>
    <t>**//MATE BLANCO BOCA ANCHA C/BOMBILLA</t>
  </si>
  <si>
    <t>FB5100037980</t>
  </si>
  <si>
    <t>075572</t>
  </si>
  <si>
    <t>BDS - 2949 ANGELES MADERO</t>
  </si>
  <si>
    <t>5</t>
  </si>
  <si>
    <t xml:space="preserve">  MATEPAMPA01</t>
  </si>
  <si>
    <t>**//MATE BLANCO BOCA ANCHA C/BOMBILLA</t>
  </si>
  <si>
    <t>FB5100038080</t>
  </si>
  <si>
    <t>060830</t>
  </si>
  <si>
    <t>BDD - 308/1019/2971/2992 GERALDINE CORIA</t>
  </si>
  <si>
    <t>5</t>
  </si>
  <si>
    <t xml:space="preserve">  MATEPAMPA01</t>
  </si>
  <si>
    <t>**//MATE BLANCO BOCA ANCHA C/BOMBILLA</t>
  </si>
  <si>
    <t>FB5100038133</t>
  </si>
  <si>
    <t>075698</t>
  </si>
  <si>
    <t>BDS - 2984 CARLA FIORELLI</t>
  </si>
  <si>
    <t>5</t>
  </si>
  <si>
    <t xml:space="preserve">  MATEPAMPA01</t>
  </si>
  <si>
    <t>**//MATE BLANCO BOCA ANCHA C/BOMBILLA</t>
  </si>
  <si>
    <t>FB5100038192</t>
  </si>
  <si>
    <t>075735</t>
  </si>
  <si>
    <t>BDS - 2999 FLORENCIA LERER</t>
  </si>
  <si>
    <t>5</t>
  </si>
  <si>
    <t xml:space="preserve">  MATEPAMPA01</t>
  </si>
  <si>
    <t>**//MATE BLANCO BOCA ANCHA C/BOMBILLA</t>
  </si>
  <si>
    <t>FB5100038383</t>
  </si>
  <si>
    <t>075063</t>
  </si>
  <si>
    <t>BDS - 2803/3053 GUADALUPE MORENO</t>
  </si>
  <si>
    <t>5</t>
  </si>
  <si>
    <t xml:space="preserve">  MATEPAMPA02</t>
  </si>
  <si>
    <t>+**MATE CORAL BOCA ANCHA C/BOMBILLA</t>
  </si>
  <si>
    <t>FB5100037809</t>
  </si>
  <si>
    <t>075430</t>
  </si>
  <si>
    <t>BDS - 2891 AGUSTINA FRANGOLINI</t>
  </si>
  <si>
    <t>5</t>
  </si>
  <si>
    <t xml:space="preserve">  MATEPAMPA03</t>
  </si>
  <si>
    <t>**//MATE ROSA BOCA ANCHA C/BOMBILLA</t>
  </si>
  <si>
    <t>FB5100038083</t>
  </si>
  <si>
    <t>071277</t>
  </si>
  <si>
    <t>BDS - 2287/2997 ANDREA ACOSTA</t>
  </si>
  <si>
    <t>5</t>
  </si>
  <si>
    <t xml:space="preserve">  MATEPAMPA03</t>
  </si>
  <si>
    <t>**//MATE ROSA BOCA ANCHA C/BOMBILLA</t>
  </si>
  <si>
    <t>FB5100038326</t>
  </si>
  <si>
    <t>075850</t>
  </si>
  <si>
    <t>BDS - 3023 YANINA MATAS</t>
  </si>
  <si>
    <t>5</t>
  </si>
  <si>
    <t xml:space="preserve">  MATEPAMPA03</t>
  </si>
  <si>
    <t>**//MATE ROSA BOCA ANCHA C/BOMBILLA</t>
  </si>
  <si>
    <t>FB5100038430</t>
  </si>
  <si>
    <t>060487</t>
  </si>
  <si>
    <t>BDD - 243/479/656/3048/3090 GISELA JAKIMCZUK</t>
  </si>
  <si>
    <t>8</t>
  </si>
  <si>
    <t xml:space="preserve">  MATEPAMPA04</t>
  </si>
  <si>
    <t>**//MATE BEIGE BOCA ANCHA C/BOMBILLA</t>
  </si>
  <si>
    <t>FB5100037886</t>
  </si>
  <si>
    <t>075524</t>
  </si>
  <si>
    <t>BDS - 2896 LEILA IGLESIAS</t>
  </si>
  <si>
    <t>5</t>
  </si>
  <si>
    <t xml:space="preserve">  MATEPAMPA04</t>
  </si>
  <si>
    <t>**//MATE BEIGE BOCA ANCHA C/BOMBILLA</t>
  </si>
  <si>
    <t>FB5100038223</t>
  </si>
  <si>
    <t>075768</t>
  </si>
  <si>
    <t>BDS - 3009/3390 MARIA BENITEZ</t>
  </si>
  <si>
    <t>5</t>
  </si>
  <si>
    <t xml:space="preserve">  MATEPAMPA05</t>
  </si>
  <si>
    <t>**//MATE NEGRO BOCA ANCHA C/BOMBILLA</t>
  </si>
  <si>
    <t>FB5100037883</t>
  </si>
  <si>
    <t>074885</t>
  </si>
  <si>
    <t>BDS - 2746/2890 AYELEN GOMEZ</t>
  </si>
  <si>
    <t>5</t>
  </si>
  <si>
    <t xml:space="preserve">  MATEPAMPA05</t>
  </si>
  <si>
    <t>**//MATE NEGRO BOCA ANCHA C/BOMBILLA</t>
  </si>
  <si>
    <t>FB5100038383</t>
  </si>
  <si>
    <t>075063</t>
  </si>
  <si>
    <t>BDS - 2803/3053 GUADALUPE MORENO</t>
  </si>
  <si>
    <t>5</t>
  </si>
  <si>
    <t xml:space="preserve">  MATEPAMPA11</t>
  </si>
  <si>
    <t>**//MATE BLANCO BOCA ANGOSTA C/BOMBILLA</t>
  </si>
  <si>
    <t>FB5100037571</t>
  </si>
  <si>
    <t>075315</t>
  </si>
  <si>
    <t>BDS - 2861 ANTONELLA ANDREASEN</t>
  </si>
  <si>
    <t>5</t>
  </si>
  <si>
    <t xml:space="preserve">  MATEPAMPA11</t>
  </si>
  <si>
    <t>**//MATE BLANCO BOCA ANGOSTA C/BOMBILLA</t>
  </si>
  <si>
    <t>FB5100037696</t>
  </si>
  <si>
    <t>075372</t>
  </si>
  <si>
    <t>BDS - 2874/3036 MARIANA JUANA PORTARO</t>
  </si>
  <si>
    <t>5</t>
  </si>
  <si>
    <t xml:space="preserve">  MATEPAMPA11</t>
  </si>
  <si>
    <t>**//MATE BLANCO BOCA ANGOSTA C/BOMBILLA</t>
  </si>
  <si>
    <t>FB5100037907</t>
  </si>
  <si>
    <t>075537</t>
  </si>
  <si>
    <t>BDS - 2927 GABRIELA RODRIGUEZ</t>
  </si>
  <si>
    <t>5</t>
  </si>
  <si>
    <t xml:space="preserve">  MATEPAMPA11</t>
  </si>
  <si>
    <t>**//MATE BLANCO BOCA ANGOSTA C/BOMBILLA</t>
  </si>
  <si>
    <t>FB5100038039</t>
  </si>
  <si>
    <t>065850</t>
  </si>
  <si>
    <t>BDS - 1290/2960 FATIMA AGUSTINA CAMPOS</t>
  </si>
  <si>
    <t>5</t>
  </si>
  <si>
    <t xml:space="preserve">  MATEPAMPA11</t>
  </si>
  <si>
    <t>**//MATE BLANCO BOCA ANGOSTA C/BOMBILLA</t>
  </si>
  <si>
    <t>FB5100038134</t>
  </si>
  <si>
    <t>075703</t>
  </si>
  <si>
    <t>BDS - 2987 JOSEFINA OSHEA</t>
  </si>
  <si>
    <t>5</t>
  </si>
  <si>
    <t xml:space="preserve">  MATEPAMPA11</t>
  </si>
  <si>
    <t>**//MATE BLANCO BOCA ANGOSTA C/BOMBILLA</t>
  </si>
  <si>
    <t>FB5100038331</t>
  </si>
  <si>
    <t>075853</t>
  </si>
  <si>
    <t>BDS - 3027 MARIA AGUSTINA VIOLINI</t>
  </si>
  <si>
    <t>5</t>
  </si>
  <si>
    <t xml:space="preserve">  MATEPAMPA11</t>
  </si>
  <si>
    <t>**//MATE BLANCO BOCA ANGOSTA C/BOMBILLA</t>
  </si>
  <si>
    <t>FB5100038383</t>
  </si>
  <si>
    <t>075063</t>
  </si>
  <si>
    <t>BDS - 2803/3053 GUADALUPE MORENO</t>
  </si>
  <si>
    <t>5</t>
  </si>
  <si>
    <t xml:space="preserve">  MATEPAMPA13</t>
  </si>
  <si>
    <t>**//MATE ROSA BOCA ANGOSTA C/BOMBILLA</t>
  </si>
  <si>
    <t>FB5100037898</t>
  </si>
  <si>
    <t>075530</t>
  </si>
  <si>
    <t>BDS - 2915 ROSAURA TABARES</t>
  </si>
  <si>
    <t>5</t>
  </si>
  <si>
    <t xml:space="preserve">  MATEPAMPA13</t>
  </si>
  <si>
    <t>**//MATE ROSA BOCA ANGOSTA C/BOMBILLA</t>
  </si>
  <si>
    <t>FB5100037979</t>
  </si>
  <si>
    <t>075571</t>
  </si>
  <si>
    <t>BDS - 2948/3336 PAOLA ZADRA</t>
  </si>
  <si>
    <t>5</t>
  </si>
  <si>
    <t xml:space="preserve">  MATEPAMPA13</t>
  </si>
  <si>
    <t>**//MATE ROSA BOCA ANGOSTA C/BOMBILLA</t>
  </si>
  <si>
    <t>FB5100038325</t>
  </si>
  <si>
    <t>075849</t>
  </si>
  <si>
    <t>BDS - 3022 CECILIA ETCHEVERRIA</t>
  </si>
  <si>
    <t>5</t>
  </si>
  <si>
    <t xml:space="preserve">  MATEPAMPA13</t>
  </si>
  <si>
    <t>**//MATE ROSA BOCA ANGOSTA C/BOMBILLA</t>
  </si>
  <si>
    <t>FB5100038369</t>
  </si>
  <si>
    <t>075892</t>
  </si>
  <si>
    <t>BDS - 3030 MARIA SOL BARBONA</t>
  </si>
  <si>
    <t>5</t>
  </si>
  <si>
    <t xml:space="preserve">  MATEPAMPA13</t>
  </si>
  <si>
    <t>**//MATE ROSA BOCA ANGOSTA C/BOMBILLA</t>
  </si>
  <si>
    <t>FB5100038434</t>
  </si>
  <si>
    <t>075937</t>
  </si>
  <si>
    <t>BDS - 3055 BRUNO DSTEFANO</t>
  </si>
  <si>
    <t>5</t>
  </si>
  <si>
    <t xml:space="preserve">  MATEPAMPA14</t>
  </si>
  <si>
    <t>**//MATE BEIGE BOCA ANGOSTA C/BOMBILLA</t>
  </si>
  <si>
    <t>FB5100038025</t>
  </si>
  <si>
    <t>075613</t>
  </si>
  <si>
    <t>BDS - 2900 JULIANA DAHL</t>
  </si>
  <si>
    <t>5</t>
  </si>
  <si>
    <t xml:space="preserve">  MATEPAMPA14</t>
  </si>
  <si>
    <t>**//MATE BEIGE BOCA ANGOSTA C/BOMBILLA</t>
  </si>
  <si>
    <t>FB5100038225</t>
  </si>
  <si>
    <t>075770</t>
  </si>
  <si>
    <t>BDS - 3012 FLORENCIA MARAGLIANO</t>
  </si>
  <si>
    <t>5</t>
  </si>
  <si>
    <t xml:space="preserve">  MATEPAMPA14</t>
  </si>
  <si>
    <t>**//MATE BEIGE BOCA ANGOSTA C/BOMBILLA</t>
  </si>
  <si>
    <t>FB5100038380</t>
  </si>
  <si>
    <t>066769</t>
  </si>
  <si>
    <t>BDS - 1590/1949/2188/3031/3047 NATALIA GUTIERRREZ</t>
  </si>
  <si>
    <t>5</t>
  </si>
  <si>
    <t xml:space="preserve">  MATEPAMPA14</t>
  </si>
  <si>
    <t>**//MATE BEIGE BOCA ANGOSTA C/BOMBILLA</t>
  </si>
  <si>
    <t>FB5100038433</t>
  </si>
  <si>
    <t>075936</t>
  </si>
  <si>
    <t>BDS - 3054 LUCIANA COMINELLI</t>
  </si>
  <si>
    <t>5</t>
  </si>
  <si>
    <t xml:space="preserve">  MATEPAMPA15</t>
  </si>
  <si>
    <t>**//MATE NEGRO BOCA ANGOSTA C/BOMBILLA</t>
  </si>
  <si>
    <t>FB5100037872</t>
  </si>
  <si>
    <t>062576</t>
  </si>
  <si>
    <t>BDD - 646/661/2007/2044/2788/2883/2932 MARIA LAURA TRIPICCHIO</t>
  </si>
  <si>
    <t>5</t>
  </si>
  <si>
    <t xml:space="preserve">  MATEPAMPA15</t>
  </si>
  <si>
    <t>**//MATE NEGRO BOCA ANGOSTA C/BOMBILLA</t>
  </si>
  <si>
    <t>FB5100037882</t>
  </si>
  <si>
    <t>074914</t>
  </si>
  <si>
    <t>BDS - 2764/2776/2889 LILIANA RODRIGUEZ</t>
  </si>
  <si>
    <t>5</t>
  </si>
  <si>
    <t xml:space="preserve">  MATEPAMPA15</t>
  </si>
  <si>
    <t>**//MATE NEGRO BOCA ANGOSTA C/BOMBILLA</t>
  </si>
  <si>
    <t>FB5100038383</t>
  </si>
  <si>
    <t>075063</t>
  </si>
  <si>
    <t>BDS - 2803/3053 GUADALUPE MORENO</t>
  </si>
  <si>
    <t>5</t>
  </si>
  <si>
    <t xml:space="preserve">  MATEPAMPA15</t>
  </si>
  <si>
    <t>**//MATE NEGRO BOCA ANGOSTA C/BOMBILLA</t>
  </si>
  <si>
    <t>FB5100038433</t>
  </si>
  <si>
    <t>075936</t>
  </si>
  <si>
    <t>BDS - 3054 LUCIANA COMINELLI</t>
  </si>
  <si>
    <t>5</t>
  </si>
  <si>
    <t xml:space="preserve">  TRAPOGRANDE</t>
  </si>
  <si>
    <t>TRAPO DE PISO C/ FRASES 60X70</t>
  </si>
  <si>
    <t>FB5100037516</t>
  </si>
  <si>
    <t>075274</t>
  </si>
  <si>
    <t>BDS - 2835 DANIELA FERNANDEZ</t>
  </si>
  <si>
    <t>5</t>
  </si>
  <si>
    <t xml:space="preserve">  TRAPOGRANDE</t>
  </si>
  <si>
    <t>TRAPO DE PISO C/ FRASES 60X70</t>
  </si>
  <si>
    <t>FB5100037555</t>
  </si>
  <si>
    <t>075305</t>
  </si>
  <si>
    <t>BDS - 2841 SUSAY UNZAGA</t>
  </si>
  <si>
    <t>5</t>
  </si>
  <si>
    <t xml:space="preserve">  TRAPOGRANDE</t>
  </si>
  <si>
    <t>TRAPO DE PISO C/ FRASES 60X70</t>
  </si>
  <si>
    <t>FB5100037696</t>
  </si>
  <si>
    <t>075372</t>
  </si>
  <si>
    <t>BDS - 2874/3036 MARIANA JUANA PORTARO</t>
  </si>
  <si>
    <t>5</t>
  </si>
  <si>
    <t xml:space="preserve">  TRAPOGRANDE</t>
  </si>
  <si>
    <t>TRAPO DE PISO C/ FRASES 60X70</t>
  </si>
  <si>
    <t>FB5100037984</t>
  </si>
  <si>
    <t>075576</t>
  </si>
  <si>
    <t>BDS - 2957 KARINA MARTINEZ</t>
  </si>
  <si>
    <t>5</t>
  </si>
  <si>
    <t xml:space="preserve">  TRAPOGRANDE</t>
  </si>
  <si>
    <t>TRAPO DE PISO C/ FRASES 60X70</t>
  </si>
  <si>
    <t>FB5100038039</t>
  </si>
  <si>
    <t>065850</t>
  </si>
  <si>
    <t>BDS - 1290/2960 FATIMA AGUSTINA CAMPOS</t>
  </si>
  <si>
    <t>5</t>
  </si>
  <si>
    <t xml:space="preserve">  TRAPOGRANDE</t>
  </si>
  <si>
    <t>TRAPO DE PISO C/ FRASES 60X70</t>
  </si>
  <si>
    <t>FB5100038331</t>
  </si>
  <si>
    <t>075853</t>
  </si>
  <si>
    <t>BDS - 3027 MARIA AGUSTINA VIOLINI</t>
  </si>
  <si>
    <t>5</t>
  </si>
  <si>
    <t xml:space="preserve">  TW83140VELA</t>
  </si>
  <si>
    <t xml:space="preserve">**VELA 100% SOJA AROMA JAZMIN BELLIZE VERDE </t>
  </si>
  <si>
    <t>FB5100037875</t>
  </si>
  <si>
    <t>075522</t>
  </si>
  <si>
    <t>BDS - 2921 FLORENCIA SEGUI</t>
  </si>
  <si>
    <t>5</t>
  </si>
  <si>
    <t xml:space="preserve">  TW83140VELA</t>
  </si>
  <si>
    <t xml:space="preserve">**VELA 100% SOJA AROMA JAZMIN BELLIZE VERDE </t>
  </si>
  <si>
    <t>FB5100038049</t>
  </si>
  <si>
    <t>075633</t>
  </si>
  <si>
    <t>BDS - 2968 ARACELI MORRIS</t>
  </si>
  <si>
    <t>5</t>
  </si>
  <si>
    <t xml:space="preserve">  TW83140VELA</t>
  </si>
  <si>
    <t xml:space="preserve">**VELA 100% SOJA AROMA JAZMIN BELLIZE VERDE </t>
  </si>
  <si>
    <t>FB5100038379</t>
  </si>
  <si>
    <t>075895</t>
  </si>
  <si>
    <t>BDS - 3034 ALDANA PINTADO</t>
  </si>
  <si>
    <t>5</t>
  </si>
  <si>
    <t xml:space="preserve">  TW88423VELA</t>
  </si>
  <si>
    <t>**VELA 100% SOJA AROMA JAZMIN BELLIZE CRISTAL</t>
  </si>
  <si>
    <t>FB5100037875</t>
  </si>
  <si>
    <t>075522</t>
  </si>
  <si>
    <t>BDS - 2921 FLORENCIA SEGUI</t>
  </si>
  <si>
    <t>5</t>
  </si>
  <si>
    <t xml:space="preserve">  TW88423VELA</t>
  </si>
  <si>
    <t>**VELA 100% SOJA AROMA JAZMIN BELLIZE CRISTAL</t>
  </si>
  <si>
    <t>FB5100037910</t>
  </si>
  <si>
    <t>075538</t>
  </si>
  <si>
    <t>BDS - 2930 PAULINA PADIN</t>
  </si>
  <si>
    <t>5</t>
  </si>
  <si>
    <t xml:space="preserve">  TW88423VELA</t>
  </si>
  <si>
    <t>**VELA 100% SOJA AROMA JAZMIN BELLIZE CRISTAL</t>
  </si>
  <si>
    <t>FB5100038043</t>
  </si>
  <si>
    <t>075627</t>
  </si>
  <si>
    <t>BDS - 2965 MARILINA TORRES</t>
  </si>
  <si>
    <t>5</t>
  </si>
  <si>
    <t xml:space="preserve">  TW88423VELA</t>
  </si>
  <si>
    <t>**VELA 100% SOJA AROMA JAZMIN BELLIZE CRISTAL</t>
  </si>
  <si>
    <t>FB5100038049</t>
  </si>
  <si>
    <t>075633</t>
  </si>
  <si>
    <t>BDS - 2968 ARACELI MORRIS</t>
  </si>
  <si>
    <t>5</t>
  </si>
  <si>
    <t xml:space="preserve">  TW88423VELA</t>
  </si>
  <si>
    <t>**VELA 100% SOJA AROMA JAZMIN BELLIZE CRISTAL</t>
  </si>
  <si>
    <t>FB5100038070</t>
  </si>
  <si>
    <t>075637</t>
  </si>
  <si>
    <t>BDS - 2973 ALEJANDRA LICO</t>
  </si>
  <si>
    <t>5</t>
  </si>
  <si>
    <t xml:space="preserve">  TW88423VELA</t>
  </si>
  <si>
    <t>**VELA 100% SOJA AROMA JAZMIN BELLIZE CRISTAL</t>
  </si>
  <si>
    <t>FB5100038222</t>
  </si>
  <si>
    <t>075767</t>
  </si>
  <si>
    <t>BDS - 3008 DENISE VELARDE</t>
  </si>
  <si>
    <t>5</t>
  </si>
  <si>
    <t xml:space="preserve">  TW88640VELA</t>
  </si>
  <si>
    <t>**VELA 100% SOJA AROMA JAZMIN BELLIZE AZUL</t>
  </si>
  <si>
    <t>FB5100037705</t>
  </si>
  <si>
    <t>065864</t>
  </si>
  <si>
    <t>BDS - 1314/1579/2878/3134 GISELA OZIEMINSKI</t>
  </si>
  <si>
    <t>5</t>
  </si>
  <si>
    <t xml:space="preserve">  TW88640VELA</t>
  </si>
  <si>
    <t>**VELA 100% SOJA AROMA JAZMIN BELLIZE AZUL</t>
  </si>
  <si>
    <t>FB5100037905</t>
  </si>
  <si>
    <t>075536</t>
  </si>
  <si>
    <t>BDS - 2925/3306 MARIA VERONICA SALVAREZZA</t>
  </si>
  <si>
    <t>5</t>
  </si>
  <si>
    <t xml:space="preserve"> 019BO5217NEW</t>
  </si>
  <si>
    <t xml:space="preserve">BOT. H2O 1L TAPON CORCHO ECOLOGICO </t>
  </si>
  <si>
    <t>FB5100038420</t>
  </si>
  <si>
    <t>067526</t>
  </si>
  <si>
    <t>BDS - 1672/2716/3035 JENNIFER XIMENA BIANCO</t>
  </si>
  <si>
    <t>5</t>
  </si>
  <si>
    <t xml:space="preserve"> 019BO5217NEW</t>
  </si>
  <si>
    <t xml:space="preserve">BOT. H2O 1L TAPON CORCHO ECOLOGICO </t>
  </si>
  <si>
    <t>FB5100038419</t>
  </si>
  <si>
    <t>075925</t>
  </si>
  <si>
    <t>BDS - 3072 GISELE ALEJANDRA IACONIS</t>
  </si>
  <si>
    <t>5</t>
  </si>
  <si>
    <t xml:space="preserve"> 046AB6646NEW</t>
  </si>
  <si>
    <t>**PORTA CEPILLOS DOBLE BAÑO  POLI. PASTEL</t>
  </si>
  <si>
    <t>FB5100037885</t>
  </si>
  <si>
    <t>074618</t>
  </si>
  <si>
    <t>BDS - 2694/2707/2894 CELESTE SUAREZ</t>
  </si>
  <si>
    <t>5</t>
  </si>
  <si>
    <t xml:space="preserve"> 046AB6646NEW</t>
  </si>
  <si>
    <t>**PORTA CEPILLOS DOBLE BAÑO  POLI. PASTEL</t>
  </si>
  <si>
    <t>FB5100038026</t>
  </si>
  <si>
    <t>075614</t>
  </si>
  <si>
    <t>BDS - 2914/3073 MARIA DE LOS ANGELES SANCHEZ</t>
  </si>
  <si>
    <t>5</t>
  </si>
  <si>
    <t>0607PLA203PAS</t>
  </si>
  <si>
    <t>ORDENADOR DE MESADA POR 3 DIVISIONES PASTEL</t>
  </si>
  <si>
    <t>FB5100037518</t>
  </si>
  <si>
    <t>075276</t>
  </si>
  <si>
    <t>BDS - 2837 ARACELI RIVADENEIRA</t>
  </si>
  <si>
    <t>5</t>
  </si>
  <si>
    <t>0607PLA203PAS</t>
  </si>
  <si>
    <t>ORDENADOR DE MESADA POR 3 DIVISIONES PASTEL</t>
  </si>
  <si>
    <t>FB5100038225</t>
  </si>
  <si>
    <t>075770</t>
  </si>
  <si>
    <t>BDS - 3012 FLORENCIA MARAGLIANO</t>
  </si>
  <si>
    <t>5</t>
  </si>
  <si>
    <t>0607PLA204PAS</t>
  </si>
  <si>
    <t>CUBIERTERO PASTEL 31.5X24.5X4.5CM</t>
  </si>
  <si>
    <t>FB5100037813</t>
  </si>
  <si>
    <t>066739</t>
  </si>
  <si>
    <t>BDS - 1521/1807/2910 ELIANA CAMPUZANO</t>
  </si>
  <si>
    <t>5</t>
  </si>
  <si>
    <t>0607PLA204PAS</t>
  </si>
  <si>
    <t>CUBIERTERO PASTEL 31.5X24.5X4.5CM</t>
  </si>
  <si>
    <t>FB5100038428</t>
  </si>
  <si>
    <t>075933</t>
  </si>
  <si>
    <t>BDS - 3045/3108 YAMILA SANCHEZ</t>
  </si>
  <si>
    <t>5</t>
  </si>
  <si>
    <t>VENTA S/IVA</t>
  </si>
  <si>
    <t>VENTA C/IVA</t>
  </si>
  <si>
    <t>VENTA TOTAL</t>
  </si>
  <si>
    <t>COSTO S/IVA</t>
  </si>
  <si>
    <t>COSTO C/IVA</t>
  </si>
  <si>
    <t>POLITICA DE DTO</t>
  </si>
  <si>
    <t>COSTO - 15 Y 10</t>
  </si>
  <si>
    <t>COSTO FINAL -5</t>
  </si>
  <si>
    <t>COSTO TOTAL X VENTA</t>
  </si>
  <si>
    <t>TIENDA NUBE</t>
  </si>
  <si>
    <t>DIFERENCIAS</t>
  </si>
  <si>
    <t>RET MP</t>
  </si>
  <si>
    <t>RET TN</t>
  </si>
  <si>
    <t>RET AFIP</t>
  </si>
  <si>
    <t>COBRADO</t>
  </si>
  <si>
    <t>DIF</t>
  </si>
  <si>
    <t>COMENTARIO</t>
  </si>
  <si>
    <t>COSTO TOTAL</t>
  </si>
  <si>
    <t>MACETA A BDS</t>
  </si>
  <si>
    <t>COSTO DOLCE</t>
  </si>
  <si>
    <t>TRANSFERIR A DOLCE</t>
  </si>
  <si>
    <t>Orden</t>
  </si>
  <si>
    <t>BDS - 2857 ROCIO ROSAS</t>
  </si>
  <si>
    <t>COD, MP</t>
  </si>
  <si>
    <t>**PORTA CEPILLOS BAÑO  POLI, PASTEL</t>
  </si>
  <si>
    <t>CORREO</t>
  </si>
  <si>
    <t>DIFERENCIA X TRANSF</t>
  </si>
  <si>
    <t>DEVOLUCION X ERROR DE PRECIO EN LA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</si>
</sst>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#,###,##0.00"/>
  </numFmts>
  <fonts count="2" x14ac:knownFonts="1">
    <font>
      <sz val="11"/>
      <color theme="1"/>
      <name val="Calibri"/>
      <family val="2"/>
      <charset val="1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0" fontId="0" fillId="0" borderId="1" xfId="0" applyBorder="1"/>
    <xf numFmtId="0" fontId="1" fillId="3" borderId="1" xfId="0" applyFont="1" applyFill="1" applyBorder="1"/>
    <xf numFmtId="0" fontId="0" fillId="4" borderId="1" xfId="0" applyFont="1" applyFill="1" applyBorder="1"/>
    <xf numFmtId="164" fontId="0" fillId="4" borderId="1" xfId="0" applyNumberFormat="1" applyFont="1" applyFill="1" applyBorder="1"/>
    <xf numFmtId="165" fontId="0" fillId="4" borderId="1" xfId="0" applyNumberFormat="1" applyFont="1" applyFill="1" applyBorder="1"/>
    <xf numFmtId="0" fontId="0" fillId="4" borderId="1" xfId="0" applyFill="1" applyBorder="1"/>
    <xf numFmtId="0" fontId="0" fillId="4" borderId="0" xfId="0" applyFill="1"/>
    <xf numFmtId="0" fontId="0" fillId="5" borderId="1" xfId="0" applyFont="1" applyFill="1" applyBorder="1"/>
    <xf numFmtId="164" fontId="0" fillId="5" borderId="1" xfId="0" applyNumberFormat="1" applyFont="1" applyFill="1" applyBorder="1"/>
    <xf numFmtId="165" fontId="0" fillId="5" borderId="1" xfId="0" applyNumberFormat="1" applyFont="1" applyFill="1" applyBorder="1"/>
    <xf numFmtId="0" fontId="0" fillId="5" borderId="1" xfId="0" applyFill="1" applyBorder="1"/>
    <xf numFmtId="0" fontId="0" fillId="5" borderId="0" xfId="0" applyFill="1"/>
    <xf numFmtId="165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4" fontId="0" fillId="0" borderId="1" xfId="0" applyNumberFormat="1" applyBorder="1"/>
    <xf numFmtId="4" fontId="0" fillId="5" borderId="1" xfId="0" applyNumberFormat="1" applyFill="1" applyBorder="1"/>
    <xf numFmtId="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tin%20Mu&#241;oz/Downloads/ventas%20(3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s (3)"/>
    </sheetNames>
    <sheetDataSet>
      <sheetData sheetId="0">
        <row r="1">
          <cell r="A1" t="str">
            <v>Número de orden</v>
          </cell>
          <cell r="B1" t="str">
            <v>Email</v>
          </cell>
          <cell r="C1" t="str">
            <v>Fecha</v>
          </cell>
          <cell r="D1" t="str">
            <v>Estado de la orden</v>
          </cell>
          <cell r="E1" t="str">
            <v>Estado del pago</v>
          </cell>
          <cell r="F1" t="str">
            <v>Estado del envío</v>
          </cell>
          <cell r="G1" t="str">
            <v>Moneda</v>
          </cell>
          <cell r="H1" t="str">
            <v>Subtotal de productos</v>
          </cell>
          <cell r="I1" t="str">
            <v>Descuento</v>
          </cell>
          <cell r="J1" t="str">
            <v>Costo de envío</v>
          </cell>
          <cell r="K1" t="str">
            <v>Total</v>
          </cell>
          <cell r="L1" t="str">
            <v>Nombre del comprador</v>
          </cell>
          <cell r="M1" t="str">
            <v>DNI / CUIT</v>
          </cell>
          <cell r="N1" t="str">
            <v>Teléfono</v>
          </cell>
          <cell r="O1" t="str">
            <v>Nombre para el envío</v>
          </cell>
          <cell r="P1" t="str">
            <v>Teléfono para el envío</v>
          </cell>
          <cell r="Q1" t="str">
            <v>Dirección</v>
          </cell>
          <cell r="R1" t="str">
            <v>Número</v>
          </cell>
          <cell r="S1" t="str">
            <v>Piso</v>
          </cell>
          <cell r="T1" t="str">
            <v>Localidad</v>
          </cell>
          <cell r="U1" t="str">
            <v>Ciudad</v>
          </cell>
          <cell r="V1" t="str">
            <v>Código postal</v>
          </cell>
          <cell r="W1" t="str">
            <v>Provincia o estado</v>
          </cell>
          <cell r="X1" t="str">
            <v>País</v>
          </cell>
          <cell r="Y1" t="str">
            <v>Medio de envío</v>
          </cell>
          <cell r="Z1" t="str">
            <v>Medio de pago</v>
          </cell>
          <cell r="AA1" t="str">
            <v>Cupón de descuento</v>
          </cell>
          <cell r="AB1" t="str">
            <v>Notas del comprador</v>
          </cell>
          <cell r="AC1" t="str">
            <v>Notas del vendedor</v>
          </cell>
          <cell r="AD1" t="str">
            <v>Fecha de pago</v>
          </cell>
          <cell r="AE1" t="str">
            <v>Fecha de envío</v>
          </cell>
          <cell r="AF1" t="str">
            <v>Nombre del producto</v>
          </cell>
          <cell r="AG1" t="str">
            <v>Precio del producto</v>
          </cell>
          <cell r="AH1" t="str">
            <v>Cantidad del producto</v>
          </cell>
          <cell r="AI1" t="str">
            <v>SKU</v>
          </cell>
          <cell r="AJ1" t="str">
            <v>Canal</v>
          </cell>
          <cell r="AK1" t="str">
            <v>Código de tracking del envío</v>
          </cell>
          <cell r="AL1" t="str">
            <v>Identificador de la transacción en el medio de pago</v>
          </cell>
          <cell r="AM1" t="str">
            <v>Identificador de la orden</v>
          </cell>
          <cell r="AN1" t="str">
            <v>Producto Físico</v>
          </cell>
        </row>
        <row r="2">
          <cell r="A2">
            <v>2914</v>
          </cell>
          <cell r="B2" t="str">
            <v>maria_sanchez85@hotmail.com</v>
          </cell>
          <cell r="C2">
            <v>44326</v>
          </cell>
          <cell r="D2" t="str">
            <v>Abierta</v>
          </cell>
          <cell r="E2" t="str">
            <v>Recibido</v>
          </cell>
          <cell r="F2" t="str">
            <v>Enviado</v>
          </cell>
          <cell r="G2" t="str">
            <v>ARS</v>
          </cell>
          <cell r="H2" t="str">
            <v>11551.6</v>
          </cell>
          <cell r="I2">
            <v>0</v>
          </cell>
          <cell r="J2" t="str">
            <v>495.23</v>
          </cell>
          <cell r="K2" t="str">
            <v>12046.83</v>
          </cell>
          <cell r="L2" t="str">
            <v>Maria de los Angeles Sanchez</v>
          </cell>
          <cell r="M2">
            <v>28839567</v>
          </cell>
          <cell r="N2">
            <v>542994182579</v>
          </cell>
          <cell r="O2" t="str">
            <v>Maria de los Angeles Sanchez</v>
          </cell>
          <cell r="P2">
            <v>542994182579</v>
          </cell>
          <cell r="Q2" t="str">
            <v>Puerto Rico</v>
          </cell>
          <cell r="R2">
            <v>2319</v>
          </cell>
          <cell r="T2" t="str">
            <v>solares de la falda</v>
          </cell>
          <cell r="V2">
            <v>8324</v>
          </cell>
          <cell r="W2" t="str">
            <v>Rio Negro</v>
          </cell>
          <cell r="Y2" t="str">
            <v>Correo Argentino - Envio a domicilio</v>
          </cell>
          <cell r="Z2" t="str">
            <v>Mercado Pago</v>
          </cell>
          <cell r="AD2">
            <v>44326</v>
          </cell>
          <cell r="AE2">
            <v>44330</v>
          </cell>
          <cell r="AF2" t="str">
            <v>BOWL BAMBOO BLANCO OVALADO MED 13X26CM</v>
          </cell>
          <cell r="AG2" t="str">
            <v>1948.8</v>
          </cell>
          <cell r="AH2">
            <v>1</v>
          </cell>
          <cell r="AI2" t="str">
            <v>BA7791</v>
          </cell>
          <cell r="AJ2" t="str">
            <v>Web</v>
          </cell>
          <cell r="AK2" t="str">
            <v>SE ENVIA AL CORREO ARGENTINO HOY, VIERNES 14-05 ENTRE 12 Y 18 HORAS!</v>
          </cell>
          <cell r="AL2">
            <v>14816305051</v>
          </cell>
          <cell r="AM2">
            <v>409679009</v>
          </cell>
          <cell r="AN2" t="str">
            <v>Sí</v>
          </cell>
        </row>
        <row r="3">
          <cell r="A3">
            <v>3105</v>
          </cell>
          <cell r="B3" t="str">
            <v>tibaldocamila@gmail.com</v>
          </cell>
          <cell r="C3">
            <v>44348</v>
          </cell>
          <cell r="D3" t="str">
            <v>Abierta</v>
          </cell>
          <cell r="E3" t="str">
            <v>Anulado</v>
          </cell>
          <cell r="F3" t="str">
            <v>No está empaquetado</v>
          </cell>
          <cell r="G3" t="str">
            <v>ARS</v>
          </cell>
          <cell r="H3" t="str">
            <v>13396.5</v>
          </cell>
          <cell r="I3">
            <v>0</v>
          </cell>
          <cell r="J3" t="str">
            <v>476.72</v>
          </cell>
          <cell r="K3" t="str">
            <v>13873.22</v>
          </cell>
          <cell r="L3" t="str">
            <v>Camila Tibaldo</v>
          </cell>
          <cell r="M3">
            <v>37260272</v>
          </cell>
          <cell r="N3">
            <v>543425162807</v>
          </cell>
          <cell r="O3" t="str">
            <v>Camila Tibaldo</v>
          </cell>
          <cell r="P3">
            <v>543425162807</v>
          </cell>
          <cell r="Q3" t="str">
            <v xml:space="preserve">La Rioja </v>
          </cell>
          <cell r="R3">
            <v>2651</v>
          </cell>
          <cell r="S3" t="str">
            <v>Planta alta</v>
          </cell>
          <cell r="T3" t="str">
            <v>Centro</v>
          </cell>
          <cell r="V3">
            <v>3000</v>
          </cell>
          <cell r="W3" t="str">
            <v>Santa Fe</v>
          </cell>
          <cell r="Y3" t="str">
            <v>Correo Argentino - Envio a domicilio</v>
          </cell>
          <cell r="Z3" t="str">
            <v>Mercado Pago</v>
          </cell>
          <cell r="AB3" t="str">
            <v>El lugar de entrega es mi trabjo. Lo puede recibir cualquiera de mis compañeros.</v>
          </cell>
          <cell r="AF3" t="str">
            <v>SET X 3 MOLDE PIZZA DIAM 29.5CM 31CM 38CM ALT 1.8CM</v>
          </cell>
          <cell r="AG3">
            <v>2269</v>
          </cell>
          <cell r="AH3">
            <v>1</v>
          </cell>
          <cell r="AI3" t="str">
            <v>BA4835</v>
          </cell>
          <cell r="AJ3" t="str">
            <v>Móvil</v>
          </cell>
          <cell r="AK3" t="str">
            <v/>
          </cell>
          <cell r="AL3">
            <v>15150672570</v>
          </cell>
          <cell r="AM3">
            <v>422642622</v>
          </cell>
          <cell r="AN3" t="str">
            <v>Sí</v>
          </cell>
        </row>
        <row r="4">
          <cell r="A4">
            <v>3021</v>
          </cell>
          <cell r="B4" t="str">
            <v>marianabarreto2000@yahoo.com.ar</v>
          </cell>
          <cell r="C4">
            <v>44335</v>
          </cell>
          <cell r="D4" t="str">
            <v>Abierta</v>
          </cell>
          <cell r="E4" t="str">
            <v>Recibido</v>
          </cell>
          <cell r="F4" t="str">
            <v>Enviado</v>
          </cell>
          <cell r="G4" t="str">
            <v>ARS</v>
          </cell>
          <cell r="H4">
            <v>5225</v>
          </cell>
          <cell r="I4">
            <v>0</v>
          </cell>
          <cell r="J4" t="str">
            <v>454.35</v>
          </cell>
          <cell r="K4" t="str">
            <v>5679.35</v>
          </cell>
          <cell r="L4" t="str">
            <v>Mariana Barreto</v>
          </cell>
          <cell r="M4">
            <v>28361717</v>
          </cell>
          <cell r="N4">
            <v>542996208014</v>
          </cell>
          <cell r="O4" t="str">
            <v>Mariana barreto</v>
          </cell>
          <cell r="P4">
            <v>542996208014</v>
          </cell>
          <cell r="Q4" t="str">
            <v>Belgrano</v>
          </cell>
          <cell r="R4">
            <v>239</v>
          </cell>
          <cell r="V4">
            <v>8300</v>
          </cell>
          <cell r="W4" t="str">
            <v>Neuquén</v>
          </cell>
          <cell r="Y4" t="str">
            <v>Correo Argentino - Envio a domicilio</v>
          </cell>
          <cell r="Z4" t="str">
            <v>Mercado Pago</v>
          </cell>
          <cell r="AD4">
            <v>44335</v>
          </cell>
          <cell r="AE4">
            <v>44342</v>
          </cell>
          <cell r="AF4" t="str">
            <v>FRASCO VIDRIO 23CM</v>
          </cell>
          <cell r="AG4">
            <v>951</v>
          </cell>
          <cell r="AH4">
            <v>1</v>
          </cell>
          <cell r="AI4" t="str">
            <v>BA6432 MERCA SEPARDA</v>
          </cell>
          <cell r="AJ4" t="str">
            <v>Web</v>
          </cell>
          <cell r="AK4" t="str">
            <v>EL JUEVES 27-05 ENTRE 14 Y 18 HORAS, RETIRARÁ EL PEDIDO EL CORREO ARGENTINO POR NUESTRA SUCURSAL. CON EL SEGUIMIENTO 00007943041GX2EG75C1801 PODRA VER EL ESTADO EN LA WEB DEL MISMO CORREO. MUCHAS GRACIAS!</v>
          </cell>
          <cell r="AL4">
            <v>14957210958</v>
          </cell>
          <cell r="AM4">
            <v>415465659</v>
          </cell>
          <cell r="AN4" t="str">
            <v>Sí</v>
          </cell>
        </row>
        <row r="5">
          <cell r="A5">
            <v>3020</v>
          </cell>
          <cell r="B5" t="str">
            <v>costi_balan@hotmail.com</v>
          </cell>
          <cell r="C5">
            <v>44335</v>
          </cell>
          <cell r="D5" t="str">
            <v>Abierta</v>
          </cell>
          <cell r="E5" t="str">
            <v>Recibido</v>
          </cell>
          <cell r="F5" t="str">
            <v>Enviado</v>
          </cell>
          <cell r="G5" t="str">
            <v>ARS</v>
          </cell>
          <cell r="H5" t="str">
            <v>8599.99</v>
          </cell>
          <cell r="I5">
            <v>0</v>
          </cell>
          <cell r="J5" t="str">
            <v>451.13</v>
          </cell>
          <cell r="K5" t="str">
            <v>9051.12</v>
          </cell>
          <cell r="L5" t="str">
            <v>Constanza Balan</v>
          </cell>
          <cell r="M5">
            <v>39254286</v>
          </cell>
          <cell r="N5">
            <v>543412714581</v>
          </cell>
          <cell r="O5" t="str">
            <v>Constanza balan</v>
          </cell>
          <cell r="P5">
            <v>543412714581</v>
          </cell>
          <cell r="Q5" t="str">
            <v>Colon</v>
          </cell>
          <cell r="R5">
            <v>1381</v>
          </cell>
          <cell r="V5">
            <v>2200</v>
          </cell>
          <cell r="W5" t="str">
            <v>Santa Fe</v>
          </cell>
          <cell r="Y5" t="str">
            <v>Correo Argentino - Envio a domicilio</v>
          </cell>
          <cell r="Z5" t="str">
            <v>Mercado Pago</v>
          </cell>
          <cell r="AD5">
            <v>44335</v>
          </cell>
          <cell r="AE5">
            <v>44342</v>
          </cell>
          <cell r="AF5" t="str">
            <v>VASO BLANCO FACETADO Y EXPRIMIDOR</v>
          </cell>
          <cell r="AG5">
            <v>395</v>
          </cell>
          <cell r="AH5">
            <v>1</v>
          </cell>
          <cell r="AI5" t="str">
            <v>BP24001 BIPO</v>
          </cell>
          <cell r="AJ5" t="str">
            <v>Web</v>
          </cell>
          <cell r="AK5" t="str">
            <v>EL JUEVES 27-05 ENTRE 14 Y 18 HORAS, RETIRARÁ EL PEDIDO EL CORREO ARGENTINO POR NUESTRA SUCURSAL. CON EL SEGUIMIENTO 00007943046PGEE37511501 PODRA VER SU ESTADO EN LA WEB. MUCHAS GRACIAS!</v>
          </cell>
          <cell r="AL5">
            <v>14956551267</v>
          </cell>
          <cell r="AM5">
            <v>415428963</v>
          </cell>
          <cell r="AN5" t="str">
            <v>Sí</v>
          </cell>
        </row>
        <row r="6">
          <cell r="A6">
            <v>2975</v>
          </cell>
          <cell r="B6" t="str">
            <v>agus.gil46@gmail.com</v>
          </cell>
          <cell r="C6">
            <v>44328</v>
          </cell>
          <cell r="D6" t="str">
            <v>Abierta</v>
          </cell>
          <cell r="E6" t="str">
            <v>Recibido</v>
          </cell>
          <cell r="F6" t="str">
            <v>Enviado</v>
          </cell>
          <cell r="G6" t="str">
            <v>ARS</v>
          </cell>
          <cell r="H6" t="str">
            <v>7692.2</v>
          </cell>
          <cell r="I6">
            <v>0</v>
          </cell>
          <cell r="J6" t="str">
            <v>451.13</v>
          </cell>
          <cell r="K6" t="str">
            <v>8143.33</v>
          </cell>
          <cell r="L6" t="str">
            <v>Agustina Gil</v>
          </cell>
          <cell r="M6">
            <v>27376171502</v>
          </cell>
          <cell r="N6">
            <v>543513433206</v>
          </cell>
          <cell r="O6" t="str">
            <v>Agustina Gil</v>
          </cell>
          <cell r="P6">
            <v>543513433206</v>
          </cell>
          <cell r="Q6" t="str">
            <v>Antonio Pedone</v>
          </cell>
          <cell r="R6">
            <v>3590</v>
          </cell>
          <cell r="T6" t="str">
            <v>Córdoba</v>
          </cell>
          <cell r="V6">
            <v>5009</v>
          </cell>
          <cell r="W6" t="str">
            <v>Córdoba</v>
          </cell>
          <cell r="Y6" t="str">
            <v>Correo Argentino - Envio a domicilio</v>
          </cell>
          <cell r="Z6" t="str">
            <v>Mercado Pago</v>
          </cell>
          <cell r="AD6">
            <v>44328</v>
          </cell>
          <cell r="AE6">
            <v>44334</v>
          </cell>
          <cell r="AF6" t="str">
            <v>SECAPLATOS 2 COLORES SURTIDOS 30CMX43CM (Negro)</v>
          </cell>
          <cell r="AG6" t="str">
            <v>1659.2</v>
          </cell>
          <cell r="AH6">
            <v>1</v>
          </cell>
          <cell r="AJ6" t="str">
            <v>Web</v>
          </cell>
          <cell r="AK6" t="str">
            <v>EN EL DIA DE HOY , ESTAREMOS DESPACHANDO SU PEDIDO POR CORREO ARGENTINO. SU NUMERO DE SEGUIMIENTO ES 00007943041P21M45451901 Y PODRA VER EL ESTADO EN LA PARTE DE SEGUIMIENTO DE ENVIOS - E-COMMERCE DE LA PAGINA DEL CORREO ARGENTINO. MUCHAS GRACIAS Y BUEN D</v>
          </cell>
          <cell r="AL6">
            <v>14853227467</v>
          </cell>
          <cell r="AM6">
            <v>411209324</v>
          </cell>
          <cell r="AN6" t="str">
            <v>Sí</v>
          </cell>
        </row>
        <row r="7">
          <cell r="A7">
            <v>3100</v>
          </cell>
          <cell r="B7" t="str">
            <v>joanacordoba02@gmail.com</v>
          </cell>
          <cell r="C7">
            <v>44348</v>
          </cell>
          <cell r="D7" t="str">
            <v>Abierta</v>
          </cell>
          <cell r="E7" t="str">
            <v>Recibido</v>
          </cell>
          <cell r="F7" t="str">
            <v>Enviado</v>
          </cell>
          <cell r="G7" t="str">
            <v>ARS</v>
          </cell>
          <cell r="H7">
            <v>2130</v>
          </cell>
          <cell r="I7">
            <v>0</v>
          </cell>
          <cell r="J7" t="str">
            <v>438.26</v>
          </cell>
          <cell r="K7" t="str">
            <v>2568.26</v>
          </cell>
          <cell r="L7" t="str">
            <v>Joana Cordoba</v>
          </cell>
          <cell r="M7">
            <v>32702983</v>
          </cell>
          <cell r="N7">
            <v>5493476698762</v>
          </cell>
          <cell r="O7" t="str">
            <v>Joana Cordoba</v>
          </cell>
          <cell r="P7">
            <v>5493476698762</v>
          </cell>
          <cell r="Q7" t="str">
            <v>Lavalle</v>
          </cell>
          <cell r="R7">
            <v>537</v>
          </cell>
          <cell r="V7">
            <v>2144</v>
          </cell>
          <cell r="W7" t="str">
            <v>Santa Fe</v>
          </cell>
          <cell r="Y7" t="str">
            <v>Correo Argentino - Envio a domicilio</v>
          </cell>
          <cell r="Z7" t="str">
            <v>Mercado Pago</v>
          </cell>
          <cell r="AD7">
            <v>44348</v>
          </cell>
          <cell r="AE7">
            <v>44349</v>
          </cell>
          <cell r="AF7" t="str">
            <v>SECAPLATOS SILICONA 30.5 X 20.5 CM (Violeta)</v>
          </cell>
          <cell r="AG7">
            <v>532</v>
          </cell>
          <cell r="AH7">
            <v>1</v>
          </cell>
          <cell r="AJ7" t="str">
            <v>Móvil</v>
          </cell>
          <cell r="AK7" t="str">
            <v>EL DIA JUEVES 03-06 CORREO ARGENTINO RETIRA EL PEDIDO POR NUESTRA SUCURSAL. PUEDE SEGUIR EL ESTADO CON EL SEGUIMIENTO 000079430430878GE3TC901 EN LA WEB DEL CORREO. MUCHAS GRACIAS!</v>
          </cell>
          <cell r="AL7">
            <v>15140281189</v>
          </cell>
          <cell r="AM7">
            <v>422345387</v>
          </cell>
          <cell r="AN7" t="str">
            <v>Sí</v>
          </cell>
        </row>
        <row r="8">
          <cell r="A8">
            <v>2983</v>
          </cell>
          <cell r="B8" t="str">
            <v>Danielatononi@hotmail.com</v>
          </cell>
          <cell r="C8">
            <v>44328</v>
          </cell>
          <cell r="D8" t="str">
            <v>Abierta</v>
          </cell>
          <cell r="E8" t="str">
            <v>Recibido</v>
          </cell>
          <cell r="F8" t="str">
            <v>Enviado</v>
          </cell>
          <cell r="G8" t="str">
            <v>ARS</v>
          </cell>
          <cell r="H8">
            <v>2580</v>
          </cell>
          <cell r="I8">
            <v>0</v>
          </cell>
          <cell r="J8" t="str">
            <v>438.26</v>
          </cell>
          <cell r="K8" t="str">
            <v>3018.26</v>
          </cell>
          <cell r="L8" t="str">
            <v>Daniela Tononi</v>
          </cell>
          <cell r="M8">
            <v>30572723</v>
          </cell>
          <cell r="N8">
            <v>543364004135</v>
          </cell>
          <cell r="O8" t="str">
            <v>Daniela Tononi</v>
          </cell>
          <cell r="P8">
            <v>543364004135</v>
          </cell>
          <cell r="Q8" t="str">
            <v xml:space="preserve">Paraná </v>
          </cell>
          <cell r="R8">
            <v>389</v>
          </cell>
          <cell r="T8" t="str">
            <v>San Isidro</v>
          </cell>
          <cell r="V8">
            <v>2900</v>
          </cell>
          <cell r="W8" t="str">
            <v>Buenos Aires</v>
          </cell>
          <cell r="Y8" t="str">
            <v>Correo Argentino - Envio a domicilio</v>
          </cell>
          <cell r="Z8" t="str">
            <v>Mercado Pago</v>
          </cell>
          <cell r="AD8">
            <v>44328</v>
          </cell>
          <cell r="AE8">
            <v>44334</v>
          </cell>
          <cell r="AF8" t="str">
            <v>HOMBRECITO CON VIRULANA COLORES PASTEL (Rosa)</v>
          </cell>
          <cell r="AG8" t="str">
            <v>163.2</v>
          </cell>
          <cell r="AH8">
            <v>1</v>
          </cell>
          <cell r="AI8" t="str">
            <v>019BA87516</v>
          </cell>
          <cell r="AJ8" t="str">
            <v>Móvil</v>
          </cell>
          <cell r="AK8" t="str">
            <v xml:space="preserve">EN EL DIA DE HOY , ESTAREMOS DESPACHANDO SU PEDIDO POR CORREO ARGENTINO. SU NUMERO DE SEGUIMIENTO ES 000079430460026IL4LC101  Y PODRA VER EL ESTADO EN LA PARTE DE SEGUIMIENTO DE ENVIOS - E-COMMERCE DE LA PAGINA DEL CORREO ARGENTINO. MUCHAS GRACIAS Y BUEN </v>
          </cell>
          <cell r="AL8">
            <v>14856195025</v>
          </cell>
          <cell r="AM8">
            <v>411344524</v>
          </cell>
          <cell r="AN8" t="str">
            <v>Sí</v>
          </cell>
        </row>
        <row r="9">
          <cell r="A9">
            <v>3116</v>
          </cell>
          <cell r="B9" t="str">
            <v>ailen.nh@hotmail.com</v>
          </cell>
          <cell r="C9">
            <v>44352</v>
          </cell>
          <cell r="D9" t="str">
            <v>Abierta</v>
          </cell>
          <cell r="E9" t="str">
            <v>Recibido</v>
          </cell>
          <cell r="F9" t="str">
            <v>Enviado</v>
          </cell>
          <cell r="G9" t="str">
            <v>ARS</v>
          </cell>
          <cell r="H9" t="str">
            <v>5128.99</v>
          </cell>
          <cell r="I9">
            <v>0</v>
          </cell>
          <cell r="J9" t="str">
            <v>407.47</v>
          </cell>
          <cell r="K9" t="str">
            <v>5536.46</v>
          </cell>
          <cell r="L9" t="str">
            <v>Ailen HERRERA</v>
          </cell>
          <cell r="M9">
            <v>38795593</v>
          </cell>
          <cell r="N9">
            <v>541149366416</v>
          </cell>
          <cell r="O9" t="str">
            <v>Ailen HERRERA</v>
          </cell>
          <cell r="P9">
            <v>541149366416</v>
          </cell>
          <cell r="Q9" t="str">
            <v>Llavallol</v>
          </cell>
          <cell r="R9">
            <v>1443</v>
          </cell>
          <cell r="T9" t="str">
            <v>haedo</v>
          </cell>
          <cell r="U9" t="str">
            <v>Moron</v>
          </cell>
          <cell r="V9">
            <v>1706</v>
          </cell>
          <cell r="W9" t="str">
            <v>Gran Buenos Aires</v>
          </cell>
          <cell r="Y9" t="str">
            <v>Correo Argentino - Envio a domicilio</v>
          </cell>
          <cell r="Z9" t="str">
            <v>Mercado Pago</v>
          </cell>
          <cell r="AD9">
            <v>44352</v>
          </cell>
          <cell r="AE9">
            <v>44356</v>
          </cell>
          <cell r="AF9" t="str">
            <v>MESA PLEGABLE PARA PC MADERA Y METAL 59X39X23CM (Beige)</v>
          </cell>
          <cell r="AG9">
            <v>2099</v>
          </cell>
          <cell r="AH9">
            <v>1</v>
          </cell>
          <cell r="AI9" t="str">
            <v>ME7897</v>
          </cell>
          <cell r="AJ9" t="str">
            <v>Web</v>
          </cell>
          <cell r="AK9" t="str">
            <v>EL DIA JUEVES 10-06 EL CORREO RETIRARA EL PEDIDO POR SUSURSAL. PUEDE SEGUIR EL ESTADO CON EL SEGUIMIENTO 00007943049A3XE4C3A1201 EN LA WEB  DEL MISMO CORREO, OPCION ENVIO E-COMMERCE. MUCHAS GRACIAS!</v>
          </cell>
          <cell r="AL9">
            <v>2770511984</v>
          </cell>
          <cell r="AM9">
            <v>424887387</v>
          </cell>
          <cell r="AN9" t="str">
            <v>Sí</v>
          </cell>
        </row>
        <row r="10">
          <cell r="A10">
            <v>3104</v>
          </cell>
          <cell r="B10" t="str">
            <v>mii.hesse@gmail.com</v>
          </cell>
          <cell r="C10">
            <v>44348</v>
          </cell>
          <cell r="D10" t="str">
            <v>Abierta</v>
          </cell>
          <cell r="E10" t="str">
            <v>Recibido</v>
          </cell>
          <cell r="F10" t="str">
            <v>Enviado</v>
          </cell>
          <cell r="G10" t="str">
            <v>ARS</v>
          </cell>
          <cell r="H10">
            <v>2588</v>
          </cell>
          <cell r="I10">
            <v>0</v>
          </cell>
          <cell r="J10" t="str">
            <v>405.14</v>
          </cell>
          <cell r="K10" t="str">
            <v>2993.14</v>
          </cell>
          <cell r="L10" t="str">
            <v>Milena Hesse</v>
          </cell>
          <cell r="M10">
            <v>34803245</v>
          </cell>
          <cell r="N10">
            <v>541558399879</v>
          </cell>
          <cell r="O10" t="str">
            <v>Milena Hesse</v>
          </cell>
          <cell r="P10">
            <v>541558399879</v>
          </cell>
          <cell r="Q10" t="str">
            <v>Belgrano 33</v>
          </cell>
          <cell r="R10" t="str">
            <v>B( es una casa  reja</v>
          </cell>
          <cell r="U10" t="str">
            <v>Quilmes</v>
          </cell>
          <cell r="V10">
            <v>1876</v>
          </cell>
          <cell r="W10" t="str">
            <v>Gran Buenos Aires</v>
          </cell>
          <cell r="Y10" t="str">
            <v>Correo Argentino - Envio a domicilio</v>
          </cell>
          <cell r="Z10" t="str">
            <v>Mercado Pago</v>
          </cell>
          <cell r="AD10">
            <v>44348</v>
          </cell>
          <cell r="AE10">
            <v>44349</v>
          </cell>
          <cell r="AF10" t="str">
            <v>ACEITERO/VINAGRERO DE VIDRIO PICO LATERAL 16X10 CM</v>
          </cell>
          <cell r="AG10">
            <v>1100</v>
          </cell>
          <cell r="AH10">
            <v>1</v>
          </cell>
          <cell r="AI10" t="str">
            <v>055BA7684</v>
          </cell>
          <cell r="AJ10" t="str">
            <v>Móvil</v>
          </cell>
          <cell r="AK10" t="str">
            <v>EL DIA JUEVES 03-06 CORREO ARGENTINO RETIRA EL PEDIDO POR NUESTRA SUCURSAL. PUEDE SEGUIR EL ESTADO CON EL SEGUIMIENTO 000079430470C88GE3TC401 EN LA WEB DEL CORREO. MUCHAS GRACIAS!</v>
          </cell>
          <cell r="AL10">
            <v>15146163015</v>
          </cell>
          <cell r="AM10">
            <v>422532116</v>
          </cell>
          <cell r="AN10" t="str">
            <v>Sí</v>
          </cell>
        </row>
        <row r="11">
          <cell r="A11">
            <v>3015</v>
          </cell>
          <cell r="B11" t="str">
            <v>marieguasasco@hotmail.com</v>
          </cell>
          <cell r="C11">
            <v>44335</v>
          </cell>
          <cell r="D11" t="str">
            <v>Abierta</v>
          </cell>
          <cell r="E11" t="str">
            <v>Recibido</v>
          </cell>
          <cell r="F11" t="str">
            <v>Enviado</v>
          </cell>
          <cell r="G11" t="str">
            <v>ARS</v>
          </cell>
          <cell r="H11">
            <v>3568</v>
          </cell>
          <cell r="I11">
            <v>0</v>
          </cell>
          <cell r="J11" t="str">
            <v>405.14</v>
          </cell>
          <cell r="K11" t="str">
            <v>3973.14</v>
          </cell>
          <cell r="L11" t="str">
            <v>Mariela Guasasco</v>
          </cell>
          <cell r="M11">
            <v>16730823</v>
          </cell>
          <cell r="N11">
            <v>5491155734953</v>
          </cell>
          <cell r="O11" t="str">
            <v>Mariela Guasasco</v>
          </cell>
          <cell r="P11">
            <v>5491155734953</v>
          </cell>
          <cell r="Q11" t="str">
            <v xml:space="preserve">Honorio Pueyredon </v>
          </cell>
          <cell r="R11">
            <v>5500</v>
          </cell>
          <cell r="S11" t="str">
            <v xml:space="preserve">Villa Rosa Pilar </v>
          </cell>
          <cell r="T11" t="str">
            <v xml:space="preserve">pilar del Este barrio Santa Guadalupe lote 620 </v>
          </cell>
          <cell r="U11" t="str">
            <v xml:space="preserve">Buenos Aires Pilar </v>
          </cell>
          <cell r="V11">
            <v>1631</v>
          </cell>
          <cell r="W11" t="str">
            <v>Gran Buenos Aires</v>
          </cell>
          <cell r="Y11" t="str">
            <v>Correo Argentino - Envio a domicilio</v>
          </cell>
          <cell r="Z11" t="str">
            <v>Mercado Pago</v>
          </cell>
          <cell r="AD11">
            <v>44335</v>
          </cell>
          <cell r="AE11">
            <v>44342</v>
          </cell>
          <cell r="AF11" t="str">
            <v>HERMETICOS SET 6PCS C/TAPA DE VENTILACION FUCSIA (Fucsia)</v>
          </cell>
          <cell r="AG11">
            <v>1399</v>
          </cell>
          <cell r="AH11">
            <v>1</v>
          </cell>
          <cell r="AI11" t="str">
            <v>100BA4030</v>
          </cell>
          <cell r="AJ11" t="str">
            <v>Móvil</v>
          </cell>
          <cell r="AK11" t="str">
            <v>EL JUEVES 27-05 ENTRE 14 Y 18 HORAS, RETIRARÁ EL PEDIDO EL CORREO ARGENTINO POR NUESTRA SUCURSAL. CON EL SEGUIMIENTO 00007943046G70EGP5C1301 PODRA VER EL ESTADO EN LA WEB. MUCHAS GRACIAS!</v>
          </cell>
          <cell r="AL11">
            <v>2695509346</v>
          </cell>
          <cell r="AM11">
            <v>415178891</v>
          </cell>
          <cell r="AN11" t="str">
            <v>Sí</v>
          </cell>
        </row>
        <row r="12">
          <cell r="A12">
            <v>3000</v>
          </cell>
          <cell r="B12" t="str">
            <v>psicop.cristinaalvarez@gmail.com</v>
          </cell>
          <cell r="C12">
            <v>44331</v>
          </cell>
          <cell r="D12" t="str">
            <v>Abierta</v>
          </cell>
          <cell r="E12" t="str">
            <v>Recibido</v>
          </cell>
          <cell r="F12" t="str">
            <v>Enviado</v>
          </cell>
          <cell r="G12" t="str">
            <v>ARS</v>
          </cell>
          <cell r="H12">
            <v>3226</v>
          </cell>
          <cell r="I12">
            <v>0</v>
          </cell>
          <cell r="J12" t="str">
            <v>405.14</v>
          </cell>
          <cell r="K12" t="str">
            <v>3631.14</v>
          </cell>
          <cell r="L12" t="str">
            <v>Cristina Alvarez</v>
          </cell>
          <cell r="M12">
            <v>18693440</v>
          </cell>
          <cell r="N12">
            <v>541124648990</v>
          </cell>
          <cell r="O12" t="str">
            <v>Cristina Alvarez</v>
          </cell>
          <cell r="P12">
            <v>541124648990</v>
          </cell>
          <cell r="Q12" t="str">
            <v xml:space="preserve">Cnel.Pringles </v>
          </cell>
          <cell r="R12">
            <v>1746</v>
          </cell>
          <cell r="U12" t="str">
            <v xml:space="preserve">Ramos Mejia </v>
          </cell>
          <cell r="V12">
            <v>1704</v>
          </cell>
          <cell r="W12" t="str">
            <v>Gran Buenos Aires</v>
          </cell>
          <cell r="Y12" t="str">
            <v>Correo Argentino - Envio a domicilio</v>
          </cell>
          <cell r="Z12" t="str">
            <v>Mercado Pago</v>
          </cell>
          <cell r="AD12">
            <v>44331</v>
          </cell>
          <cell r="AE12">
            <v>44335</v>
          </cell>
          <cell r="AF12" t="str">
            <v>ESPECIERO DE VIDRIO LINEAS HORIZONTALES TAPA COBRE 180ML 7.5X7.5X11.1CM</v>
          </cell>
          <cell r="AG12">
            <v>213</v>
          </cell>
          <cell r="AH12">
            <v>2</v>
          </cell>
          <cell r="AI12" t="str">
            <v>MS107166</v>
          </cell>
          <cell r="AJ12" t="str">
            <v>Móvil</v>
          </cell>
          <cell r="AK12" t="str">
            <v>EN EL DIA DE MAÑANA, JUEVES 20-05, EL CORREO ARGENTINO RETIRARÁ SU PEDIDO POR SUCURSAL. PUEDO SEGUIR EL ESTADO INGRESANDO AL CORREO - SEGUIMINETO DE ENVIOS - PAQUETE E-COMMERCE, Y AGREGANDO EL CODIGO 0000794304807XI3LIX0501. MUCHAS GRACIAS!</v>
          </cell>
          <cell r="AL12">
            <v>2681017144</v>
          </cell>
          <cell r="AM12">
            <v>413049933</v>
          </cell>
          <cell r="AN12" t="str">
            <v>Sí</v>
          </cell>
        </row>
        <row r="13">
          <cell r="A13">
            <v>3146</v>
          </cell>
          <cell r="B13" t="str">
            <v>sabrina_colucci@hotmail.com</v>
          </cell>
          <cell r="C13">
            <v>44357</v>
          </cell>
          <cell r="D13" t="str">
            <v>Abierta</v>
          </cell>
          <cell r="E13" t="str">
            <v>Recibido</v>
          </cell>
          <cell r="F13" t="str">
            <v>Enviado</v>
          </cell>
          <cell r="G13" t="str">
            <v>ARS</v>
          </cell>
          <cell r="H13">
            <v>4035</v>
          </cell>
          <cell r="I13">
            <v>0</v>
          </cell>
          <cell r="J13" t="str">
            <v>376.33</v>
          </cell>
          <cell r="K13" t="str">
            <v>4411.33</v>
          </cell>
          <cell r="L13" t="str">
            <v>Sabrina Colucci</v>
          </cell>
          <cell r="M13">
            <v>39224039</v>
          </cell>
          <cell r="N13">
            <v>543755601072</v>
          </cell>
          <cell r="O13" t="str">
            <v>Sabrina Colucci</v>
          </cell>
          <cell r="P13">
            <v>543755601072</v>
          </cell>
          <cell r="Q13" t="str">
            <v xml:space="preserve">Av Leandro n alem </v>
          </cell>
          <cell r="R13">
            <v>5456</v>
          </cell>
          <cell r="U13" t="str">
            <v xml:space="preserve">Posadas </v>
          </cell>
          <cell r="V13">
            <v>3300</v>
          </cell>
          <cell r="W13" t="str">
            <v>Misiones</v>
          </cell>
          <cell r="Y13" t="str">
            <v>Correo Argentino - Envio a domicilio</v>
          </cell>
          <cell r="Z13" t="str">
            <v>Mercado Pago</v>
          </cell>
          <cell r="AD13">
            <v>44357</v>
          </cell>
          <cell r="AE13">
            <v>44363</v>
          </cell>
          <cell r="AF13" t="str">
            <v>MANTEL BEIGE RECTANGULAR TELA TROPICAL PESADO 150 X 250 CM</v>
          </cell>
          <cell r="AG13">
            <v>1285</v>
          </cell>
          <cell r="AH13">
            <v>1</v>
          </cell>
          <cell r="AI13" t="str">
            <v>HUMANBEIG</v>
          </cell>
          <cell r="AJ13" t="str">
            <v>Móvil</v>
          </cell>
          <cell r="AK13" t="str">
            <v>EL JUEVES 17-06 EL CORREO ARGENTINO RETIRARA EL PEDIDO POR SUCURSAL, PUEDE SEGUIR EL ESTADO CON EL SEGUIMIENTO 000079430493GL0144M1801 EN LA WEB, SECCION ENVIOS E-COMMERCE. MUCHAS GRACIAS</v>
          </cell>
          <cell r="AL13">
            <v>2794122749</v>
          </cell>
          <cell r="AM13">
            <v>428014233</v>
          </cell>
          <cell r="AN13" t="str">
            <v>Sí</v>
          </cell>
        </row>
        <row r="14">
          <cell r="A14">
            <v>3135</v>
          </cell>
          <cell r="B14" t="str">
            <v>karofunes84@gmail.com</v>
          </cell>
          <cell r="C14">
            <v>44356</v>
          </cell>
          <cell r="D14" t="str">
            <v>Abierta</v>
          </cell>
          <cell r="E14" t="str">
            <v>Recibido</v>
          </cell>
          <cell r="F14" t="str">
            <v>Enviado</v>
          </cell>
          <cell r="G14" t="str">
            <v>ARS</v>
          </cell>
          <cell r="H14">
            <v>2450</v>
          </cell>
          <cell r="I14">
            <v>0</v>
          </cell>
          <cell r="J14" t="str">
            <v>376.33</v>
          </cell>
          <cell r="K14" t="str">
            <v>2826.33</v>
          </cell>
          <cell r="L14" t="str">
            <v>Karen Funes</v>
          </cell>
          <cell r="M14">
            <v>41863297</v>
          </cell>
          <cell r="N14">
            <v>542634524944</v>
          </cell>
          <cell r="O14" t="str">
            <v>Karen Funes</v>
          </cell>
          <cell r="P14">
            <v>542634524944</v>
          </cell>
          <cell r="Q14" t="str">
            <v xml:space="preserve">Avenida lima </v>
          </cell>
          <cell r="R14">
            <v>795</v>
          </cell>
          <cell r="S14">
            <v>8</v>
          </cell>
          <cell r="U14" t="str">
            <v xml:space="preserve">San Martín </v>
          </cell>
          <cell r="V14">
            <v>5570</v>
          </cell>
          <cell r="W14" t="str">
            <v>Mendoza</v>
          </cell>
          <cell r="Y14" t="str">
            <v>Correo Argentino - Envio a domicilio</v>
          </cell>
          <cell r="Z14" t="str">
            <v>Mercado Pago</v>
          </cell>
          <cell r="AD14">
            <v>44356</v>
          </cell>
          <cell r="AE14">
            <v>44361</v>
          </cell>
          <cell r="AF14" t="str">
            <v>CORTINA POLIÉSTER PESADAS 2 PAÑOS 1.40x2.10 CM BLANCA (Beige)</v>
          </cell>
          <cell r="AG14">
            <v>2450</v>
          </cell>
          <cell r="AH14">
            <v>1</v>
          </cell>
          <cell r="AJ14" t="str">
            <v>Móvil</v>
          </cell>
          <cell r="AK14" t="str">
            <v xml:space="preserve"> EL DIA MARTES 15-06 EL CORREO RETIRARA EL PEDIDO POR SUSURSAL. PUEDE SEGUIR EL ESTADO CON EL SEGUIMIENTO 0000794304279130L41C901 EN LA WEB DEL MISMO CORREO, OPCION ENVIO E-COMMERCE. MUCHAS GRACIAS!</v>
          </cell>
          <cell r="AL14">
            <v>15270421254</v>
          </cell>
          <cell r="AM14">
            <v>427161200</v>
          </cell>
          <cell r="AN14" t="str">
            <v>Sí</v>
          </cell>
        </row>
        <row r="15">
          <cell r="A15">
            <v>3073</v>
          </cell>
          <cell r="B15" t="str">
            <v>maria_sanchez85@hotmail.com</v>
          </cell>
          <cell r="C15">
            <v>44344</v>
          </cell>
          <cell r="D15" t="str">
            <v>Abierta</v>
          </cell>
          <cell r="E15" t="str">
            <v>Recibido</v>
          </cell>
          <cell r="F15" t="str">
            <v>Enviado</v>
          </cell>
          <cell r="G15" t="str">
            <v>ARS</v>
          </cell>
          <cell r="H15">
            <v>7000</v>
          </cell>
          <cell r="I15">
            <v>0</v>
          </cell>
          <cell r="J15" t="str">
            <v>376.33</v>
          </cell>
          <cell r="K15" t="str">
            <v>7376.33</v>
          </cell>
          <cell r="L15" t="str">
            <v>Maria de los Angeles Sanchez</v>
          </cell>
          <cell r="M15">
            <v>28839567</v>
          </cell>
          <cell r="N15">
            <v>542994182579</v>
          </cell>
          <cell r="O15" t="str">
            <v>Maria de los Angeles Sanchez</v>
          </cell>
          <cell r="P15">
            <v>542994182579</v>
          </cell>
          <cell r="Q15" t="str">
            <v>Puerto Rico</v>
          </cell>
          <cell r="R15">
            <v>2319</v>
          </cell>
          <cell r="T15" t="str">
            <v>solares de la falda</v>
          </cell>
          <cell r="U15" t="str">
            <v>Cipolletti</v>
          </cell>
          <cell r="V15">
            <v>8324</v>
          </cell>
          <cell r="W15" t="str">
            <v>Rio Negro</v>
          </cell>
          <cell r="Y15" t="str">
            <v>Correo Argentino - Envio a domicilio</v>
          </cell>
          <cell r="Z15" t="str">
            <v>Mercado Pago</v>
          </cell>
          <cell r="AD15">
            <v>44344</v>
          </cell>
          <cell r="AE15">
            <v>44349</v>
          </cell>
          <cell r="AF15" t="str">
            <v>MESA DE ARRIME HOME OFFICE 35x40x67 CM</v>
          </cell>
          <cell r="AG15">
            <v>3500</v>
          </cell>
          <cell r="AH15">
            <v>2</v>
          </cell>
          <cell r="AI15" t="str">
            <v>MESA ARRIMME OSCURA 2 CAÑOS LAS TENGO EN SAN DIEGO</v>
          </cell>
          <cell r="AJ15" t="str">
            <v>Web</v>
          </cell>
          <cell r="AK15" t="str">
            <v>EL DIA JUEVES 03-06 CORREO ARGENTINO RETIRA EL PEDIDO POR NUESTRA SUCURSAL. PUEDE SEGUIR EL ESTADO CON EL SEGUIMIENTO 000079430490LMT323T1601 EN LA WEB DEL CORREO. MUCHAS GRACIAS!</v>
          </cell>
          <cell r="AL15">
            <v>15088951440</v>
          </cell>
          <cell r="AM15">
            <v>418371222</v>
          </cell>
          <cell r="AN15" t="str">
            <v>Sí</v>
          </cell>
        </row>
        <row r="16">
          <cell r="A16">
            <v>3032</v>
          </cell>
          <cell r="B16" t="str">
            <v>carolinamoy@gmail.com</v>
          </cell>
          <cell r="C16">
            <v>44339</v>
          </cell>
          <cell r="D16" t="str">
            <v>Abierta</v>
          </cell>
          <cell r="E16" t="str">
            <v>Recibido</v>
          </cell>
          <cell r="F16" t="str">
            <v>Enviado</v>
          </cell>
          <cell r="G16" t="str">
            <v>ARS</v>
          </cell>
          <cell r="H16">
            <v>2224</v>
          </cell>
          <cell r="I16">
            <v>0</v>
          </cell>
          <cell r="J16" t="str">
            <v>376.33</v>
          </cell>
          <cell r="K16" t="str">
            <v>2600.33</v>
          </cell>
          <cell r="L16" t="str">
            <v>María Carolina Moyano</v>
          </cell>
          <cell r="M16">
            <v>30242089</v>
          </cell>
          <cell r="N16">
            <v>542916968250</v>
          </cell>
          <cell r="O16" t="str">
            <v>María Carolina Moyano</v>
          </cell>
          <cell r="P16">
            <v>542916968250</v>
          </cell>
          <cell r="Q16" t="str">
            <v>Huarpes</v>
          </cell>
          <cell r="R16">
            <v>1857</v>
          </cell>
          <cell r="S16" t="str">
            <v>Ciudad</v>
          </cell>
          <cell r="T16" t="str">
            <v xml:space="preserve">Sexta Sección </v>
          </cell>
          <cell r="U16" t="str">
            <v>Mendoza</v>
          </cell>
          <cell r="V16">
            <v>5500</v>
          </cell>
          <cell r="W16" t="str">
            <v>Mendoza</v>
          </cell>
          <cell r="Y16" t="str">
            <v>Correo Argentino - Envio a domicilio</v>
          </cell>
          <cell r="Z16" t="str">
            <v>Mercado Pago</v>
          </cell>
          <cell r="AD16">
            <v>44339</v>
          </cell>
          <cell r="AE16">
            <v>44343</v>
          </cell>
          <cell r="AF16" t="str">
            <v>MOLINILLO MADERA 15 CM.</v>
          </cell>
          <cell r="AG16">
            <v>1562</v>
          </cell>
          <cell r="AH16">
            <v>1</v>
          </cell>
          <cell r="AI16" t="str">
            <v>046BA6858</v>
          </cell>
          <cell r="AJ16" t="str">
            <v>Móvil</v>
          </cell>
          <cell r="AK16" t="str">
            <v>EL VIERNES 28-05 SE ENVIARA AL CORREO ARGENTINO ENTRE LAS 10 Y 14 HORAS. SU SEGUIMIENTO ES 000079430413L9ICXLM1901 Y PODRA CONSULTAR EL ESTADO EN LA WEB DEL CORREO. MUCHAS GRACIAS!</v>
          </cell>
          <cell r="AL16">
            <v>15012642022</v>
          </cell>
          <cell r="AM16">
            <v>417510086</v>
          </cell>
          <cell r="AN16" t="str">
            <v>Sí</v>
          </cell>
        </row>
        <row r="17">
          <cell r="A17">
            <v>2964</v>
          </cell>
          <cell r="B17" t="str">
            <v>luciabelensanchez56@gmail.com</v>
          </cell>
          <cell r="C17">
            <v>44328</v>
          </cell>
          <cell r="D17" t="str">
            <v>Abierta</v>
          </cell>
          <cell r="E17" t="str">
            <v>Recibido</v>
          </cell>
          <cell r="F17" t="str">
            <v>Enviado</v>
          </cell>
          <cell r="G17" t="str">
            <v>ARS</v>
          </cell>
          <cell r="H17" t="str">
            <v>2716.6</v>
          </cell>
          <cell r="I17">
            <v>0</v>
          </cell>
          <cell r="J17" t="str">
            <v>376.33</v>
          </cell>
          <cell r="K17" t="str">
            <v>3092.93</v>
          </cell>
          <cell r="L17" t="str">
            <v>Lucia Sanchez</v>
          </cell>
          <cell r="M17">
            <v>44778915</v>
          </cell>
          <cell r="N17">
            <v>542995754336</v>
          </cell>
          <cell r="O17" t="str">
            <v>Lucia Sanchez</v>
          </cell>
          <cell r="P17">
            <v>542995754336</v>
          </cell>
          <cell r="Q17" t="str">
            <v xml:space="preserve">El chocon </v>
          </cell>
          <cell r="R17">
            <v>862</v>
          </cell>
          <cell r="T17" t="str">
            <v>Belgrano</v>
          </cell>
          <cell r="U17" t="str">
            <v xml:space="preserve">Neuquén </v>
          </cell>
          <cell r="V17">
            <v>8300</v>
          </cell>
          <cell r="W17" t="str">
            <v>Neuquén</v>
          </cell>
          <cell r="Y17" t="str">
            <v>Correo Argentino - Envio a domicilio</v>
          </cell>
          <cell r="Z17" t="str">
            <v>Mercado Pago</v>
          </cell>
          <cell r="AD17">
            <v>44328</v>
          </cell>
          <cell r="AE17">
            <v>44334</v>
          </cell>
          <cell r="AF17" t="str">
            <v>MANTEL RECTANGULAR ANTIMANCHA 1.40x2 mtrs</v>
          </cell>
          <cell r="AG17" t="str">
            <v>1409.4</v>
          </cell>
          <cell r="AH17">
            <v>1</v>
          </cell>
          <cell r="AI17" t="str">
            <v>CHUR14 MERCA SEPA</v>
          </cell>
          <cell r="AJ17" t="str">
            <v>Móvil</v>
          </cell>
          <cell r="AK17" t="str">
            <v xml:space="preserve">EN EL DIA DE HOY , ESTAREMOS DESPACHANDO SU PEDIDO POR CORREO ARGENTINO. SU NUMERO DE SEGUIMIENTO ES 00007943048AGAMI5I51501  Y PODRA VER EL ESTADO EN LA PARTE DE SEGUIMIENTO DE ENVIOS - E-COMMERCE DE LA PAGINA DEL CORREO ARGENTINO. MUCHAS GRACIAS Y BUEN </v>
          </cell>
          <cell r="AL17">
            <v>2666210591</v>
          </cell>
          <cell r="AM17">
            <v>410970087</v>
          </cell>
          <cell r="AN17" t="str">
            <v>Sí</v>
          </cell>
        </row>
        <row r="18">
          <cell r="A18">
            <v>2882</v>
          </cell>
          <cell r="B18" t="str">
            <v>mercedesgonzalezthomas@gmail.com</v>
          </cell>
          <cell r="C18">
            <v>44324</v>
          </cell>
          <cell r="D18" t="str">
            <v>Abierta</v>
          </cell>
          <cell r="E18" t="str">
            <v>Recibido</v>
          </cell>
          <cell r="F18" t="str">
            <v>Enviado</v>
          </cell>
          <cell r="G18" t="str">
            <v>ARS</v>
          </cell>
          <cell r="H18">
            <v>3872</v>
          </cell>
          <cell r="I18">
            <v>0</v>
          </cell>
          <cell r="J18" t="str">
            <v>376.33</v>
          </cell>
          <cell r="K18" t="str">
            <v>4248.33</v>
          </cell>
          <cell r="L18" t="str">
            <v>Soledad Olivera Aguirre</v>
          </cell>
          <cell r="M18">
            <v>21173670</v>
          </cell>
          <cell r="N18">
            <v>542664666224</v>
          </cell>
          <cell r="O18" t="str">
            <v>Mercedes Gonzalez Thomas</v>
          </cell>
          <cell r="P18">
            <v>542665019792</v>
          </cell>
          <cell r="Q18" t="str">
            <v>Roberta Montiel</v>
          </cell>
          <cell r="R18">
            <v>1177</v>
          </cell>
          <cell r="T18" t="str">
            <v>Juana Koslay</v>
          </cell>
          <cell r="U18" t="str">
            <v>Juana Koslay</v>
          </cell>
          <cell r="V18">
            <v>5700</v>
          </cell>
          <cell r="W18" t="str">
            <v>San Luis</v>
          </cell>
          <cell r="Y18" t="str">
            <v>Correo Argentino - Envio a domicilio</v>
          </cell>
          <cell r="Z18" t="str">
            <v>Mercado Pago</v>
          </cell>
          <cell r="AD18">
            <v>44324</v>
          </cell>
          <cell r="AE18">
            <v>44327</v>
          </cell>
          <cell r="AF18" t="str">
            <v>INDIVIDUAL RANGPUR NEGRO 38CM</v>
          </cell>
          <cell r="AG18">
            <v>484</v>
          </cell>
          <cell r="AH18">
            <v>8</v>
          </cell>
          <cell r="AI18" t="str">
            <v>MS115248**</v>
          </cell>
          <cell r="AJ18" t="str">
            <v>Web</v>
          </cell>
          <cell r="AK18" t="str">
            <v>EL MIERCOLES 12/05 ENTRE 8 Y 18 HORAS!</v>
          </cell>
          <cell r="AL18">
            <v>14783453054</v>
          </cell>
          <cell r="AM18">
            <v>408028580</v>
          </cell>
          <cell r="AN18" t="str">
            <v>Sí</v>
          </cell>
        </row>
        <row r="19">
          <cell r="A19">
            <v>3148</v>
          </cell>
          <cell r="B19" t="str">
            <v>vickygertge97@hotmail.com</v>
          </cell>
          <cell r="C19">
            <v>44358</v>
          </cell>
          <cell r="D19" t="str">
            <v>Abierta</v>
          </cell>
          <cell r="E19" t="str">
            <v>Recibido</v>
          </cell>
          <cell r="F19" t="str">
            <v>Enviado</v>
          </cell>
          <cell r="G19" t="str">
            <v>ARS</v>
          </cell>
          <cell r="H19">
            <v>2196</v>
          </cell>
          <cell r="I19">
            <v>0</v>
          </cell>
          <cell r="J19" t="str">
            <v>375.54</v>
          </cell>
          <cell r="K19" t="str">
            <v>2571.54</v>
          </cell>
          <cell r="L19" t="str">
            <v>Victoria Gertge</v>
          </cell>
          <cell r="M19">
            <v>40300310</v>
          </cell>
          <cell r="N19">
            <v>542914721760</v>
          </cell>
          <cell r="O19" t="str">
            <v>Victoria Gertge</v>
          </cell>
          <cell r="P19">
            <v>542914721760</v>
          </cell>
          <cell r="Q19" t="str">
            <v xml:space="preserve">Zapiola </v>
          </cell>
          <cell r="R19">
            <v>982</v>
          </cell>
          <cell r="T19" t="str">
            <v>Universitario</v>
          </cell>
          <cell r="U19" t="str">
            <v>Bahía Blanca</v>
          </cell>
          <cell r="V19">
            <v>8000</v>
          </cell>
          <cell r="W19" t="str">
            <v>Buenos Aires</v>
          </cell>
          <cell r="Y19" t="str">
            <v>Correo Argentino - Envio a domicilio</v>
          </cell>
          <cell r="Z19" t="str">
            <v>Mercado Pago</v>
          </cell>
          <cell r="AB19" t="str">
            <v>Localidad: Bahía Blanca</v>
          </cell>
          <cell r="AD19">
            <v>44359</v>
          </cell>
          <cell r="AE19">
            <v>44363</v>
          </cell>
          <cell r="AF19" t="str">
            <v>CUCHARA ESPAGUETTI DE NYLON CON MANGO DE ACERO Y PP SIMIL MARMOL 32CM</v>
          </cell>
          <cell r="AG19">
            <v>549</v>
          </cell>
          <cell r="AH19">
            <v>1</v>
          </cell>
          <cell r="AI19" t="str">
            <v>MS101853</v>
          </cell>
          <cell r="AJ19" t="str">
            <v>Web</v>
          </cell>
          <cell r="AK19" t="str">
            <v>EL JUEVES 17-06 EL CORREO ARGENTINO RETIRARA EL PEDIDO POR SUCURSAL, PUEDE SEGUIR EL ESTADO CON EL SEGUIMIENTO 00007943049375L0CI4M1701 EN LA WEB, SECCION ENVIOS E-COMMERCE. MUCHAS GRACIAS</v>
          </cell>
          <cell r="AL19">
            <v>15303043531</v>
          </cell>
          <cell r="AM19">
            <v>428231829</v>
          </cell>
          <cell r="AN19" t="str">
            <v>Sí</v>
          </cell>
        </row>
        <row r="20">
          <cell r="A20">
            <v>3121</v>
          </cell>
          <cell r="B20" t="str">
            <v>barberisernestina2@gmail.com</v>
          </cell>
          <cell r="C20">
            <v>44353</v>
          </cell>
          <cell r="D20" t="str">
            <v>Abierta</v>
          </cell>
          <cell r="E20" t="str">
            <v>Pendiente</v>
          </cell>
          <cell r="F20" t="str">
            <v>No está empaquetado</v>
          </cell>
          <cell r="G20" t="str">
            <v>ARS</v>
          </cell>
          <cell r="H20">
            <v>720</v>
          </cell>
          <cell r="I20">
            <v>0</v>
          </cell>
          <cell r="J20" t="str">
            <v>375.54</v>
          </cell>
          <cell r="K20" t="str">
            <v>1095.54</v>
          </cell>
          <cell r="L20" t="str">
            <v>Ernestina Barberis</v>
          </cell>
          <cell r="M20">
            <v>42677653</v>
          </cell>
          <cell r="N20">
            <v>543407412120</v>
          </cell>
          <cell r="O20" t="str">
            <v>Ernestina Barberis</v>
          </cell>
          <cell r="P20">
            <v>543407412120</v>
          </cell>
          <cell r="Q20" t="str">
            <v>Silva</v>
          </cell>
          <cell r="R20">
            <v>490</v>
          </cell>
          <cell r="U20" t="str">
            <v>Villa Ramallo</v>
          </cell>
          <cell r="V20">
            <v>2914</v>
          </cell>
          <cell r="W20" t="str">
            <v>Buenos Aires</v>
          </cell>
          <cell r="Y20" t="str">
            <v>Correo Argentino - Envio a domicilio</v>
          </cell>
          <cell r="Z20" t="str">
            <v>TRANSFERENCIA BANCARIA</v>
          </cell>
          <cell r="AF20" t="str">
            <v>MATE PAMPA BOCA ANGOSTA CON BOMBILLA COLOR ROSA</v>
          </cell>
          <cell r="AG20">
            <v>720</v>
          </cell>
          <cell r="AH20">
            <v>1</v>
          </cell>
          <cell r="AJ20" t="str">
            <v>Móvil</v>
          </cell>
          <cell r="AK20" t="str">
            <v/>
          </cell>
          <cell r="AM20">
            <v>425470926</v>
          </cell>
          <cell r="AN20" t="str">
            <v>Sí</v>
          </cell>
        </row>
        <row r="21">
          <cell r="A21">
            <v>3112</v>
          </cell>
          <cell r="B21" t="str">
            <v>francatattu3@gmail.com</v>
          </cell>
          <cell r="C21">
            <v>44351</v>
          </cell>
          <cell r="D21" t="str">
            <v>Abierta</v>
          </cell>
          <cell r="E21" t="str">
            <v>Recibido</v>
          </cell>
          <cell r="F21" t="str">
            <v>Enviado</v>
          </cell>
          <cell r="G21" t="str">
            <v>ARS</v>
          </cell>
          <cell r="H21">
            <v>1952</v>
          </cell>
          <cell r="I21">
            <v>0</v>
          </cell>
          <cell r="J21" t="str">
            <v>375.54</v>
          </cell>
          <cell r="K21" t="str">
            <v>2327.54</v>
          </cell>
          <cell r="L21" t="str">
            <v>Franca Ottonelli</v>
          </cell>
          <cell r="M21">
            <v>37014723</v>
          </cell>
          <cell r="N21">
            <v>542494653233</v>
          </cell>
          <cell r="O21" t="str">
            <v>Franca Ottonelli</v>
          </cell>
          <cell r="P21">
            <v>542494653233</v>
          </cell>
          <cell r="Q21" t="str">
            <v>Ameghino</v>
          </cell>
          <cell r="R21">
            <v>960</v>
          </cell>
          <cell r="U21" t="str">
            <v>Tandil</v>
          </cell>
          <cell r="V21">
            <v>7000</v>
          </cell>
          <cell r="W21" t="str">
            <v>Buenos Aires</v>
          </cell>
          <cell r="Y21" t="str">
            <v>Correo Argentino - Envio a domicilio</v>
          </cell>
          <cell r="Z21" t="str">
            <v>TRANSFERENCIA BANCARIA</v>
          </cell>
          <cell r="AD21">
            <v>44351</v>
          </cell>
          <cell r="AE21">
            <v>44356</v>
          </cell>
          <cell r="AF21" t="str">
            <v>YERBERO METALIZADO DORADO SET X 2 16 X 8.5 CM</v>
          </cell>
          <cell r="AG21">
            <v>1232</v>
          </cell>
          <cell r="AH21">
            <v>1</v>
          </cell>
          <cell r="AI21" t="str">
            <v>645LA55054</v>
          </cell>
          <cell r="AJ21" t="str">
            <v>Móvil</v>
          </cell>
          <cell r="AK21" t="str">
            <v>EL DIA JUEVES 10-06 EL CORREO RETIRARA EL PEDIDO POR SUSURSAL. PUEDE SEGUIR EL ESTADO CON EL SEGUIMIENTO 0000794304139T2I1GAC701 EN LA WEB DEL MISMO CORREO, OPCION ENVIO E-COMMERCE. MUCHAS GRACIAS!</v>
          </cell>
          <cell r="AM21">
            <v>424113899</v>
          </cell>
          <cell r="AN21" t="str">
            <v>Sí</v>
          </cell>
        </row>
        <row r="22">
          <cell r="A22">
            <v>3092</v>
          </cell>
          <cell r="B22" t="str">
            <v>giulianatarabelli2017@gmail.com</v>
          </cell>
          <cell r="C22">
            <v>44346</v>
          </cell>
          <cell r="D22" t="str">
            <v>Abierta</v>
          </cell>
          <cell r="E22" t="str">
            <v>Recibido</v>
          </cell>
          <cell r="F22" t="str">
            <v>Enviado</v>
          </cell>
          <cell r="G22" t="str">
            <v>ARS</v>
          </cell>
          <cell r="H22">
            <v>3468</v>
          </cell>
          <cell r="I22">
            <v>0</v>
          </cell>
          <cell r="J22" t="str">
            <v>375.54</v>
          </cell>
          <cell r="K22" t="str">
            <v>3843.54</v>
          </cell>
          <cell r="L22" t="str">
            <v>Lisandro Tarabelli</v>
          </cell>
          <cell r="M22">
            <v>23776624</v>
          </cell>
          <cell r="N22">
            <v>542914134432</v>
          </cell>
          <cell r="O22" t="str">
            <v>Lisandro Tarabelli</v>
          </cell>
          <cell r="P22">
            <v>542914134432</v>
          </cell>
          <cell r="Q22" t="str">
            <v xml:space="preserve">Valentin Vergara </v>
          </cell>
          <cell r="R22">
            <v>551</v>
          </cell>
          <cell r="T22" t="str">
            <v>Marengo</v>
          </cell>
          <cell r="U22" t="str">
            <v xml:space="preserve">Tornquist </v>
          </cell>
          <cell r="V22">
            <v>8160</v>
          </cell>
          <cell r="W22" t="str">
            <v>Buenos Aires</v>
          </cell>
          <cell r="Y22" t="str">
            <v>Correo Argentino - Envio a domicilio</v>
          </cell>
          <cell r="Z22" t="str">
            <v>Mercado Pago</v>
          </cell>
          <cell r="AD22">
            <v>44346</v>
          </cell>
          <cell r="AE22">
            <v>44349</v>
          </cell>
          <cell r="AF22" t="str">
            <v>CUBIERTERO 5 COMPARTIMIENTOS ROSA VIEJO33X26X4CM</v>
          </cell>
          <cell r="AG22">
            <v>415</v>
          </cell>
          <cell r="AH22">
            <v>1</v>
          </cell>
          <cell r="AI22" t="str">
            <v>083BA7711</v>
          </cell>
          <cell r="AJ22" t="str">
            <v>Móvil</v>
          </cell>
          <cell r="AK22" t="str">
            <v>EL DIA JUEVES 03-06 CORREO ARGENTINO RETIRA EL PEDIDO POR NUESTRA SUCURSAL. PUEDE SEGUIR EL ESTADO CON EL SEGUIMIENTO 00007943042AIP8G238C801 EN LA WEB DEL CORREO. MUCHAS GRACIAS!</v>
          </cell>
          <cell r="AL22">
            <v>15117586719</v>
          </cell>
          <cell r="AM22">
            <v>421562532</v>
          </cell>
          <cell r="AN22" t="str">
            <v>Sí</v>
          </cell>
        </row>
        <row r="23">
          <cell r="A23">
            <v>3088</v>
          </cell>
          <cell r="B23" t="str">
            <v>camiladelsole14@gmail.com</v>
          </cell>
          <cell r="C23">
            <v>44346</v>
          </cell>
          <cell r="D23" t="str">
            <v>Abierta</v>
          </cell>
          <cell r="E23" t="str">
            <v>Recibido</v>
          </cell>
          <cell r="F23" t="str">
            <v>Enviado</v>
          </cell>
          <cell r="G23" t="str">
            <v>ARS</v>
          </cell>
          <cell r="H23">
            <v>2104</v>
          </cell>
          <cell r="I23">
            <v>0</v>
          </cell>
          <cell r="J23" t="str">
            <v>375.54</v>
          </cell>
          <cell r="K23" t="str">
            <v>2479.54</v>
          </cell>
          <cell r="L23" t="str">
            <v>Camila Delsole</v>
          </cell>
          <cell r="M23">
            <v>38019027</v>
          </cell>
          <cell r="N23">
            <v>543584191359</v>
          </cell>
          <cell r="O23" t="str">
            <v>Camila Delsole</v>
          </cell>
          <cell r="P23">
            <v>543584191359</v>
          </cell>
          <cell r="Q23" t="str">
            <v xml:space="preserve">Av Circunvalación Este Planta Mani COTAGRO </v>
          </cell>
          <cell r="R23">
            <v>3100</v>
          </cell>
          <cell r="S23" t="str">
            <v>Porteria</v>
          </cell>
          <cell r="T23" t="str">
            <v xml:space="preserve">Parque Industrial </v>
          </cell>
          <cell r="U23" t="str">
            <v xml:space="preserve">General Cabrera </v>
          </cell>
          <cell r="V23">
            <v>5809</v>
          </cell>
          <cell r="W23" t="str">
            <v>Córdoba</v>
          </cell>
          <cell r="Y23" t="str">
            <v>Correo Argentino - Envio a domicilio</v>
          </cell>
          <cell r="Z23" t="str">
            <v>Mercado Pago</v>
          </cell>
          <cell r="AD23">
            <v>44346</v>
          </cell>
          <cell r="AE23">
            <v>44349</v>
          </cell>
          <cell r="AF23" t="str">
            <v>INDIVIDUAL RANGPUR GOLD 38CM</v>
          </cell>
          <cell r="AG23">
            <v>484</v>
          </cell>
          <cell r="AH23">
            <v>1</v>
          </cell>
          <cell r="AI23" t="str">
            <v>MS115246</v>
          </cell>
          <cell r="AJ23" t="str">
            <v>Móvil</v>
          </cell>
          <cell r="AK23" t="str">
            <v>EL DIA JUEVES 03-06 CORREO ARGENTINO RETIRA EL PEDIDO POR NUESTRA SUCURSAL. PUEDE SEGUIR EL ESTADO CON EL SEGUIMIENTO 00007943043ACP8G2GT1001 EN LA WEB DEL CORREO. MUCHAS GRACIAS!</v>
          </cell>
          <cell r="AL23">
            <v>15109554089</v>
          </cell>
          <cell r="AM23">
            <v>421225755</v>
          </cell>
          <cell r="AN23" t="str">
            <v>Sí</v>
          </cell>
        </row>
        <row r="24">
          <cell r="A24">
            <v>3038</v>
          </cell>
          <cell r="B24" t="str">
            <v>lilisolt@hotmail.com</v>
          </cell>
          <cell r="C24">
            <v>44340</v>
          </cell>
          <cell r="D24" t="str">
            <v>Abierta</v>
          </cell>
          <cell r="E24" t="str">
            <v>Anulado</v>
          </cell>
          <cell r="F24" t="str">
            <v>No está empaquetado</v>
          </cell>
          <cell r="G24" t="str">
            <v>ARS</v>
          </cell>
          <cell r="H24">
            <v>720</v>
          </cell>
          <cell r="I24">
            <v>0</v>
          </cell>
          <cell r="J24" t="str">
            <v>375.54</v>
          </cell>
          <cell r="K24" t="str">
            <v>1095.54</v>
          </cell>
          <cell r="L24" t="str">
            <v>María Liliana Sandoval</v>
          </cell>
          <cell r="M24">
            <v>16370800</v>
          </cell>
          <cell r="N24">
            <v>543426121942</v>
          </cell>
          <cell r="O24" t="str">
            <v>María Liliana Sandoval</v>
          </cell>
          <cell r="P24">
            <v>543426121942</v>
          </cell>
          <cell r="Q24" t="str">
            <v xml:space="preserve">Rivadavia </v>
          </cell>
          <cell r="R24">
            <v>1514</v>
          </cell>
          <cell r="U24" t="str">
            <v xml:space="preserve">Coronda </v>
          </cell>
          <cell r="V24">
            <v>2240</v>
          </cell>
          <cell r="W24" t="str">
            <v>Santa Fe</v>
          </cell>
          <cell r="Y24" t="str">
            <v>Correo Argentino - Envio a domicilio</v>
          </cell>
          <cell r="Z24" t="str">
            <v>Mercado Pago</v>
          </cell>
          <cell r="AF24" t="str">
            <v>MATE PAMPA BOCA ANCHA CON BOMBILLA COLOR BLANCO</v>
          </cell>
          <cell r="AG24">
            <v>720</v>
          </cell>
          <cell r="AH24">
            <v>1</v>
          </cell>
          <cell r="AJ24" t="str">
            <v>Móvil</v>
          </cell>
          <cell r="AK24" t="str">
            <v/>
          </cell>
          <cell r="AL24">
            <v>15022650952</v>
          </cell>
          <cell r="AM24">
            <v>358454963</v>
          </cell>
          <cell r="AN24" t="str">
            <v>Sí</v>
          </cell>
        </row>
        <row r="25">
          <cell r="A25">
            <v>3028</v>
          </cell>
          <cell r="B25" t="str">
            <v>juditgomez_07@hotmail.com</v>
          </cell>
          <cell r="C25">
            <v>44338</v>
          </cell>
          <cell r="D25" t="str">
            <v>Abierta</v>
          </cell>
          <cell r="E25" t="str">
            <v>Recibido</v>
          </cell>
          <cell r="F25" t="str">
            <v>Enviado</v>
          </cell>
          <cell r="G25" t="str">
            <v>ARS</v>
          </cell>
          <cell r="H25">
            <v>2099</v>
          </cell>
          <cell r="I25">
            <v>0</v>
          </cell>
          <cell r="J25" t="str">
            <v>375.54</v>
          </cell>
          <cell r="K25" t="str">
            <v>2474.54</v>
          </cell>
          <cell r="L25" t="str">
            <v>Judit Gomez</v>
          </cell>
          <cell r="M25">
            <v>36272707</v>
          </cell>
          <cell r="N25">
            <v>542314478941</v>
          </cell>
          <cell r="O25" t="str">
            <v>Judit Gomez</v>
          </cell>
          <cell r="P25">
            <v>542314478941</v>
          </cell>
          <cell r="Q25" t="str">
            <v>25 De Mayo</v>
          </cell>
          <cell r="R25">
            <v>776</v>
          </cell>
          <cell r="U25" t="str">
            <v>Bolivar</v>
          </cell>
          <cell r="V25">
            <v>6550</v>
          </cell>
          <cell r="W25" t="str">
            <v>Buenos Aires</v>
          </cell>
          <cell r="Y25" t="str">
            <v>Correo Argentino - Envio a domicilio</v>
          </cell>
          <cell r="Z25" t="str">
            <v>Mercado Pago</v>
          </cell>
          <cell r="AD25">
            <v>44338</v>
          </cell>
          <cell r="AE25">
            <v>44343</v>
          </cell>
          <cell r="AF25" t="str">
            <v>MESA PLEGABLE PARA PC MADERA Y METAL 59X39X23CM (Beige)</v>
          </cell>
          <cell r="AG25">
            <v>2099</v>
          </cell>
          <cell r="AH25">
            <v>1</v>
          </cell>
          <cell r="AI25" t="str">
            <v>ME7897</v>
          </cell>
          <cell r="AJ25" t="str">
            <v>Móvil</v>
          </cell>
          <cell r="AK25" t="str">
            <v>EL VIERNES 28-05 SE ENVIARA AL CORREO ARGENTINO ENTRE LAS 10 Y 14 HORAS. SU SEGUIMIENTO ES 000079430413L9ICXLM1901 Y PODRA CONSULTAR EL ESTADO EN LA WEB DEL CORREO. MUCHAS GRACIAS!</v>
          </cell>
          <cell r="AL25">
            <v>15000478171</v>
          </cell>
          <cell r="AM25">
            <v>416990140</v>
          </cell>
          <cell r="AN25" t="str">
            <v>Sí</v>
          </cell>
        </row>
        <row r="26">
          <cell r="A26">
            <v>3001</v>
          </cell>
          <cell r="B26" t="str">
            <v>lucianalebed@gmail.com</v>
          </cell>
          <cell r="C26">
            <v>44331</v>
          </cell>
          <cell r="D26" t="str">
            <v>Abierta</v>
          </cell>
          <cell r="E26" t="str">
            <v>Recibido</v>
          </cell>
          <cell r="F26" t="str">
            <v>Enviado</v>
          </cell>
          <cell r="G26" t="str">
            <v>ARS</v>
          </cell>
          <cell r="H26">
            <v>1499</v>
          </cell>
          <cell r="I26">
            <v>0</v>
          </cell>
          <cell r="J26" t="str">
            <v>375.54</v>
          </cell>
          <cell r="K26" t="str">
            <v>1874.54</v>
          </cell>
          <cell r="L26" t="str">
            <v>Luciana Lebed</v>
          </cell>
          <cell r="M26">
            <v>31560121</v>
          </cell>
          <cell r="N26">
            <v>542914120515</v>
          </cell>
          <cell r="O26" t="str">
            <v>Luciana Lebed</v>
          </cell>
          <cell r="P26">
            <v>542914120515</v>
          </cell>
          <cell r="Q26">
            <v>17</v>
          </cell>
          <cell r="R26">
            <v>249</v>
          </cell>
          <cell r="T26" t="str">
            <v>Hilario Ascasubi</v>
          </cell>
          <cell r="U26" t="str">
            <v>Hilario Ascasubi</v>
          </cell>
          <cell r="V26">
            <v>8142</v>
          </cell>
          <cell r="W26" t="str">
            <v>Buenos Aires</v>
          </cell>
          <cell r="Y26" t="str">
            <v>Correo Argentino - Envio a domicilio</v>
          </cell>
          <cell r="Z26" t="str">
            <v>Mercado Pago</v>
          </cell>
          <cell r="AD26">
            <v>44331</v>
          </cell>
          <cell r="AE26">
            <v>44335</v>
          </cell>
          <cell r="AF26" t="str">
            <v>1 CABEZAL + 2 REPUESTOS MOPA</v>
          </cell>
          <cell r="AG26">
            <v>1499</v>
          </cell>
          <cell r="AH26">
            <v>1</v>
          </cell>
          <cell r="AI26" t="str">
            <v>Repuesto</v>
          </cell>
          <cell r="AJ26" t="str">
            <v>Móvil</v>
          </cell>
          <cell r="AK26" t="str">
            <v>EN EL DIA DE MAÑANA, JUEVES 20-05, EL CORREO ARGENTINO RETIRARÁ SU PEDIDO POR SUCURSAL. PUEDO SEGUIR EL ESTADO INGRESANDO AL CORREO - SEGUIMINETO DE ENVIOS - PAQUETE E-COMMERCE, Y AGREGANDO EL CODIGO 000079430407X9I3549A701. MUCHAS GRACIAS!</v>
          </cell>
          <cell r="AL26">
            <v>14897731203</v>
          </cell>
          <cell r="AM26">
            <v>413137031</v>
          </cell>
          <cell r="AN26" t="str">
            <v>Sí</v>
          </cell>
        </row>
        <row r="27">
          <cell r="A27">
            <v>2900</v>
          </cell>
          <cell r="B27" t="str">
            <v>julianadahl92@gmail.com</v>
          </cell>
          <cell r="C27">
            <v>44326</v>
          </cell>
          <cell r="D27" t="str">
            <v>Abierta</v>
          </cell>
          <cell r="E27" t="str">
            <v>Recibido</v>
          </cell>
          <cell r="F27" t="str">
            <v>Enviado</v>
          </cell>
          <cell r="G27" t="str">
            <v>ARS</v>
          </cell>
          <cell r="H27" t="str">
            <v>1249.6</v>
          </cell>
          <cell r="I27">
            <v>0</v>
          </cell>
          <cell r="J27" t="str">
            <v>375.54</v>
          </cell>
          <cell r="K27" t="str">
            <v>1625.14</v>
          </cell>
          <cell r="L27" t="str">
            <v>Juliana Dahl</v>
          </cell>
          <cell r="M27">
            <v>40769729</v>
          </cell>
          <cell r="N27">
            <v>542281590789</v>
          </cell>
          <cell r="O27" t="str">
            <v>Juliana Dahl</v>
          </cell>
          <cell r="P27">
            <v>542281590789</v>
          </cell>
          <cell r="Q27" t="str">
            <v>Alte Brown</v>
          </cell>
          <cell r="R27">
            <v>217</v>
          </cell>
          <cell r="U27" t="str">
            <v>Benito Juárez</v>
          </cell>
          <cell r="V27">
            <v>7020</v>
          </cell>
          <cell r="W27" t="str">
            <v>Buenos Aires</v>
          </cell>
          <cell r="Y27" t="str">
            <v>Correo Argentino - Envio a domicilio</v>
          </cell>
          <cell r="Z27" t="str">
            <v>TRANSFERENCIA BANCARIA</v>
          </cell>
          <cell r="AD27">
            <v>44326</v>
          </cell>
          <cell r="AE27">
            <v>44330</v>
          </cell>
          <cell r="AF27" t="str">
            <v>DISPENSER SINGLE 500ML COLOR SURT (Gris)</v>
          </cell>
          <cell r="AG27" t="str">
            <v>529.6</v>
          </cell>
          <cell r="AH27">
            <v>1</v>
          </cell>
          <cell r="AI27" t="str">
            <v>BP17008</v>
          </cell>
          <cell r="AJ27" t="str">
            <v>Móvil</v>
          </cell>
          <cell r="AK27" t="str">
            <v>SE ENVIA AL CORREO ARGENTINO HOY, VIERNES 14-05 ENTRE 12 Y 18 HORAS!</v>
          </cell>
          <cell r="AM27">
            <v>409293404</v>
          </cell>
          <cell r="AN27" t="str">
            <v>Sí</v>
          </cell>
        </row>
        <row r="28">
          <cell r="A28">
            <v>2967</v>
          </cell>
          <cell r="B28" t="str">
            <v>ansaldo_ana@yahoo.com.ar</v>
          </cell>
          <cell r="C28">
            <v>44328</v>
          </cell>
          <cell r="D28" t="str">
            <v>Abierta</v>
          </cell>
          <cell r="E28" t="str">
            <v>Recibido</v>
          </cell>
          <cell r="F28" t="str">
            <v>Enviado</v>
          </cell>
          <cell r="G28" t="str">
            <v>ARS</v>
          </cell>
          <cell r="H28" t="str">
            <v>3207.8</v>
          </cell>
          <cell r="I28">
            <v>0</v>
          </cell>
          <cell r="J28" t="str">
            <v>372.98</v>
          </cell>
          <cell r="K28" t="str">
            <v>3580.78</v>
          </cell>
          <cell r="L28" t="str">
            <v>Ana Ansaldo</v>
          </cell>
          <cell r="M28">
            <v>29908692</v>
          </cell>
          <cell r="N28">
            <v>542804575900</v>
          </cell>
          <cell r="O28" t="str">
            <v>Ana Ansaldo</v>
          </cell>
          <cell r="T28" t="str">
            <v>Dos Pozos</v>
          </cell>
          <cell r="U28" t="str">
            <v>Florentino Ameghino</v>
          </cell>
          <cell r="V28">
            <v>9100</v>
          </cell>
          <cell r="W28" t="str">
            <v>Chubut</v>
          </cell>
          <cell r="Y28" t="str">
            <v>Punto de retiro</v>
          </cell>
          <cell r="Z28" t="str">
            <v>Mercado Pago</v>
          </cell>
          <cell r="AD28">
            <v>44328</v>
          </cell>
          <cell r="AE28">
            <v>44334</v>
          </cell>
          <cell r="AF28" t="str">
            <v>TORTERO DE VIDRIO CUPCAKES 22CM X 18CM</v>
          </cell>
          <cell r="AG28" t="str">
            <v>1798.4</v>
          </cell>
          <cell r="AH28">
            <v>1</v>
          </cell>
          <cell r="AI28" t="str">
            <v>094BA7091</v>
          </cell>
          <cell r="AJ28" t="str">
            <v>Web</v>
          </cell>
          <cell r="AK28" t="str">
            <v>EN EL DIA DE HOY , ESTAREMOS DESPACHANDO SU PEDIDO POR CORREO ARGENTINO. SU NUMERO DE SEGUIMIENTO ES 000079430467XA6ILIL1301 Y PODRA VER EL ESTADO EN LA PARTE DE SEGUIMIENTO DE ENVIOS - E-COMMERCE DE LA PAGINA DEL CORREO ARGENTINO. MUCHAS GRACIAS Y BUEN D</v>
          </cell>
          <cell r="AL28">
            <v>2666381755</v>
          </cell>
          <cell r="AM28">
            <v>411098839</v>
          </cell>
          <cell r="AN28" t="str">
            <v>Sí</v>
          </cell>
        </row>
        <row r="29">
          <cell r="A29">
            <v>3082</v>
          </cell>
          <cell r="B29" t="str">
            <v>luciana.chevekdjian@gmail.com</v>
          </cell>
          <cell r="C29">
            <v>44345</v>
          </cell>
          <cell r="D29" t="str">
            <v>Abierta</v>
          </cell>
          <cell r="E29" t="str">
            <v>Recibido</v>
          </cell>
          <cell r="F29" t="str">
            <v>Enviado</v>
          </cell>
          <cell r="G29" t="str">
            <v>ARS</v>
          </cell>
          <cell r="H29">
            <v>720</v>
          </cell>
          <cell r="I29">
            <v>0</v>
          </cell>
          <cell r="J29" t="str">
            <v>343.97</v>
          </cell>
          <cell r="K29" t="str">
            <v>1063.97</v>
          </cell>
          <cell r="L29" t="str">
            <v>Luciana Ramirez</v>
          </cell>
          <cell r="M29">
            <v>34306525</v>
          </cell>
          <cell r="N29">
            <v>5491149724215</v>
          </cell>
          <cell r="O29" t="str">
            <v>Luciana Ramirez</v>
          </cell>
          <cell r="P29">
            <v>5491149724215</v>
          </cell>
          <cell r="Q29" t="str">
            <v>Dorrego</v>
          </cell>
          <cell r="R29">
            <v>1372</v>
          </cell>
          <cell r="S29">
            <v>0.16666666666666666</v>
          </cell>
          <cell r="T29" t="str">
            <v xml:space="preserve">Victoria </v>
          </cell>
          <cell r="U29" t="str">
            <v>San fernando</v>
          </cell>
          <cell r="V29">
            <v>1644</v>
          </cell>
          <cell r="W29" t="str">
            <v>Gran Buenos Aires</v>
          </cell>
          <cell r="Y29" t="str">
            <v>Correo Argentino - Envio a domicilio</v>
          </cell>
          <cell r="Z29" t="str">
            <v>Mercado Pago</v>
          </cell>
          <cell r="AD29">
            <v>44345</v>
          </cell>
          <cell r="AE29">
            <v>44349</v>
          </cell>
          <cell r="AF29" t="str">
            <v>MATE PAMPA BOCA ANGOSTA CON BOMBILLA COLOR NEGRO</v>
          </cell>
          <cell r="AG29">
            <v>720</v>
          </cell>
          <cell r="AH29">
            <v>1</v>
          </cell>
          <cell r="AJ29" t="str">
            <v>Móvil</v>
          </cell>
          <cell r="AK29" t="str">
            <v>EL DIA JUEVES 03-06 CORREO ARGENTINO RETIRA EL PEDIDO POR NUESTRA SUCURSAL. PUEDE SEGUIR EL ESTADO CON EL SEGUIMIENTO 0000794304608683E3TC401 EN LA WEB DEL CORREO. MUCHAS GRACIAS!</v>
          </cell>
          <cell r="AL29">
            <v>15103908729</v>
          </cell>
          <cell r="AM29">
            <v>420964346</v>
          </cell>
          <cell r="AN29" t="str">
            <v>Sí</v>
          </cell>
        </row>
        <row r="30">
          <cell r="A30">
            <v>2995</v>
          </cell>
          <cell r="B30" t="str">
            <v>carlacermesoni@gmail.com</v>
          </cell>
          <cell r="C30">
            <v>44330</v>
          </cell>
          <cell r="D30" t="str">
            <v>Abierta</v>
          </cell>
          <cell r="E30" t="str">
            <v>Recibido</v>
          </cell>
          <cell r="F30" t="str">
            <v>Enviado</v>
          </cell>
          <cell r="G30" t="str">
            <v>ARS</v>
          </cell>
          <cell r="H30">
            <v>4198</v>
          </cell>
          <cell r="I30">
            <v>0</v>
          </cell>
          <cell r="J30" t="str">
            <v>296.84</v>
          </cell>
          <cell r="K30" t="str">
            <v>4494.84</v>
          </cell>
          <cell r="L30" t="str">
            <v>Carla Cermesoni</v>
          </cell>
          <cell r="M30">
            <v>37698558</v>
          </cell>
          <cell r="N30">
            <v>543794894182</v>
          </cell>
          <cell r="O30" t="str">
            <v>Carlos Antonio Cermesoni</v>
          </cell>
          <cell r="T30" t="str">
            <v>Villa El Dorado</v>
          </cell>
          <cell r="U30" t="str">
            <v>Capital</v>
          </cell>
          <cell r="V30">
            <v>3400</v>
          </cell>
          <cell r="W30" t="str">
            <v>Corrientes</v>
          </cell>
          <cell r="Y30" t="str">
            <v>Punto de retiro</v>
          </cell>
          <cell r="Z30" t="str">
            <v>TRANSFERENCIA BANCARIA</v>
          </cell>
          <cell r="AD30">
            <v>44330</v>
          </cell>
          <cell r="AE30">
            <v>44335</v>
          </cell>
          <cell r="AF30" t="str">
            <v>MESA PLEGABLE PARA PC MADERA Y METAL 59X39X23CM (Negro)</v>
          </cell>
          <cell r="AG30">
            <v>2099</v>
          </cell>
          <cell r="AH30">
            <v>1</v>
          </cell>
          <cell r="AJ30" t="str">
            <v>Web</v>
          </cell>
          <cell r="AK30" t="str">
            <v>EN EL DIA DE MAÑANA, JUEVES 20-05, EL CORREO ARGENTINO RETIRARÁ SU PEDIDO POR SUCURSAL. PUEDO SEGUIR EL ESTADO INGRESANDO AL CORREO - SEGUIMINETO DE ENVIOS - PAQUETE E-COMMERCE, Y AGREGANDO EL CODIGO 00007943044AA94G54X0601. MUCHAS GRACIAS!</v>
          </cell>
          <cell r="AM30">
            <v>411893283</v>
          </cell>
          <cell r="AN30" t="str">
            <v>Sí</v>
          </cell>
        </row>
        <row r="31">
          <cell r="A31">
            <v>2965</v>
          </cell>
          <cell r="B31" t="str">
            <v>marilinat88@gmail.com</v>
          </cell>
          <cell r="C31">
            <v>44328</v>
          </cell>
          <cell r="D31" t="str">
            <v>Abierta</v>
          </cell>
          <cell r="E31" t="str">
            <v>Recibido</v>
          </cell>
          <cell r="F31" t="str">
            <v>Enviado</v>
          </cell>
          <cell r="G31" t="str">
            <v>ARS</v>
          </cell>
          <cell r="H31" t="str">
            <v>2614.32</v>
          </cell>
          <cell r="I31">
            <v>0</v>
          </cell>
          <cell r="J31" t="str">
            <v>290.61</v>
          </cell>
          <cell r="K31" t="str">
            <v>2904.93</v>
          </cell>
          <cell r="L31" t="str">
            <v>Marilina Torres</v>
          </cell>
          <cell r="M31">
            <v>33803810</v>
          </cell>
          <cell r="N31">
            <v>543364636563</v>
          </cell>
          <cell r="O31" t="str">
            <v>Marilina Torres</v>
          </cell>
          <cell r="P31">
            <v>543364636563</v>
          </cell>
          <cell r="R31">
            <v>728</v>
          </cell>
          <cell r="T31" t="str">
            <v>San Nicolás de los Arroyos</v>
          </cell>
          <cell r="U31" t="str">
            <v>San Nicolás</v>
          </cell>
          <cell r="V31">
            <v>2900</v>
          </cell>
          <cell r="W31" t="str">
            <v>Buenos Aires</v>
          </cell>
          <cell r="Y31" t="str">
            <v>Punto de retiro</v>
          </cell>
          <cell r="Z31" t="str">
            <v>Mercado Pago</v>
          </cell>
          <cell r="AD31">
            <v>44328</v>
          </cell>
          <cell r="AE31">
            <v>44336</v>
          </cell>
          <cell r="AF31" t="str">
            <v>FLORERO DE VIDRIO 15CM 6CM DIAM</v>
          </cell>
          <cell r="AG31" t="str">
            <v>74.4</v>
          </cell>
          <cell r="AH31">
            <v>1</v>
          </cell>
          <cell r="AI31" t="str">
            <v>046JA7208</v>
          </cell>
          <cell r="AJ31" t="str">
            <v>Móvil</v>
          </cell>
          <cell r="AK31" t="str">
            <v>SE LO RETIRA CORREO ARGENTINO EN EL DIA DE LA FECHA, Y PUEDE CONSULTAR EL ESTADO CON EL CODIGO 00007943042354TLM0IC101 EN LA PARTE DE SEGUIMIENTO DE ENVIOS - E-COMMERCE. MUCHAS GRACIAS!</v>
          </cell>
          <cell r="AL31">
            <v>14843312581</v>
          </cell>
          <cell r="AM31">
            <v>410969752</v>
          </cell>
          <cell r="AN31" t="str">
            <v>Sí</v>
          </cell>
        </row>
        <row r="32">
          <cell r="A32">
            <v>3109</v>
          </cell>
          <cell r="B32" t="str">
            <v>carolina_1808@hotmail.com</v>
          </cell>
          <cell r="C32">
            <v>44349</v>
          </cell>
          <cell r="D32" t="str">
            <v>Abierta</v>
          </cell>
          <cell r="E32" t="str">
            <v>Recibido</v>
          </cell>
          <cell r="F32" t="str">
            <v>Enviado</v>
          </cell>
          <cell r="G32" t="str">
            <v>ARS</v>
          </cell>
          <cell r="H32">
            <v>1566</v>
          </cell>
          <cell r="I32">
            <v>0</v>
          </cell>
          <cell r="J32" t="str">
            <v>268.34</v>
          </cell>
          <cell r="K32" t="str">
            <v>1834.34</v>
          </cell>
          <cell r="L32" t="str">
            <v>Carolina Hall Lazaro</v>
          </cell>
          <cell r="M32">
            <v>35019334</v>
          </cell>
          <cell r="N32">
            <v>542926410227</v>
          </cell>
          <cell r="O32" t="str">
            <v>Carolina Hall Lazaro</v>
          </cell>
          <cell r="T32" t="str">
            <v>Villa Cerrito</v>
          </cell>
          <cell r="U32" t="str">
            <v>Bahia Blanca</v>
          </cell>
          <cell r="V32">
            <v>8000</v>
          </cell>
          <cell r="W32" t="str">
            <v>Buenos Aires</v>
          </cell>
          <cell r="Y32" t="str">
            <v>Punto de retiro</v>
          </cell>
          <cell r="Z32" t="str">
            <v>Mercado Pago</v>
          </cell>
          <cell r="AD32">
            <v>44349</v>
          </cell>
          <cell r="AE32">
            <v>44354</v>
          </cell>
          <cell r="AF32" t="str">
            <v>MANTEL RECTANGULAR ANTIMANCHA 1.40x2 mtrs</v>
          </cell>
          <cell r="AG32">
            <v>1566</v>
          </cell>
          <cell r="AH32">
            <v>1</v>
          </cell>
          <cell r="AI32" t="str">
            <v>CHUR5</v>
          </cell>
          <cell r="AJ32" t="str">
            <v>Móvil</v>
          </cell>
          <cell r="AK32" t="str">
            <v>EL MARTES 08-06 EL CORREO ARGENTINO RETIRA EL PEDIDO POR SUCURSAL. PUEDE VER EL ESTADO CON EL SEGUIMIENTO 0000794304701M04I0T1501 EN LA WEB DEL CORREO. MUCHAS GRACIAS!</v>
          </cell>
          <cell r="AL32">
            <v>2755841082</v>
          </cell>
          <cell r="AM32">
            <v>422817804</v>
          </cell>
          <cell r="AN32" t="str">
            <v>Sí</v>
          </cell>
        </row>
        <row r="33">
          <cell r="A33">
            <v>3101</v>
          </cell>
          <cell r="B33" t="str">
            <v>naatirodriguez@gmail.com</v>
          </cell>
          <cell r="C33">
            <v>44348</v>
          </cell>
          <cell r="D33" t="str">
            <v>Abierta</v>
          </cell>
          <cell r="E33" t="str">
            <v>Recibido</v>
          </cell>
          <cell r="F33" t="str">
            <v>Enviado</v>
          </cell>
          <cell r="G33" t="str">
            <v>ARS</v>
          </cell>
          <cell r="H33">
            <v>3214</v>
          </cell>
          <cell r="I33">
            <v>0</v>
          </cell>
          <cell r="J33" t="str">
            <v>268.34</v>
          </cell>
          <cell r="K33" t="str">
            <v>3482.34</v>
          </cell>
          <cell r="L33" t="str">
            <v>Gustavo Rodriguez</v>
          </cell>
          <cell r="M33">
            <v>38816604</v>
          </cell>
          <cell r="N33">
            <v>543482224867</v>
          </cell>
          <cell r="O33" t="str">
            <v>Natalia RODRIGUEZ</v>
          </cell>
          <cell r="T33" t="str">
            <v>La Vanguardia</v>
          </cell>
          <cell r="U33" t="str">
            <v>General Obligado</v>
          </cell>
          <cell r="V33">
            <v>3561</v>
          </cell>
          <cell r="W33" t="str">
            <v>Santa Fe</v>
          </cell>
          <cell r="Y33" t="str">
            <v>Punto de retiro</v>
          </cell>
          <cell r="Z33" t="str">
            <v>Mercado Pago</v>
          </cell>
          <cell r="AD33">
            <v>44348</v>
          </cell>
          <cell r="AE33">
            <v>44354</v>
          </cell>
          <cell r="AF33" t="str">
            <v>ENSALADERA DE VIDRIO GALAXIA 1650 ML 21,5 X 9 CM RIGOLLEAU</v>
          </cell>
          <cell r="AG33">
            <v>187</v>
          </cell>
          <cell r="AH33">
            <v>1</v>
          </cell>
          <cell r="AI33" t="str">
            <v>ML67646 MERCADERIA SEPARADA</v>
          </cell>
          <cell r="AJ33" t="str">
            <v>Web</v>
          </cell>
          <cell r="AK33" t="str">
            <v>EL MARTES 08-06 EL CORREO ARGENTINO RETIRA EL PEDIDO POR SUCURSAL. PUEDE VER EL ESTADO CON EL SEGUIMIENTO 00007943041AT5AI4A8C501 EN LA WEB DEL CORREO. MUCHAS GRACIAS!</v>
          </cell>
          <cell r="AL33">
            <v>15140800860</v>
          </cell>
          <cell r="AM33">
            <v>422354213</v>
          </cell>
          <cell r="AN33" t="str">
            <v>Sí</v>
          </cell>
        </row>
        <row r="34">
          <cell r="A34">
            <v>3084</v>
          </cell>
          <cell r="B34" t="str">
            <v>caro1843@hotmail.com</v>
          </cell>
          <cell r="C34">
            <v>44345</v>
          </cell>
          <cell r="D34" t="str">
            <v>Abierta</v>
          </cell>
          <cell r="E34" t="str">
            <v>Recibido</v>
          </cell>
          <cell r="F34" t="str">
            <v>Enviado</v>
          </cell>
          <cell r="G34" t="str">
            <v>ARS</v>
          </cell>
          <cell r="H34">
            <v>1150</v>
          </cell>
          <cell r="I34">
            <v>0</v>
          </cell>
          <cell r="J34" t="str">
            <v>268.34</v>
          </cell>
          <cell r="K34" t="str">
            <v>1418.34</v>
          </cell>
          <cell r="L34" t="str">
            <v>Carolina Victoria Gómez</v>
          </cell>
          <cell r="M34">
            <v>22893134</v>
          </cell>
          <cell r="N34">
            <v>5493534203051</v>
          </cell>
          <cell r="O34" t="str">
            <v>Carolina Victoria Gómez</v>
          </cell>
          <cell r="T34" t="str">
            <v>Villa Maria</v>
          </cell>
          <cell r="U34" t="str">
            <v>General San Martin</v>
          </cell>
          <cell r="V34">
            <v>5900</v>
          </cell>
          <cell r="W34" t="str">
            <v>Córdoba</v>
          </cell>
          <cell r="Y34" t="str">
            <v>Punto de retiro</v>
          </cell>
          <cell r="Z34" t="str">
            <v>Mercado Pago</v>
          </cell>
          <cell r="AD34">
            <v>44345</v>
          </cell>
          <cell r="AE34">
            <v>44354</v>
          </cell>
          <cell r="AF34" t="str">
            <v>SET X 2 PAÑOS MICROFIBRA 35X50 PACK NRO 2 (PACK 5)</v>
          </cell>
          <cell r="AG34">
            <v>575</v>
          </cell>
          <cell r="AH34">
            <v>1</v>
          </cell>
          <cell r="AI34">
            <v>3</v>
          </cell>
          <cell r="AJ34" t="str">
            <v>Móvil</v>
          </cell>
          <cell r="AK34" t="str">
            <v>EL MARTES 08-06 EL CORREO ARGENTINO RETIRA EL PEDIDO POR SUCURSAL. PUEDE VER EL ESTADO CON EL SEGUIMIENTO 00007943043A55A44081701 EN LA WEB DEL CORREO. MUCHAS GRACIAS!</v>
          </cell>
          <cell r="AL34">
            <v>15104872454</v>
          </cell>
          <cell r="AM34">
            <v>420998973</v>
          </cell>
          <cell r="AN34" t="str">
            <v>Sí</v>
          </cell>
        </row>
        <row r="35">
          <cell r="A35">
            <v>3074</v>
          </cell>
          <cell r="B35" t="str">
            <v>aguedavila@hotmail.com</v>
          </cell>
          <cell r="C35">
            <v>44344</v>
          </cell>
          <cell r="D35" t="str">
            <v>Abierta</v>
          </cell>
          <cell r="E35" t="str">
            <v>Recibido</v>
          </cell>
          <cell r="F35" t="str">
            <v>Enviado</v>
          </cell>
          <cell r="G35" t="str">
            <v>ARS</v>
          </cell>
          <cell r="H35">
            <v>1870</v>
          </cell>
          <cell r="I35">
            <v>0</v>
          </cell>
          <cell r="J35" t="str">
            <v>268.34</v>
          </cell>
          <cell r="K35" t="str">
            <v>2138.34</v>
          </cell>
          <cell r="L35" t="str">
            <v>Agueda Vila</v>
          </cell>
          <cell r="M35">
            <v>39027770</v>
          </cell>
          <cell r="N35">
            <v>543434163567</v>
          </cell>
          <cell r="O35" t="str">
            <v>Agueda Vila</v>
          </cell>
          <cell r="T35" t="str">
            <v>Diamante</v>
          </cell>
          <cell r="U35" t="str">
            <v>Diamante</v>
          </cell>
          <cell r="V35">
            <v>3105</v>
          </cell>
          <cell r="W35" t="str">
            <v>Entre Ríos</v>
          </cell>
          <cell r="Y35" t="str">
            <v>Punto de retiro</v>
          </cell>
          <cell r="Z35" t="str">
            <v>Mercado Pago</v>
          </cell>
          <cell r="AD35">
            <v>44344</v>
          </cell>
          <cell r="AE35">
            <v>44349</v>
          </cell>
          <cell r="AF35" t="str">
            <v>MATE PAMPA BOCA ANCHA CON BOMBILLA COLOR BEIGE</v>
          </cell>
          <cell r="AG35">
            <v>720</v>
          </cell>
          <cell r="AH35">
            <v>1</v>
          </cell>
          <cell r="AJ35" t="str">
            <v>Móvil</v>
          </cell>
          <cell r="AK35" t="str">
            <v>YA DEJADO EN EL CORREO Y HABLADO POR WHATSAPP CON EL CODIGO DE SEGUIMIENTO</v>
          </cell>
          <cell r="AL35">
            <v>2732549223</v>
          </cell>
          <cell r="AM35">
            <v>420475169</v>
          </cell>
          <cell r="AN35" t="str">
            <v>Sí</v>
          </cell>
        </row>
        <row r="36">
          <cell r="A36">
            <v>3030</v>
          </cell>
          <cell r="B36" t="str">
            <v>sol.barbona.olivero@gmail.com</v>
          </cell>
          <cell r="C36">
            <v>44339</v>
          </cell>
          <cell r="D36" t="str">
            <v>Abierta</v>
          </cell>
          <cell r="E36" t="str">
            <v>Recibido</v>
          </cell>
          <cell r="F36" t="str">
            <v>Enviado</v>
          </cell>
          <cell r="G36" t="str">
            <v>ARS</v>
          </cell>
          <cell r="H36">
            <v>1440</v>
          </cell>
          <cell r="I36">
            <v>0</v>
          </cell>
          <cell r="J36" t="str">
            <v>268.34</v>
          </cell>
          <cell r="K36" t="str">
            <v>1708.34</v>
          </cell>
          <cell r="L36" t="str">
            <v>Maria Sol Barbona</v>
          </cell>
          <cell r="M36">
            <v>44715536</v>
          </cell>
          <cell r="N36">
            <v>543482201574</v>
          </cell>
          <cell r="O36" t="str">
            <v>Maria Sol Barbona</v>
          </cell>
          <cell r="T36" t="str">
            <v>Colonia El Veinticinco</v>
          </cell>
          <cell r="U36" t="str">
            <v>General Obligado</v>
          </cell>
          <cell r="V36">
            <v>3560</v>
          </cell>
          <cell r="W36" t="str">
            <v>Santa Fe</v>
          </cell>
          <cell r="Y36" t="str">
            <v>Punto de retiro</v>
          </cell>
          <cell r="Z36" t="str">
            <v>Mercado Pago</v>
          </cell>
          <cell r="AB36" t="str">
            <v>Son para regalo, si lo pueden envolver mejor, muchas gracias!!!</v>
          </cell>
          <cell r="AD36">
            <v>44339</v>
          </cell>
          <cell r="AE36">
            <v>44343</v>
          </cell>
          <cell r="AF36" t="str">
            <v>MATE PAMPA BOCA ANGOSTA CON BOMBILLA COLOR ROSA</v>
          </cell>
          <cell r="AG36">
            <v>720</v>
          </cell>
          <cell r="AH36">
            <v>2</v>
          </cell>
          <cell r="AJ36" t="str">
            <v>Móvil</v>
          </cell>
          <cell r="AK36" t="str">
            <v>EL VIERNES 28-05 SE ENVIARA AL CORREO ARGENTINO ENTRE LAS 10 Y 14 HORAS. SU SEGUIMIENTO ES 000079430413L9ICXLM1901 Y PODRA CONSULTAR EL ESTADO EN LA WEB DEL CORREO. MUCHAS GRACIAS!</v>
          </cell>
          <cell r="AL36">
            <v>15008894776</v>
          </cell>
          <cell r="AM36">
            <v>417261915</v>
          </cell>
          <cell r="AN36" t="str">
            <v>Sí</v>
          </cell>
        </row>
        <row r="37">
          <cell r="A37">
            <v>3029</v>
          </cell>
          <cell r="B37" t="str">
            <v>alorenadellosa@outlook.com</v>
          </cell>
          <cell r="C37">
            <v>44338</v>
          </cell>
          <cell r="D37" t="str">
            <v>Abierta</v>
          </cell>
          <cell r="E37" t="str">
            <v>Recibido</v>
          </cell>
          <cell r="F37" t="str">
            <v>Enviado</v>
          </cell>
          <cell r="G37" t="str">
            <v>ARS</v>
          </cell>
          <cell r="H37" t="str">
            <v>1999.96</v>
          </cell>
          <cell r="I37">
            <v>0</v>
          </cell>
          <cell r="J37" t="str">
            <v>268.34</v>
          </cell>
          <cell r="K37" t="str">
            <v>2268.3</v>
          </cell>
          <cell r="L37" t="str">
            <v>Lorena Dellosa</v>
          </cell>
          <cell r="M37">
            <v>27000634</v>
          </cell>
          <cell r="N37">
            <v>542326499601</v>
          </cell>
          <cell r="O37" t="str">
            <v>Lorena Dellosa</v>
          </cell>
          <cell r="T37" t="str">
            <v>Puente Castex</v>
          </cell>
          <cell r="U37" t="str">
            <v>San Antonio de Areco</v>
          </cell>
          <cell r="V37">
            <v>2760</v>
          </cell>
          <cell r="W37" t="str">
            <v>Buenos Aires</v>
          </cell>
          <cell r="Y37" t="str">
            <v>Punto de retiro</v>
          </cell>
          <cell r="Z37" t="str">
            <v>Mercado Pago</v>
          </cell>
          <cell r="AD37">
            <v>44338</v>
          </cell>
          <cell r="AE37">
            <v>44343</v>
          </cell>
          <cell r="AF37" t="str">
            <v>INDIVIDUAL SIINGAPUR DORADO CLARO 38 CM</v>
          </cell>
          <cell r="AG37" t="str">
            <v>499.99</v>
          </cell>
          <cell r="AH37">
            <v>4</v>
          </cell>
          <cell r="AI37" t="str">
            <v>MS504001</v>
          </cell>
          <cell r="AJ37" t="str">
            <v>Móvil</v>
          </cell>
          <cell r="AK37" t="str">
            <v>EL VIERNES 28-05 SE ENVIARA AL CORREO ARGENTINO ENTRE LAS 10 Y 14 HORAS. SU SEGUIMIENTO ES 000079 Y PODRA CONSULTAR EL ESTADO EN LA WEB DEL CORREO. MUCHAS GRACIAS!</v>
          </cell>
          <cell r="AL37">
            <v>15004033110</v>
          </cell>
          <cell r="AM37">
            <v>417118661</v>
          </cell>
          <cell r="AN37" t="str">
            <v>Sí</v>
          </cell>
        </row>
        <row r="38">
          <cell r="A38">
            <v>3026</v>
          </cell>
          <cell r="B38" t="str">
            <v>jesica25abril5@hotmail.com</v>
          </cell>
          <cell r="C38">
            <v>44336</v>
          </cell>
          <cell r="D38" t="str">
            <v>Abierta</v>
          </cell>
          <cell r="E38" t="str">
            <v>Recibido</v>
          </cell>
          <cell r="F38" t="str">
            <v>Enviado</v>
          </cell>
          <cell r="G38" t="str">
            <v>ARS</v>
          </cell>
          <cell r="H38">
            <v>2120</v>
          </cell>
          <cell r="I38">
            <v>1500</v>
          </cell>
          <cell r="J38" t="str">
            <v>268.34</v>
          </cell>
          <cell r="K38" t="str">
            <v>888.34</v>
          </cell>
          <cell r="L38" t="str">
            <v>Jesica Chiminazzo</v>
          </cell>
          <cell r="M38">
            <v>26093470</v>
          </cell>
          <cell r="N38">
            <v>543424662981</v>
          </cell>
          <cell r="O38" t="str">
            <v>Jesica Chiminazzo</v>
          </cell>
          <cell r="T38" t="str">
            <v>Barranquitas</v>
          </cell>
          <cell r="U38" t="str">
            <v>La Capital</v>
          </cell>
          <cell r="V38">
            <v>3000</v>
          </cell>
          <cell r="W38" t="str">
            <v>Santa Fe</v>
          </cell>
          <cell r="Y38" t="str">
            <v>Punto de retiro</v>
          </cell>
          <cell r="Z38" t="str">
            <v>TRANSFERENCIA BANCARIA</v>
          </cell>
          <cell r="AA38" t="str">
            <v>SORTEOJORGITO</v>
          </cell>
          <cell r="AC38" t="str">
            <v>PREMIO CON JORJITO FALTA AGREGAR UN PUFF 046AS7256</v>
          </cell>
          <cell r="AD38">
            <v>44337</v>
          </cell>
          <cell r="AE38">
            <v>44342</v>
          </cell>
          <cell r="AF38" t="str">
            <v>AUTOMATE 1.0 LISO (Blanco)</v>
          </cell>
          <cell r="AG38">
            <v>554</v>
          </cell>
          <cell r="AH38">
            <v>1</v>
          </cell>
          <cell r="AI38" t="str">
            <v>Q73 QUO COSTO.PCIO LISTA -25.MERCA SEPARADA</v>
          </cell>
          <cell r="AJ38" t="str">
            <v>Móvil</v>
          </cell>
          <cell r="AK38" t="str">
            <v>EL JUEVES 27-05 ENTRE 14 Y 18 HORAS, RETIRARÁ EL PEDIDO EL CORREO ARGENTINO POR NUESTRA SUCURSAL. CON EL SEGUIMIENTO 0000794304672G2G75C1701 PODRA VER EL ESTADO DESDE LA WEB DEL CORREO. MUCHAS GRACIAS!</v>
          </cell>
          <cell r="AM38">
            <v>415903535</v>
          </cell>
          <cell r="AN38" t="str">
            <v>Sí</v>
          </cell>
        </row>
        <row r="39">
          <cell r="A39">
            <v>2886</v>
          </cell>
          <cell r="B39" t="str">
            <v>aguedavila@hotmail.com</v>
          </cell>
          <cell r="C39">
            <v>44326</v>
          </cell>
          <cell r="D39" t="str">
            <v>Abierta</v>
          </cell>
          <cell r="E39" t="str">
            <v>Recibido</v>
          </cell>
          <cell r="F39" t="str">
            <v>Enviado</v>
          </cell>
          <cell r="G39" t="str">
            <v>ARS</v>
          </cell>
          <cell r="H39" t="str">
            <v>2818.8</v>
          </cell>
          <cell r="I39">
            <v>0</v>
          </cell>
          <cell r="J39" t="str">
            <v>268.34</v>
          </cell>
          <cell r="K39" t="str">
            <v>3087.14</v>
          </cell>
          <cell r="L39" t="str">
            <v>Maria Agueda Vila</v>
          </cell>
          <cell r="M39">
            <v>39027770</v>
          </cell>
          <cell r="N39">
            <v>5493434163567</v>
          </cell>
          <cell r="O39" t="str">
            <v>Maria Agueda Vila</v>
          </cell>
          <cell r="T39" t="str">
            <v>Diamante</v>
          </cell>
          <cell r="U39" t="str">
            <v>Diamante</v>
          </cell>
          <cell r="V39">
            <v>3105</v>
          </cell>
          <cell r="W39" t="str">
            <v>Entre Ríos</v>
          </cell>
          <cell r="Y39" t="str">
            <v>Punto de retiro</v>
          </cell>
          <cell r="Z39" t="str">
            <v>Mercado Pago</v>
          </cell>
          <cell r="AD39">
            <v>44326</v>
          </cell>
          <cell r="AE39">
            <v>44330</v>
          </cell>
          <cell r="AF39" t="str">
            <v>MANTEL RECTANGULAR ANTIMANCHA 1.40x2 mtrs</v>
          </cell>
          <cell r="AG39" t="str">
            <v>1409.4</v>
          </cell>
          <cell r="AH39">
            <v>2</v>
          </cell>
          <cell r="AI39" t="str">
            <v>CHUR21</v>
          </cell>
          <cell r="AJ39" t="str">
            <v>Móvil</v>
          </cell>
          <cell r="AK39" t="str">
            <v>SE ENVIA AL CORREO ARGENTINO HOY, VIERNES 14-05 ENTRE 12 Y 18 HORAS!</v>
          </cell>
          <cell r="AL39">
            <v>2655333312</v>
          </cell>
          <cell r="AM39">
            <v>406719050</v>
          </cell>
          <cell r="AN39" t="str">
            <v>Sí</v>
          </cell>
        </row>
        <row r="40">
          <cell r="A40">
            <v>2997</v>
          </cell>
          <cell r="B40" t="str">
            <v>andrea.s.acosta16@gmail.com</v>
          </cell>
          <cell r="C40">
            <v>44330</v>
          </cell>
          <cell r="D40" t="str">
            <v>Abierta</v>
          </cell>
          <cell r="E40" t="str">
            <v>Recibido</v>
          </cell>
          <cell r="F40" t="str">
            <v>Enviado</v>
          </cell>
          <cell r="G40" t="str">
            <v>ARS</v>
          </cell>
          <cell r="H40" t="str">
            <v>5163.4</v>
          </cell>
          <cell r="I40">
            <v>0</v>
          </cell>
          <cell r="J40" t="str">
            <v>253.1</v>
          </cell>
          <cell r="K40" t="str">
            <v>5416.5</v>
          </cell>
          <cell r="L40" t="str">
            <v>Andrea Acosta</v>
          </cell>
          <cell r="M40">
            <v>35218260</v>
          </cell>
          <cell r="N40">
            <v>1141794686</v>
          </cell>
          <cell r="O40" t="str">
            <v>Andrea Acosta</v>
          </cell>
          <cell r="P40">
            <v>1141794686</v>
          </cell>
          <cell r="T40" t="str">
            <v>Moron</v>
          </cell>
          <cell r="U40" t="str">
            <v>Moron</v>
          </cell>
          <cell r="V40">
            <v>1708</v>
          </cell>
          <cell r="W40" t="str">
            <v>Gran Buenos Aires</v>
          </cell>
          <cell r="Y40" t="str">
            <v>Punto de retiro</v>
          </cell>
          <cell r="Z40" t="str">
            <v>Mercado Pago</v>
          </cell>
          <cell r="AD40">
            <v>44330</v>
          </cell>
          <cell r="AE40">
            <v>44335</v>
          </cell>
          <cell r="AF40" t="str">
            <v>MOLINILLO MADERA 15 CM.</v>
          </cell>
          <cell r="AG40" t="str">
            <v>1249.6</v>
          </cell>
          <cell r="AH40">
            <v>1</v>
          </cell>
          <cell r="AI40" t="str">
            <v>046BA6858</v>
          </cell>
          <cell r="AJ40" t="str">
            <v>Móvil</v>
          </cell>
          <cell r="AK40" t="str">
            <v>EN EL DIA DE MAÑANA, JUEVES 20-05, EL CORREO ARGENTINO RETIRARÁ SU PEDIDO POR SUCURSAL. PUEDO SEGUIR EL ESTADO INGRESANDO AL CORREO - SEGUIMINETO DE ENVIOS - PAQUETE E-COMMERCE, Y AGREGANDO EL CODIGO 00007943040P3XIGLI90501. MUCHAS GRACIAS!</v>
          </cell>
          <cell r="AL40">
            <v>14888189841</v>
          </cell>
          <cell r="AM40">
            <v>412830938</v>
          </cell>
          <cell r="AN40" t="str">
            <v>Sí</v>
          </cell>
        </row>
        <row r="41">
          <cell r="A41">
            <v>2962</v>
          </cell>
          <cell r="B41" t="str">
            <v>andrea.s.acosta16@gmail.com</v>
          </cell>
          <cell r="C41">
            <v>44328</v>
          </cell>
          <cell r="D41" t="str">
            <v>Abierta</v>
          </cell>
          <cell r="E41" t="str">
            <v>Anulado</v>
          </cell>
          <cell r="F41" t="str">
            <v>No está empaquetado</v>
          </cell>
          <cell r="G41" t="str">
            <v>ARS</v>
          </cell>
          <cell r="H41" t="str">
            <v>5163.4</v>
          </cell>
          <cell r="I41">
            <v>0</v>
          </cell>
          <cell r="J41" t="str">
            <v>253.1</v>
          </cell>
          <cell r="K41" t="str">
            <v>5416.5</v>
          </cell>
          <cell r="L41" t="str">
            <v>Andrea Acosta</v>
          </cell>
          <cell r="M41">
            <v>35218260</v>
          </cell>
          <cell r="N41">
            <v>541141794686</v>
          </cell>
          <cell r="O41" t="str">
            <v>Andrea Acosta</v>
          </cell>
          <cell r="T41" t="str">
            <v>Moron</v>
          </cell>
          <cell r="U41" t="str">
            <v>Moron</v>
          </cell>
          <cell r="V41">
            <v>1708</v>
          </cell>
          <cell r="W41" t="str">
            <v>Gran Buenos Aires</v>
          </cell>
          <cell r="Y41" t="str">
            <v>Punto de retiro</v>
          </cell>
          <cell r="Z41" t="str">
            <v>Mercado Pago</v>
          </cell>
          <cell r="AF41" t="str">
            <v>CUCHARA COLOR ROSA</v>
          </cell>
          <cell r="AG41" t="str">
            <v>49.6</v>
          </cell>
          <cell r="AH41">
            <v>3</v>
          </cell>
          <cell r="AI41" t="str">
            <v>BP32018</v>
          </cell>
          <cell r="AJ41" t="str">
            <v>Móvil</v>
          </cell>
          <cell r="AK41" t="str">
            <v/>
          </cell>
          <cell r="AL41">
            <v>14841901717</v>
          </cell>
          <cell r="AM41">
            <v>409290406</v>
          </cell>
          <cell r="AN41" t="str">
            <v>Sí</v>
          </cell>
        </row>
        <row r="42">
          <cell r="A42">
            <v>2817</v>
          </cell>
          <cell r="B42" t="str">
            <v>ferlcarro912@gmail.com</v>
          </cell>
          <cell r="C42">
            <v>44312</v>
          </cell>
          <cell r="D42" t="str">
            <v>Abierta</v>
          </cell>
          <cell r="E42" t="str">
            <v>Recibido</v>
          </cell>
          <cell r="F42" t="str">
            <v>Enviado</v>
          </cell>
          <cell r="G42" t="str">
            <v>ARS</v>
          </cell>
          <cell r="H42">
            <v>7738</v>
          </cell>
          <cell r="I42">
            <v>0</v>
          </cell>
          <cell r="J42">
            <v>1390</v>
          </cell>
          <cell r="K42">
            <v>9128</v>
          </cell>
          <cell r="L42" t="str">
            <v>Fernanda Carro</v>
          </cell>
          <cell r="M42">
            <v>37467423</v>
          </cell>
          <cell r="N42">
            <v>543446636853</v>
          </cell>
          <cell r="O42" t="str">
            <v>Fernanda Carro</v>
          </cell>
          <cell r="P42">
            <v>543446636853</v>
          </cell>
          <cell r="Q42" t="str">
            <v>General paz</v>
          </cell>
          <cell r="R42">
            <v>178</v>
          </cell>
          <cell r="S42">
            <v>6</v>
          </cell>
          <cell r="U42" t="str">
            <v>Gualeguaychu</v>
          </cell>
          <cell r="V42">
            <v>2820</v>
          </cell>
          <cell r="W42" t="str">
            <v>Entre Ríos</v>
          </cell>
          <cell r="Y42" t="str">
            <v>Correo Argentino - Encomienda Prioritaria</v>
          </cell>
          <cell r="Z42" t="str">
            <v>TRANSFERENCIA BANCARIA</v>
          </cell>
          <cell r="AD42">
            <v>44312</v>
          </cell>
          <cell r="AE42">
            <v>44314</v>
          </cell>
          <cell r="AF42" t="str">
            <v>SET DE BAÑO 3PC 1DISP. 1 PORTACEPILLOS JABONERA POLIRESINA PASTEL</v>
          </cell>
          <cell r="AG42">
            <v>4026</v>
          </cell>
          <cell r="AH42">
            <v>1</v>
          </cell>
          <cell r="AI42" t="str">
            <v>046AB6648</v>
          </cell>
          <cell r="AJ42" t="str">
            <v>Móvil</v>
          </cell>
          <cell r="AK42" t="str">
            <v>EL JUEVES 29-04 SE ENVIA AL CORREO ARGENTINO ENTRE 12 Y 18 HORAS!</v>
          </cell>
          <cell r="AM42">
            <v>399840163</v>
          </cell>
          <cell r="AN42" t="str">
            <v>Sí</v>
          </cell>
        </row>
        <row r="43">
          <cell r="A43">
            <v>2861</v>
          </cell>
          <cell r="B43" t="str">
            <v>antoandreasen1@gmail.com</v>
          </cell>
          <cell r="C43">
            <v>44318</v>
          </cell>
          <cell r="D43" t="str">
            <v>Abierta</v>
          </cell>
          <cell r="E43" t="str">
            <v>Recibido</v>
          </cell>
          <cell r="F43" t="str">
            <v>Enviado</v>
          </cell>
          <cell r="G43" t="str">
            <v>ARS</v>
          </cell>
          <cell r="H43">
            <v>4753</v>
          </cell>
          <cell r="I43">
            <v>0</v>
          </cell>
          <cell r="J43">
            <v>935</v>
          </cell>
          <cell r="K43">
            <v>5688</v>
          </cell>
          <cell r="L43" t="str">
            <v>Antonella Andreasen</v>
          </cell>
          <cell r="M43">
            <v>39277296</v>
          </cell>
          <cell r="N43">
            <v>542284514397</v>
          </cell>
          <cell r="O43" t="str">
            <v>Antonella Andreasen</v>
          </cell>
          <cell r="P43">
            <v>542284514397</v>
          </cell>
          <cell r="Q43" t="str">
            <v>Balcarce</v>
          </cell>
          <cell r="R43">
            <v>1266</v>
          </cell>
          <cell r="T43" t="str">
            <v>Olavarria</v>
          </cell>
          <cell r="U43" t="str">
            <v>Olavarria</v>
          </cell>
          <cell r="V43">
            <v>7400</v>
          </cell>
          <cell r="W43" t="str">
            <v>Buenos Aires</v>
          </cell>
          <cell r="Y43" t="str">
            <v>Correo Argentino - Encomienda Clásica</v>
          </cell>
          <cell r="Z43" t="str">
            <v>Mercado Pago</v>
          </cell>
          <cell r="AD43">
            <v>44318</v>
          </cell>
          <cell r="AE43">
            <v>44321</v>
          </cell>
          <cell r="AF43" t="str">
            <v>PARRILLA PORTATIL PLEGABLE</v>
          </cell>
          <cell r="AG43">
            <v>4033</v>
          </cell>
          <cell r="AH43">
            <v>1</v>
          </cell>
          <cell r="AI43" t="str">
            <v>093PA7074</v>
          </cell>
          <cell r="AJ43" t="str">
            <v>Móvil</v>
          </cell>
          <cell r="AK43" t="str">
            <v>SE ENVIA AL CORREO ARGENTINO EL JUEVES 06-05 ENTRE 12 Y 18 HORAS!</v>
          </cell>
          <cell r="AL43">
            <v>14697786191</v>
          </cell>
          <cell r="AM43">
            <v>404123715</v>
          </cell>
          <cell r="AN43" t="str">
            <v>Sí</v>
          </cell>
        </row>
        <row r="44">
          <cell r="A44">
            <v>2866</v>
          </cell>
          <cell r="B44" t="str">
            <v>maggie.gonzalez@hotmail.com</v>
          </cell>
          <cell r="C44">
            <v>44319</v>
          </cell>
          <cell r="D44" t="str">
            <v>Abierta</v>
          </cell>
          <cell r="E44" t="str">
            <v>Recibido</v>
          </cell>
          <cell r="F44" t="str">
            <v>Enviado</v>
          </cell>
          <cell r="G44" t="str">
            <v>ARS</v>
          </cell>
          <cell r="H44">
            <v>1566</v>
          </cell>
          <cell r="I44">
            <v>0</v>
          </cell>
          <cell r="J44">
            <v>700</v>
          </cell>
          <cell r="K44">
            <v>2266</v>
          </cell>
          <cell r="L44" t="str">
            <v>Karen Magali Gonzalez</v>
          </cell>
          <cell r="M44">
            <v>39386549</v>
          </cell>
          <cell r="N44">
            <v>542954623564</v>
          </cell>
          <cell r="O44" t="str">
            <v>Karen Magali gonzalez</v>
          </cell>
          <cell r="P44">
            <v>542954623564</v>
          </cell>
          <cell r="Q44" t="str">
            <v>Alem</v>
          </cell>
          <cell r="R44">
            <v>311</v>
          </cell>
          <cell r="S44" t="str">
            <v>catrilo</v>
          </cell>
          <cell r="U44" t="str">
            <v>Lonquimay</v>
          </cell>
          <cell r="V44">
            <v>6352</v>
          </cell>
          <cell r="W44" t="str">
            <v>La Pampa</v>
          </cell>
          <cell r="Y44" t="str">
            <v>Correo Argentino - Encomienda Clásica</v>
          </cell>
          <cell r="Z44" t="str">
            <v>Mercado Pago</v>
          </cell>
          <cell r="AD44">
            <v>44319</v>
          </cell>
          <cell r="AE44">
            <v>44321</v>
          </cell>
          <cell r="AF44" t="str">
            <v>MANTEL RECTANGULAR ANTIMANCHA 1.40x2 mtrs</v>
          </cell>
          <cell r="AG44">
            <v>1566</v>
          </cell>
          <cell r="AH44">
            <v>1</v>
          </cell>
          <cell r="AI44" t="str">
            <v>CHUR5</v>
          </cell>
          <cell r="AJ44" t="str">
            <v>Web</v>
          </cell>
          <cell r="AK44" t="str">
            <v>SE ENVIA AL CORREO ARGENTINO EL VIERNES 07-05 ENTRE 12 Y 18 HORAS!</v>
          </cell>
          <cell r="AL44">
            <v>14708308764</v>
          </cell>
          <cell r="AM44">
            <v>405660763</v>
          </cell>
          <cell r="AN44" t="str">
            <v>Sí</v>
          </cell>
        </row>
        <row r="45">
          <cell r="A45">
            <v>2812</v>
          </cell>
          <cell r="B45" t="str">
            <v>vickyalbizo@gmail.com</v>
          </cell>
          <cell r="C45">
            <v>44310</v>
          </cell>
          <cell r="D45" t="str">
            <v>Abierta</v>
          </cell>
          <cell r="E45" t="str">
            <v>Recibido</v>
          </cell>
          <cell r="F45" t="str">
            <v>Enviado</v>
          </cell>
          <cell r="G45" t="str">
            <v>ARS</v>
          </cell>
          <cell r="H45">
            <v>2235</v>
          </cell>
          <cell r="I45">
            <v>0</v>
          </cell>
          <cell r="J45">
            <v>610</v>
          </cell>
          <cell r="K45">
            <v>2845</v>
          </cell>
          <cell r="L45" t="str">
            <v>Victoria Albizo</v>
          </cell>
          <cell r="M45">
            <v>40065787</v>
          </cell>
          <cell r="N45">
            <v>542932454936</v>
          </cell>
          <cell r="O45" t="str">
            <v>Victoria Albizo</v>
          </cell>
          <cell r="P45">
            <v>542932454936</v>
          </cell>
          <cell r="Q45" t="str">
            <v>Alvear</v>
          </cell>
          <cell r="R45">
            <v>752</v>
          </cell>
          <cell r="U45" t="str">
            <v xml:space="preserve">Punta Alta </v>
          </cell>
          <cell r="V45">
            <v>8109</v>
          </cell>
          <cell r="W45" t="str">
            <v>Buenos Aires</v>
          </cell>
          <cell r="Y45" t="str">
            <v>Correo Argentino - Encomienda Clásica</v>
          </cell>
          <cell r="Z45" t="str">
            <v>Mercado Pago</v>
          </cell>
          <cell r="AD45">
            <v>44310</v>
          </cell>
          <cell r="AE45">
            <v>44313</v>
          </cell>
          <cell r="AF45" t="str">
            <v>TAZA ROMA DE CERAMICA ROSA 275ML</v>
          </cell>
          <cell r="AG45">
            <v>690</v>
          </cell>
          <cell r="AH45">
            <v>1</v>
          </cell>
          <cell r="AI45" t="str">
            <v>PO378713NN MERCA SEPA</v>
          </cell>
          <cell r="AJ45" t="str">
            <v>Móvil</v>
          </cell>
          <cell r="AK45" t="str">
            <v>EL MIERCOLES 28-04 SE ENVIA AL CORREO ARGENTINO ENTRE 12 Y 18 HORAS!</v>
          </cell>
          <cell r="AL45">
            <v>14592171169</v>
          </cell>
          <cell r="AM45">
            <v>399188064</v>
          </cell>
          <cell r="AN45" t="str">
            <v>Sí</v>
          </cell>
        </row>
        <row r="46">
          <cell r="A46">
            <v>2797</v>
          </cell>
          <cell r="B46" t="str">
            <v>car.mastricola@gmail.com</v>
          </cell>
          <cell r="C46">
            <v>44306</v>
          </cell>
          <cell r="D46" t="str">
            <v>Abierta</v>
          </cell>
          <cell r="E46" t="str">
            <v>Recibido</v>
          </cell>
          <cell r="F46" t="str">
            <v>Enviado</v>
          </cell>
          <cell r="G46" t="str">
            <v>ARS</v>
          </cell>
          <cell r="H46" t="str">
            <v>4346.15</v>
          </cell>
          <cell r="I46">
            <v>0</v>
          </cell>
          <cell r="J46">
            <v>610</v>
          </cell>
          <cell r="K46" t="str">
            <v>4956.15</v>
          </cell>
          <cell r="L46" t="str">
            <v>Carla Mastricola</v>
          </cell>
          <cell r="M46">
            <v>37133914</v>
          </cell>
          <cell r="N46">
            <v>543512715929</v>
          </cell>
          <cell r="O46" t="str">
            <v>Carla Mastricola</v>
          </cell>
          <cell r="P46">
            <v>543512715929</v>
          </cell>
          <cell r="Q46" t="str">
            <v>Raimundo Lulio</v>
          </cell>
          <cell r="R46">
            <v>3693</v>
          </cell>
          <cell r="T46" t="str">
            <v xml:space="preserve">San Martin Norte </v>
          </cell>
          <cell r="U46" t="str">
            <v>Cordoba</v>
          </cell>
          <cell r="V46">
            <v>5008</v>
          </cell>
          <cell r="W46" t="str">
            <v>Córdoba</v>
          </cell>
          <cell r="Y46" t="str">
            <v>Correo Argentino - Encomienda Clásica</v>
          </cell>
          <cell r="Z46" t="str">
            <v>Mercado Pago</v>
          </cell>
          <cell r="AB46" t="str">
            <v>Entre calles Lopez Correa  y Angel Gallardo.  Casa de rejas horizontales.</v>
          </cell>
          <cell r="AC46" t="str">
            <v>23-04 MAL PRECIO DE VENTA MODIFICADO TODO EL 21-04 - SE ENVIA IGUAL</v>
          </cell>
          <cell r="AD46">
            <v>44306</v>
          </cell>
          <cell r="AE46">
            <v>44309</v>
          </cell>
          <cell r="AF46" t="str">
            <v>ESPATULA REPOSTERA CURVA DE SILICONA CREAM MANGO DE MADERA PLANO 34 CM</v>
          </cell>
          <cell r="AG46" t="str">
            <v>268.18</v>
          </cell>
          <cell r="AH46">
            <v>1</v>
          </cell>
          <cell r="AI46" t="str">
            <v>MS101A57</v>
          </cell>
          <cell r="AJ46" t="str">
            <v>Web</v>
          </cell>
          <cell r="AK46" t="str">
            <v>EL LUNES 26-04 SE DESPACHA AL CORREO ARGENTINO ENTRE 12 Y 18 HORAS !</v>
          </cell>
          <cell r="AL46">
            <v>14530229246</v>
          </cell>
          <cell r="AM46">
            <v>395416259</v>
          </cell>
          <cell r="AN46" t="str">
            <v>Sí</v>
          </cell>
        </row>
        <row r="47">
          <cell r="A47">
            <v>2871</v>
          </cell>
          <cell r="B47" t="str">
            <v>silvana_cas82@hotmail.com</v>
          </cell>
          <cell r="C47">
            <v>44320</v>
          </cell>
          <cell r="D47" t="str">
            <v>Abierta</v>
          </cell>
          <cell r="E47" t="str">
            <v>Recibido</v>
          </cell>
          <cell r="F47" t="str">
            <v>Enviado</v>
          </cell>
          <cell r="G47" t="str">
            <v>ARS</v>
          </cell>
          <cell r="H47">
            <v>4107</v>
          </cell>
          <cell r="I47">
            <v>0</v>
          </cell>
          <cell r="J47">
            <v>545</v>
          </cell>
          <cell r="K47">
            <v>4652</v>
          </cell>
          <cell r="L47" t="str">
            <v>Silvana castaño</v>
          </cell>
          <cell r="M47">
            <v>30231138</v>
          </cell>
          <cell r="N47">
            <v>542915714181</v>
          </cell>
          <cell r="O47" t="str">
            <v>Silvana castaño</v>
          </cell>
          <cell r="P47">
            <v>542915714181</v>
          </cell>
          <cell r="Q47" t="str">
            <v>Ortuzar</v>
          </cell>
          <cell r="R47">
            <v>234</v>
          </cell>
          <cell r="T47" t="str">
            <v>Puan</v>
          </cell>
          <cell r="U47" t="str">
            <v>Puan</v>
          </cell>
          <cell r="V47">
            <v>8180</v>
          </cell>
          <cell r="W47" t="str">
            <v>Buenos Aires</v>
          </cell>
          <cell r="Y47" t="str">
            <v>Correo Argentino - Encomienda Clásica</v>
          </cell>
          <cell r="Z47" t="str">
            <v>Mercado Pago</v>
          </cell>
          <cell r="AD47">
            <v>44320</v>
          </cell>
          <cell r="AE47">
            <v>44321</v>
          </cell>
          <cell r="AF47" t="str">
            <v>MANTEL CIRCULAR TELA ANTIMANCHA TROPICAL 1.40 M</v>
          </cell>
          <cell r="AG47">
            <v>1369</v>
          </cell>
          <cell r="AH47">
            <v>1</v>
          </cell>
          <cell r="AI47" t="str">
            <v>CHUC1</v>
          </cell>
          <cell r="AJ47" t="str">
            <v>Web</v>
          </cell>
          <cell r="AK47" t="str">
            <v>SE ENVIA AL CORREO ARGENTINO EL VIERNES 07-05 ENTRE 12 Y 18 HORAS!</v>
          </cell>
          <cell r="AL47">
            <v>14722511706</v>
          </cell>
          <cell r="AM47">
            <v>401929349</v>
          </cell>
          <cell r="AN47" t="str">
            <v>Sí</v>
          </cell>
        </row>
        <row r="48">
          <cell r="A48">
            <v>2858</v>
          </cell>
          <cell r="B48" t="str">
            <v>barbumir@gmail.com</v>
          </cell>
          <cell r="C48">
            <v>44318</v>
          </cell>
          <cell r="D48" t="str">
            <v>Abierta</v>
          </cell>
          <cell r="E48" t="str">
            <v>Recibido</v>
          </cell>
          <cell r="F48" t="str">
            <v>Enviado</v>
          </cell>
          <cell r="G48" t="str">
            <v>ARS</v>
          </cell>
          <cell r="H48">
            <v>3688</v>
          </cell>
          <cell r="I48">
            <v>0</v>
          </cell>
          <cell r="J48">
            <v>505</v>
          </cell>
          <cell r="K48">
            <v>4193</v>
          </cell>
          <cell r="L48" t="str">
            <v>Bárbara soledad Miranda</v>
          </cell>
          <cell r="M48">
            <v>38636223</v>
          </cell>
          <cell r="N48">
            <v>541531895526</v>
          </cell>
          <cell r="O48" t="str">
            <v>Bárbara soledad Miranda</v>
          </cell>
          <cell r="P48">
            <v>541531895526</v>
          </cell>
          <cell r="Q48" t="str">
            <v>Mexico</v>
          </cell>
          <cell r="R48">
            <v>599</v>
          </cell>
          <cell r="S48" t="str">
            <v>Casa, esquina méxico</v>
          </cell>
          <cell r="T48" t="str">
            <v>Piñeyro</v>
          </cell>
          <cell r="U48" t="str">
            <v>Avellaneda</v>
          </cell>
          <cell r="V48">
            <v>1870</v>
          </cell>
          <cell r="W48" t="str">
            <v>Gran Buenos Aires</v>
          </cell>
          <cell r="Y48" t="str">
            <v>Correo Argentino - Encomienda Clásica</v>
          </cell>
          <cell r="Z48" t="str">
            <v>Mercado Pago</v>
          </cell>
          <cell r="AD48">
            <v>44318</v>
          </cell>
          <cell r="AE48">
            <v>44321</v>
          </cell>
          <cell r="AF48" t="str">
            <v>SR. DISPENSER COLORES SURTIDOS (Violeta)</v>
          </cell>
          <cell r="AG48">
            <v>460</v>
          </cell>
          <cell r="AH48">
            <v>1</v>
          </cell>
          <cell r="AI48" t="str">
            <v>Q056 QUO MERCA SEPARADA/COSTO TEORICO MAS IVA</v>
          </cell>
          <cell r="AJ48" t="str">
            <v>Móvil</v>
          </cell>
          <cell r="AK48" t="str">
            <v>EL JUEVES 06-05 ENTRE 8 Y 18 HORAS!</v>
          </cell>
          <cell r="AL48">
            <v>2620929734</v>
          </cell>
          <cell r="AM48">
            <v>403809575</v>
          </cell>
          <cell r="AN48" t="str">
            <v>Sí</v>
          </cell>
        </row>
        <row r="49">
          <cell r="A49">
            <v>2857</v>
          </cell>
          <cell r="B49" t="str">
            <v>rociorosas19@gmail.com</v>
          </cell>
          <cell r="C49">
            <v>44318</v>
          </cell>
          <cell r="D49" t="str">
            <v>Abierta</v>
          </cell>
          <cell r="E49" t="str">
            <v>Recibido</v>
          </cell>
          <cell r="F49" t="str">
            <v>Enviado</v>
          </cell>
          <cell r="G49" t="str">
            <v>ARS</v>
          </cell>
          <cell r="H49">
            <v>1566</v>
          </cell>
          <cell r="I49">
            <v>0</v>
          </cell>
          <cell r="J49">
            <v>505</v>
          </cell>
          <cell r="K49">
            <v>2071</v>
          </cell>
          <cell r="L49" t="str">
            <v>Rocio Rosas</v>
          </cell>
          <cell r="M49">
            <v>38608507</v>
          </cell>
          <cell r="N49">
            <v>541134669886</v>
          </cell>
          <cell r="O49" t="str">
            <v>Rocio rosas</v>
          </cell>
          <cell r="P49">
            <v>541134669886</v>
          </cell>
          <cell r="Q49" t="str">
            <v xml:space="preserve">Rosetti </v>
          </cell>
          <cell r="R49">
            <v>880</v>
          </cell>
          <cell r="U49" t="str">
            <v xml:space="preserve">Villa Madero </v>
          </cell>
          <cell r="V49">
            <v>1768</v>
          </cell>
          <cell r="W49" t="str">
            <v>Gran Buenos Aires</v>
          </cell>
          <cell r="Y49" t="str">
            <v>Correo Argentino - Encomienda Clásica</v>
          </cell>
          <cell r="Z49" t="str">
            <v>Mercado Pago</v>
          </cell>
          <cell r="AD49">
            <v>44318</v>
          </cell>
          <cell r="AE49">
            <v>44321</v>
          </cell>
          <cell r="AF49" t="str">
            <v>MANTEL RECTANGULAR ANTIMANCHA 1.40x2 mtrs</v>
          </cell>
          <cell r="AG49">
            <v>1566</v>
          </cell>
          <cell r="AH49">
            <v>1</v>
          </cell>
          <cell r="AI49" t="str">
            <v>CHUR14 MERCA SEPA</v>
          </cell>
          <cell r="AJ49" t="str">
            <v>Web</v>
          </cell>
          <cell r="AK49" t="str">
            <v>EL JUEVES 06-05 ENTRE 8 Y 18 HORAS!</v>
          </cell>
          <cell r="AL49">
            <v>2620711518</v>
          </cell>
          <cell r="AM49">
            <v>403782648</v>
          </cell>
          <cell r="AN49" t="str">
            <v>Sí</v>
          </cell>
        </row>
        <row r="50">
          <cell r="A50">
            <v>2856</v>
          </cell>
          <cell r="B50" t="str">
            <v>rociorosas19@gmail.com</v>
          </cell>
          <cell r="C50">
            <v>44318</v>
          </cell>
          <cell r="D50" t="str">
            <v>Abierta</v>
          </cell>
          <cell r="E50" t="str">
            <v>Pendiente</v>
          </cell>
          <cell r="F50" t="str">
            <v>No está empaquetado</v>
          </cell>
          <cell r="G50" t="str">
            <v>ARS</v>
          </cell>
          <cell r="H50">
            <v>1566</v>
          </cell>
          <cell r="I50">
            <v>0</v>
          </cell>
          <cell r="J50">
            <v>505</v>
          </cell>
          <cell r="K50">
            <v>2071</v>
          </cell>
          <cell r="L50" t="str">
            <v>Rocio Rosas</v>
          </cell>
          <cell r="M50">
            <v>39608507</v>
          </cell>
          <cell r="N50">
            <v>5491134669886</v>
          </cell>
          <cell r="O50" t="str">
            <v>Rocio Rosas</v>
          </cell>
          <cell r="P50">
            <v>5491134669886</v>
          </cell>
          <cell r="Q50" t="str">
            <v>Rosetti</v>
          </cell>
          <cell r="R50">
            <v>880</v>
          </cell>
          <cell r="S50">
            <v>2</v>
          </cell>
          <cell r="T50" t="str">
            <v>Villa madero</v>
          </cell>
          <cell r="U50" t="str">
            <v>Villa madero</v>
          </cell>
          <cell r="V50">
            <v>1768</v>
          </cell>
          <cell r="W50" t="str">
            <v>Gran Buenos Aires</v>
          </cell>
          <cell r="Y50" t="str">
            <v>Correo Argentino - Encomienda Clásica</v>
          </cell>
          <cell r="Z50" t="str">
            <v>TRANSFERENCIA BANCARIA</v>
          </cell>
          <cell r="AF50" t="str">
            <v>MANTEL RECTANGULAR ANTIMANCHA 1.40x2 mtrs</v>
          </cell>
          <cell r="AG50">
            <v>1566</v>
          </cell>
          <cell r="AH50">
            <v>1</v>
          </cell>
          <cell r="AI50" t="str">
            <v>CHUR14 MERCA SEPA</v>
          </cell>
          <cell r="AJ50" t="str">
            <v>Móvil</v>
          </cell>
          <cell r="AK50" t="str">
            <v/>
          </cell>
          <cell r="AM50">
            <v>403778318</v>
          </cell>
          <cell r="AN50" t="str">
            <v>Sí</v>
          </cell>
        </row>
        <row r="51">
          <cell r="A51">
            <v>2842</v>
          </cell>
          <cell r="B51" t="str">
            <v>balcazzapaula@hotmail.com</v>
          </cell>
          <cell r="C51">
            <v>44317</v>
          </cell>
          <cell r="D51" t="str">
            <v>Abierta</v>
          </cell>
          <cell r="E51" t="str">
            <v>Recibido</v>
          </cell>
          <cell r="F51" t="str">
            <v>Enviado</v>
          </cell>
          <cell r="G51" t="str">
            <v>ARS</v>
          </cell>
          <cell r="H51">
            <v>1566</v>
          </cell>
          <cell r="I51">
            <v>0</v>
          </cell>
          <cell r="J51">
            <v>505</v>
          </cell>
          <cell r="K51">
            <v>2071</v>
          </cell>
          <cell r="L51" t="str">
            <v>Paula Balcazza</v>
          </cell>
          <cell r="M51">
            <v>33824394</v>
          </cell>
          <cell r="N51">
            <v>541139118778</v>
          </cell>
          <cell r="O51" t="str">
            <v>Paula Balcazza</v>
          </cell>
          <cell r="P51">
            <v>541139118778</v>
          </cell>
          <cell r="Q51" t="str">
            <v xml:space="preserve">Cosquin </v>
          </cell>
          <cell r="R51">
            <v>889</v>
          </cell>
          <cell r="U51" t="str">
            <v xml:space="preserve">Lomas de Zamora </v>
          </cell>
          <cell r="V51">
            <v>1832</v>
          </cell>
          <cell r="W51" t="str">
            <v>Gran Buenos Aires</v>
          </cell>
          <cell r="Y51" t="str">
            <v>Correo Argentino - Encomienda Clásica</v>
          </cell>
          <cell r="Z51" t="str">
            <v>Mercado Pago</v>
          </cell>
          <cell r="AD51">
            <v>44317</v>
          </cell>
          <cell r="AE51">
            <v>44321</v>
          </cell>
          <cell r="AF51" t="str">
            <v>MANTEL RECTANGULAR ANTIMANCHA 1.40x2 mtrs</v>
          </cell>
          <cell r="AG51">
            <v>1566</v>
          </cell>
          <cell r="AH51">
            <v>1</v>
          </cell>
          <cell r="AI51" t="str">
            <v>CHUR14 MERCA SEPA</v>
          </cell>
          <cell r="AJ51" t="str">
            <v>Móvil</v>
          </cell>
          <cell r="AK51" t="str">
            <v>EL JUEVES 06-05 ENTRE 8 Y 18 HORAS!</v>
          </cell>
          <cell r="AL51">
            <v>2617472644</v>
          </cell>
          <cell r="AM51">
            <v>403321502</v>
          </cell>
          <cell r="AN51" t="str">
            <v>Sí</v>
          </cell>
        </row>
        <row r="52">
          <cell r="A52">
            <v>2827</v>
          </cell>
          <cell r="B52" t="str">
            <v>lorevividj@gmail.com</v>
          </cell>
          <cell r="C52">
            <v>44314</v>
          </cell>
          <cell r="D52" t="str">
            <v>Abierta</v>
          </cell>
          <cell r="E52" t="str">
            <v>Recibido</v>
          </cell>
          <cell r="F52" t="str">
            <v>Enviado</v>
          </cell>
          <cell r="G52" t="str">
            <v>ARS</v>
          </cell>
          <cell r="H52">
            <v>1566</v>
          </cell>
          <cell r="I52">
            <v>0</v>
          </cell>
          <cell r="J52">
            <v>505</v>
          </cell>
          <cell r="K52">
            <v>2071</v>
          </cell>
          <cell r="L52" t="str">
            <v>Lorena Viviana Coronel</v>
          </cell>
          <cell r="M52">
            <v>28276774</v>
          </cell>
          <cell r="N52">
            <v>543364365771</v>
          </cell>
          <cell r="O52" t="str">
            <v>Lorena Viviana Coronel</v>
          </cell>
          <cell r="P52">
            <v>543364365771</v>
          </cell>
          <cell r="Q52" t="str">
            <v>Fray mamerto esquiu</v>
          </cell>
          <cell r="R52">
            <v>19</v>
          </cell>
          <cell r="T52" t="str">
            <v xml:space="preserve">Parque Córdoba </v>
          </cell>
          <cell r="U52" t="str">
            <v xml:space="preserve">San Nicolás de los arroyos </v>
          </cell>
          <cell r="V52">
            <v>2900</v>
          </cell>
          <cell r="W52" t="str">
            <v>Buenos Aires</v>
          </cell>
          <cell r="Y52" t="str">
            <v>Correo Argentino - Encomienda Clásica</v>
          </cell>
          <cell r="Z52" t="str">
            <v>Mercado Pago</v>
          </cell>
          <cell r="AB52" t="str">
            <v xml:space="preserve">Mantel anti mancha de 2 metros de largo. </v>
          </cell>
          <cell r="AD52">
            <v>44314</v>
          </cell>
          <cell r="AE52">
            <v>44319</v>
          </cell>
          <cell r="AF52" t="str">
            <v>MANTEL RECTANGULAR ANTIMANCHA 1.40x2 mtrs</v>
          </cell>
          <cell r="AG52">
            <v>1566</v>
          </cell>
          <cell r="AH52">
            <v>1</v>
          </cell>
          <cell r="AI52" t="str">
            <v>CHUR30</v>
          </cell>
          <cell r="AJ52" t="str">
            <v>Móvil</v>
          </cell>
          <cell r="AK52" t="str">
            <v>EL MARTES 04-05 SE ENVIA AL CORREO ARGENTINO ENTRE 12 Y 18 HORAS!</v>
          </cell>
          <cell r="AL52">
            <v>14643542711</v>
          </cell>
          <cell r="AM52">
            <v>401362946</v>
          </cell>
          <cell r="AN52" t="str">
            <v>Sí</v>
          </cell>
        </row>
        <row r="53">
          <cell r="A53">
            <v>2818</v>
          </cell>
          <cell r="B53" t="str">
            <v>samantaformigo@gmail.com</v>
          </cell>
          <cell r="C53">
            <v>44312</v>
          </cell>
          <cell r="D53" t="str">
            <v>Abierta</v>
          </cell>
          <cell r="E53" t="str">
            <v>Recibido</v>
          </cell>
          <cell r="F53" t="str">
            <v>Enviado</v>
          </cell>
          <cell r="G53" t="str">
            <v>ARS</v>
          </cell>
          <cell r="H53">
            <v>2499</v>
          </cell>
          <cell r="I53">
            <v>0</v>
          </cell>
          <cell r="J53">
            <v>505</v>
          </cell>
          <cell r="K53">
            <v>3004</v>
          </cell>
          <cell r="L53" t="str">
            <v>Analia Formigo</v>
          </cell>
          <cell r="M53">
            <v>27791365</v>
          </cell>
          <cell r="N53">
            <v>542215577261</v>
          </cell>
          <cell r="O53" t="str">
            <v>Analia Formigo</v>
          </cell>
          <cell r="P53">
            <v>542215577261</v>
          </cell>
          <cell r="Q53" t="str">
            <v>72 E/ 116 Y 117</v>
          </cell>
          <cell r="R53">
            <v>182</v>
          </cell>
          <cell r="S53" t="str">
            <v>Fachada amarilla, portón gris</v>
          </cell>
          <cell r="T53" t="str">
            <v>La plata</v>
          </cell>
          <cell r="U53" t="str">
            <v>Capital Federal</v>
          </cell>
          <cell r="V53">
            <v>1440</v>
          </cell>
          <cell r="W53" t="str">
            <v>Capital Federal</v>
          </cell>
          <cell r="Y53" t="str">
            <v>Correo Argentino - Encomienda Clásica</v>
          </cell>
          <cell r="Z53" t="str">
            <v>Mercado Pago</v>
          </cell>
          <cell r="AB53" t="str">
            <v>El pedido coresponde a La Plata</v>
          </cell>
          <cell r="AC53" t="str">
            <v>28-04 NO CORRESPONDE CORREO</v>
          </cell>
          <cell r="AD53">
            <v>44312</v>
          </cell>
          <cell r="AE53">
            <v>44314</v>
          </cell>
          <cell r="AF53" t="str">
            <v>CORTINA ALGODÓN Y POLIÉSTER PESADAS 2 PAÑOS 1.40x2.10 CM GRIS (Gris)</v>
          </cell>
          <cell r="AG53">
            <v>2499</v>
          </cell>
          <cell r="AH53">
            <v>1</v>
          </cell>
          <cell r="AJ53" t="str">
            <v>Móvil</v>
          </cell>
          <cell r="AK53" t="str">
            <v>EL JUEVES 29-04 ENTRE 8 Y 18 HORAS!</v>
          </cell>
          <cell r="AL53">
            <v>14612314227</v>
          </cell>
          <cell r="AM53">
            <v>400048170</v>
          </cell>
          <cell r="AN53" t="str">
            <v>Sí</v>
          </cell>
        </row>
        <row r="54">
          <cell r="A54">
            <v>2807</v>
          </cell>
          <cell r="B54" t="str">
            <v>barbyde011@hotmail.com</v>
          </cell>
          <cell r="C54">
            <v>44309</v>
          </cell>
          <cell r="D54" t="str">
            <v>Abierta</v>
          </cell>
          <cell r="E54" t="str">
            <v>Anulado</v>
          </cell>
          <cell r="F54" t="str">
            <v>No está empaquetado</v>
          </cell>
          <cell r="G54" t="str">
            <v>ARS</v>
          </cell>
          <cell r="H54">
            <v>720</v>
          </cell>
          <cell r="I54">
            <v>0</v>
          </cell>
          <cell r="J54">
            <v>505</v>
          </cell>
          <cell r="K54">
            <v>1225</v>
          </cell>
          <cell r="L54" t="str">
            <v>Barbara Devincenti</v>
          </cell>
          <cell r="M54">
            <v>37380426</v>
          </cell>
          <cell r="N54">
            <v>542983568165</v>
          </cell>
          <cell r="O54" t="str">
            <v>Barbara Devincenti</v>
          </cell>
          <cell r="P54">
            <v>542983568165</v>
          </cell>
          <cell r="Q54" t="str">
            <v>25 De Mayo</v>
          </cell>
          <cell r="R54">
            <v>1049</v>
          </cell>
          <cell r="U54" t="str">
            <v>San Cayetano</v>
          </cell>
          <cell r="V54">
            <v>7521</v>
          </cell>
          <cell r="W54" t="str">
            <v>Buenos Aires</v>
          </cell>
          <cell r="Y54" t="str">
            <v>Correo Argentino - Encomienda Clásica</v>
          </cell>
          <cell r="Z54" t="str">
            <v>Mercado Pago</v>
          </cell>
          <cell r="AF54" t="str">
            <v>MATE PAMPA BOCA ANCHA CON BOMBILLA COLOR ROSA</v>
          </cell>
          <cell r="AG54">
            <v>720</v>
          </cell>
          <cell r="AH54">
            <v>1</v>
          </cell>
          <cell r="AI54" t="str">
            <v>MATE PAMPA02. MERCA SEPARADA</v>
          </cell>
          <cell r="AJ54" t="str">
            <v>Móvil</v>
          </cell>
          <cell r="AK54" t="str">
            <v/>
          </cell>
          <cell r="AL54">
            <v>14570669308</v>
          </cell>
          <cell r="AM54">
            <v>397144037</v>
          </cell>
          <cell r="AN54" t="str">
            <v>Sí</v>
          </cell>
        </row>
        <row r="55">
          <cell r="A55">
            <v>3152</v>
          </cell>
          <cell r="B55" t="str">
            <v>fabythebest1990@gmail.com</v>
          </cell>
          <cell r="C55">
            <v>44358</v>
          </cell>
          <cell r="D55" t="str">
            <v>Abierta</v>
          </cell>
          <cell r="E55" t="str">
            <v>Recibido</v>
          </cell>
          <cell r="F55" t="str">
            <v>Enviado</v>
          </cell>
          <cell r="G55" t="str">
            <v>ARS</v>
          </cell>
          <cell r="H55">
            <v>1998</v>
          </cell>
          <cell r="I55">
            <v>0</v>
          </cell>
          <cell r="J55">
            <v>0</v>
          </cell>
          <cell r="K55">
            <v>1998</v>
          </cell>
          <cell r="L55" t="str">
            <v>Fabiana Ledesma</v>
          </cell>
          <cell r="M55">
            <v>18322286</v>
          </cell>
          <cell r="N55">
            <v>541138750059</v>
          </cell>
          <cell r="O55" t="str">
            <v>Fabiana LEDESMA</v>
          </cell>
          <cell r="P55">
            <v>541138750059</v>
          </cell>
          <cell r="Q55" t="str">
            <v>El Salvador</v>
          </cell>
          <cell r="R55">
            <v>4834</v>
          </cell>
          <cell r="S55" t="str">
            <v>PISO 5 DEPTO N</v>
          </cell>
          <cell r="T55" t="str">
            <v>PALERMO</v>
          </cell>
          <cell r="U55" t="str">
            <v>Capital Federal</v>
          </cell>
          <cell r="V55">
            <v>1425</v>
          </cell>
          <cell r="W55" t="str">
            <v>Capital Federal</v>
          </cell>
          <cell r="Y55" t="str">
            <v>ENVÍO SIN CARGO (CABA, GRAN PARTE DE GBA y LA PLATA) TIEMPO: 4 a 6 DÍAS HÁBILES</v>
          </cell>
          <cell r="Z55" t="str">
            <v>Mercado Pago</v>
          </cell>
          <cell r="AD55">
            <v>44358</v>
          </cell>
          <cell r="AE55">
            <v>44361</v>
          </cell>
          <cell r="AF55" t="str">
            <v>INDIVIDUAL DE YUTE KAMPOT 38CM</v>
          </cell>
          <cell r="AG55">
            <v>999</v>
          </cell>
          <cell r="AH55">
            <v>2</v>
          </cell>
          <cell r="AI55" t="str">
            <v>MS504005 MERCA SEPA</v>
          </cell>
          <cell r="AJ55" t="str">
            <v>Web</v>
          </cell>
          <cell r="AK55" t="str">
            <v>EL MARTES 15-06 ENTRE 8 Y 18 HORAS!</v>
          </cell>
          <cell r="AL55">
            <v>15317173159</v>
          </cell>
          <cell r="AM55">
            <v>428614504</v>
          </cell>
          <cell r="AN55" t="str">
            <v>Sí</v>
          </cell>
        </row>
        <row r="56">
          <cell r="A56">
            <v>3151</v>
          </cell>
          <cell r="B56" t="str">
            <v>elianacalvosa87@gmail.com</v>
          </cell>
          <cell r="C56">
            <v>44358</v>
          </cell>
          <cell r="D56" t="str">
            <v>Abierta</v>
          </cell>
          <cell r="E56" t="str">
            <v>Recibido</v>
          </cell>
          <cell r="F56" t="str">
            <v>Enviado</v>
          </cell>
          <cell r="G56" t="str">
            <v>ARS</v>
          </cell>
          <cell r="H56">
            <v>2694</v>
          </cell>
          <cell r="I56">
            <v>0</v>
          </cell>
          <cell r="J56">
            <v>0</v>
          </cell>
          <cell r="K56">
            <v>2694</v>
          </cell>
          <cell r="L56" t="str">
            <v>Eliana Calvosa</v>
          </cell>
          <cell r="M56">
            <v>33442663</v>
          </cell>
          <cell r="N56">
            <v>541138807268</v>
          </cell>
          <cell r="O56" t="str">
            <v>Eliana Calvosa</v>
          </cell>
          <cell r="P56">
            <v>541138807268</v>
          </cell>
          <cell r="Q56" t="str">
            <v>Tacuari</v>
          </cell>
          <cell r="R56">
            <v>671</v>
          </cell>
          <cell r="S56">
            <v>2</v>
          </cell>
          <cell r="T56" t="str">
            <v>Lanus oeste</v>
          </cell>
          <cell r="U56" t="str">
            <v xml:space="preserve">Lanus oeste </v>
          </cell>
          <cell r="V56">
            <v>1824</v>
          </cell>
          <cell r="W56" t="str">
            <v>Gran Buenos Aires</v>
          </cell>
          <cell r="Y56" t="str">
            <v>ENVÍO SIN CARGO (CABA, GRAN PARTE DE GBA y LA PLATA) TIEMPO: 4 a 6 DÍAS HÁBILES</v>
          </cell>
          <cell r="Z56" t="str">
            <v>Mercado Pago</v>
          </cell>
          <cell r="AB56" t="str">
            <v>Por favor llamar por tel ya que me encuentro sin timbre.Gracias.</v>
          </cell>
          <cell r="AD56">
            <v>44358</v>
          </cell>
          <cell r="AE56">
            <v>44362</v>
          </cell>
          <cell r="AF56" t="str">
            <v>INDIVIDUAL DE YUTE KAMPOT 38CM</v>
          </cell>
          <cell r="AG56">
            <v>999</v>
          </cell>
          <cell r="AH56">
            <v>1</v>
          </cell>
          <cell r="AI56" t="str">
            <v>MS504005 MERCA SEPA</v>
          </cell>
          <cell r="AJ56" t="str">
            <v>Móvil</v>
          </cell>
          <cell r="AK56" t="str">
            <v>EL MIERCOLES 16-06 ENTRE 8 Y 18 HORAS!</v>
          </cell>
          <cell r="AL56">
            <v>15314665981</v>
          </cell>
          <cell r="AM56">
            <v>427068724</v>
          </cell>
          <cell r="AN56" t="str">
            <v>Sí</v>
          </cell>
        </row>
        <row r="57">
          <cell r="A57">
            <v>3150</v>
          </cell>
          <cell r="B57" t="str">
            <v>juarezmicaela19@hotmail.com</v>
          </cell>
          <cell r="C57">
            <v>44358</v>
          </cell>
          <cell r="D57" t="str">
            <v>Abierta</v>
          </cell>
          <cell r="E57" t="str">
            <v>Recibido</v>
          </cell>
          <cell r="F57" t="str">
            <v>Enviado</v>
          </cell>
          <cell r="G57" t="str">
            <v>ARS</v>
          </cell>
          <cell r="H57">
            <v>6226</v>
          </cell>
          <cell r="I57">
            <v>0</v>
          </cell>
          <cell r="J57">
            <v>0</v>
          </cell>
          <cell r="K57">
            <v>6226</v>
          </cell>
          <cell r="L57" t="str">
            <v>Micaela juarez</v>
          </cell>
          <cell r="M57">
            <v>40292703</v>
          </cell>
          <cell r="N57">
            <v>541152604706</v>
          </cell>
          <cell r="O57" t="str">
            <v>Micaela juarez</v>
          </cell>
          <cell r="P57">
            <v>541152604706</v>
          </cell>
          <cell r="Q57" t="str">
            <v>Avellaneda</v>
          </cell>
          <cell r="R57">
            <v>3014</v>
          </cell>
          <cell r="T57" t="str">
            <v>San jose</v>
          </cell>
          <cell r="U57" t="str">
            <v>Moron</v>
          </cell>
          <cell r="V57">
            <v>1708</v>
          </cell>
          <cell r="W57" t="str">
            <v>Gran Buenos Aires</v>
          </cell>
          <cell r="Y57" t="str">
            <v>ENVÍO SIN CARGO (CABA, GRAN PARTE DE GBA y LA PLATA) TIEMPO: 4 a 6 DÍAS HÁBILES</v>
          </cell>
          <cell r="Z57" t="str">
            <v>Mercado Pago</v>
          </cell>
          <cell r="AD57">
            <v>44358</v>
          </cell>
          <cell r="AE57">
            <v>44362</v>
          </cell>
          <cell r="AF57" t="str">
            <v>CORTINA POLIÉSTER PESADAS 2 PAÑOS 1.40x2.10 CM BLANCA (Blanco)</v>
          </cell>
          <cell r="AG57">
            <v>2450</v>
          </cell>
          <cell r="AH57">
            <v>1</v>
          </cell>
          <cell r="AJ57" t="str">
            <v>Móvil</v>
          </cell>
          <cell r="AK57" t="str">
            <v>EL MIERCOLES 16-06 ENTRE 8 Y 18 HORAS!</v>
          </cell>
          <cell r="AL57">
            <v>2799032719</v>
          </cell>
          <cell r="AM57">
            <v>424422913</v>
          </cell>
          <cell r="AN57" t="str">
            <v>Sí</v>
          </cell>
        </row>
        <row r="58">
          <cell r="A58">
            <v>3149</v>
          </cell>
          <cell r="B58" t="str">
            <v>Paulaetile@gmail.com</v>
          </cell>
          <cell r="C58">
            <v>44358</v>
          </cell>
          <cell r="D58" t="str">
            <v>Abierta</v>
          </cell>
          <cell r="E58" t="str">
            <v>Recibido</v>
          </cell>
          <cell r="F58" t="str">
            <v>Enviado</v>
          </cell>
          <cell r="G58" t="str">
            <v>ARS</v>
          </cell>
          <cell r="H58">
            <v>4723</v>
          </cell>
          <cell r="I58">
            <v>4000</v>
          </cell>
          <cell r="J58">
            <v>0</v>
          </cell>
          <cell r="K58">
            <v>723</v>
          </cell>
          <cell r="L58" t="str">
            <v>Paula Svampa</v>
          </cell>
          <cell r="M58">
            <v>32402360</v>
          </cell>
          <cell r="N58">
            <v>541150055080</v>
          </cell>
          <cell r="O58" t="str">
            <v>Paula Svampa</v>
          </cell>
          <cell r="P58">
            <v>541150055080</v>
          </cell>
          <cell r="Q58" t="str">
            <v xml:space="preserve">JOAQUIN V gonzalez </v>
          </cell>
          <cell r="R58">
            <v>2729</v>
          </cell>
          <cell r="T58" t="str">
            <v>Villa ballester</v>
          </cell>
          <cell r="U58" t="str">
            <v>Villa ballester</v>
          </cell>
          <cell r="V58">
            <v>1653</v>
          </cell>
          <cell r="W58" t="str">
            <v>Gran Buenos Aires</v>
          </cell>
          <cell r="Y58" t="str">
            <v>ENVÍO SIN CARGO (CABA, GRAN PARTE DE GBA y LA PLATA) TIEMPO: 4 a 6 DÍAS HÁBILES</v>
          </cell>
          <cell r="Z58" t="str">
            <v>Mercado Pago</v>
          </cell>
          <cell r="AA58" t="str">
            <v>PAULASVAMPA</v>
          </cell>
          <cell r="AD58">
            <v>44358</v>
          </cell>
          <cell r="AE58">
            <v>44362</v>
          </cell>
          <cell r="AF58" t="str">
            <v>CUCHARON ROJO MIA 23X10CM</v>
          </cell>
          <cell r="AG58">
            <v>251</v>
          </cell>
          <cell r="AH58">
            <v>1</v>
          </cell>
          <cell r="AI58" t="str">
            <v>2004RJ</v>
          </cell>
          <cell r="AJ58" t="str">
            <v>Móvil</v>
          </cell>
          <cell r="AK58" t="str">
            <v>EL JUEVES 17-06 ENTRE 8 Y 18 HORAS!</v>
          </cell>
          <cell r="AL58">
            <v>2797678840</v>
          </cell>
          <cell r="AM58">
            <v>424963885</v>
          </cell>
          <cell r="AN58" t="str">
            <v>Sí</v>
          </cell>
        </row>
        <row r="59">
          <cell r="A59">
            <v>3147</v>
          </cell>
          <cell r="B59" t="str">
            <v>romydiaz81@hotmail.com</v>
          </cell>
          <cell r="C59">
            <v>44357</v>
          </cell>
          <cell r="D59" t="str">
            <v>Abierta</v>
          </cell>
          <cell r="E59" t="str">
            <v>Recibido</v>
          </cell>
          <cell r="F59" t="str">
            <v>Enviado</v>
          </cell>
          <cell r="G59" t="str">
            <v>ARS</v>
          </cell>
          <cell r="H59" t="str">
            <v>2379.99</v>
          </cell>
          <cell r="I59">
            <v>0</v>
          </cell>
          <cell r="J59">
            <v>0</v>
          </cell>
          <cell r="K59" t="str">
            <v>2379.99</v>
          </cell>
          <cell r="L59" t="str">
            <v>Romina Diaz</v>
          </cell>
          <cell r="M59">
            <v>29059830</v>
          </cell>
          <cell r="N59">
            <v>541130957508</v>
          </cell>
          <cell r="O59" t="str">
            <v>Romina Diaz</v>
          </cell>
          <cell r="P59">
            <v>541130957508</v>
          </cell>
          <cell r="Q59" t="str">
            <v>Renales</v>
          </cell>
          <cell r="R59">
            <v>1177</v>
          </cell>
          <cell r="S59" t="str">
            <v>3 B</v>
          </cell>
          <cell r="T59" t="str">
            <v>Recoleta</v>
          </cell>
          <cell r="U59" t="str">
            <v>Capital Federal</v>
          </cell>
          <cell r="V59">
            <v>1061</v>
          </cell>
          <cell r="W59" t="str">
            <v>Capital Federal</v>
          </cell>
          <cell r="Y59" t="str">
            <v>ENVÍO SIN CARGO (CABA, GRAN PARTE DE GBA y LA PLATA) TIEMPO: 4 a 6 DÍAS HÁBILES</v>
          </cell>
          <cell r="Z59" t="str">
            <v>Mercado Pago</v>
          </cell>
          <cell r="AD59">
            <v>44357</v>
          </cell>
          <cell r="AE59">
            <v>44362</v>
          </cell>
          <cell r="AF59" t="str">
            <v>PLANTA ARTIFICIAL MACET CERAMICA 15X8.5X16CM</v>
          </cell>
          <cell r="AG59">
            <v>899</v>
          </cell>
          <cell r="AH59">
            <v>1</v>
          </cell>
          <cell r="AI59" t="str">
            <v>046FL7017</v>
          </cell>
          <cell r="AJ59" t="str">
            <v>Móvil</v>
          </cell>
          <cell r="AK59" t="str">
            <v>EL MIERCOLES 16-06 ENTRE 8 Y 18 HORAS!</v>
          </cell>
          <cell r="AL59">
            <v>2795072150</v>
          </cell>
          <cell r="AM59">
            <v>428115510</v>
          </cell>
          <cell r="AN59" t="str">
            <v>Sí</v>
          </cell>
        </row>
        <row r="60">
          <cell r="A60">
            <v>3145</v>
          </cell>
          <cell r="B60" t="str">
            <v>guidomanoni@gmail.com</v>
          </cell>
          <cell r="C60">
            <v>44357</v>
          </cell>
          <cell r="D60" t="str">
            <v>Abierta</v>
          </cell>
          <cell r="E60" t="str">
            <v>Recibido</v>
          </cell>
          <cell r="F60" t="str">
            <v>Enviado</v>
          </cell>
          <cell r="G60" t="str">
            <v>ARS</v>
          </cell>
          <cell r="H60">
            <v>595</v>
          </cell>
          <cell r="I60">
            <v>0</v>
          </cell>
          <cell r="J60">
            <v>0</v>
          </cell>
          <cell r="K60">
            <v>595</v>
          </cell>
          <cell r="L60" t="str">
            <v>Yanina Constantini</v>
          </cell>
          <cell r="M60">
            <v>35728264</v>
          </cell>
          <cell r="N60">
            <v>541152205201</v>
          </cell>
          <cell r="O60" t="str">
            <v>Yanina Constantini</v>
          </cell>
          <cell r="P60">
            <v>541152205201</v>
          </cell>
          <cell r="Q60" t="str">
            <v xml:space="preserve">Republica del libano </v>
          </cell>
          <cell r="R60">
            <v>767</v>
          </cell>
          <cell r="T60" t="str">
            <v>Lanus Este</v>
          </cell>
          <cell r="U60" t="str">
            <v>Lanus Este</v>
          </cell>
          <cell r="V60">
            <v>1824</v>
          </cell>
          <cell r="W60" t="str">
            <v>Gran Buenos Aires</v>
          </cell>
          <cell r="Y60" t="str">
            <v>ENVÍO SIN CARGO (CABA, GRAN PARTE DE GBA y LA PLATA) TIEMPO: 4 a 6 DÍAS HÁBILES</v>
          </cell>
          <cell r="Z60" t="str">
            <v>Mercado Pago</v>
          </cell>
          <cell r="AB60" t="str">
            <v>Entre calles: blanco encalada y bolaños;Gerli, Lanus Estes</v>
          </cell>
          <cell r="AD60">
            <v>44357</v>
          </cell>
          <cell r="AE60">
            <v>44362</v>
          </cell>
          <cell r="AF60" t="str">
            <v>MATE MADERATE MADERA Y SILICONA CON BOMBILLA (Gris)</v>
          </cell>
          <cell r="AG60">
            <v>595</v>
          </cell>
          <cell r="AH60">
            <v>1</v>
          </cell>
          <cell r="AI60" t="str">
            <v>Q632 QUO /MERCA SEPARADA/COSTO TEORICO MAS IVA</v>
          </cell>
          <cell r="AJ60" t="str">
            <v>Móvil</v>
          </cell>
          <cell r="AK60" t="str">
            <v>EL MIERCOLES 16-06 ENTRE 8 Y 18 HORAS!</v>
          </cell>
          <cell r="AL60">
            <v>15295856737</v>
          </cell>
          <cell r="AM60">
            <v>427926254</v>
          </cell>
          <cell r="AN60" t="str">
            <v>Sí</v>
          </cell>
        </row>
        <row r="61">
          <cell r="A61">
            <v>3144</v>
          </cell>
          <cell r="B61" t="str">
            <v>agostinacincotta@gmail.com</v>
          </cell>
          <cell r="C61">
            <v>44357</v>
          </cell>
          <cell r="D61" t="str">
            <v>Abierta</v>
          </cell>
          <cell r="E61" t="str">
            <v>Recibido</v>
          </cell>
          <cell r="F61" t="str">
            <v>Enviado</v>
          </cell>
          <cell r="G61" t="str">
            <v>ARS</v>
          </cell>
          <cell r="H61">
            <v>5115</v>
          </cell>
          <cell r="I61">
            <v>0</v>
          </cell>
          <cell r="J61">
            <v>0</v>
          </cell>
          <cell r="K61">
            <v>5115</v>
          </cell>
          <cell r="L61" t="str">
            <v>Agostina Cincotta</v>
          </cell>
          <cell r="M61">
            <v>38321578</v>
          </cell>
          <cell r="N61">
            <v>5491130451745</v>
          </cell>
          <cell r="O61" t="str">
            <v>Agostina Cincotta</v>
          </cell>
          <cell r="P61">
            <v>5491130451745</v>
          </cell>
          <cell r="Q61" t="str">
            <v>Eduardo Acevedo</v>
          </cell>
          <cell r="R61">
            <v>573</v>
          </cell>
          <cell r="S61" t="str">
            <v>8B</v>
          </cell>
          <cell r="T61" t="str">
            <v>Caballito</v>
          </cell>
          <cell r="U61" t="str">
            <v>Capital Federal</v>
          </cell>
          <cell r="V61">
            <v>1405</v>
          </cell>
          <cell r="W61" t="str">
            <v>Capital Federal</v>
          </cell>
          <cell r="Y61" t="str">
            <v>ENVÍO SIN CARGO (CABA, GRAN PARTE DE GBA y LA PLATA) TIEMPO: 4 a 6 DÍAS HÁBILES</v>
          </cell>
          <cell r="Z61" t="str">
            <v>Mercado Pago</v>
          </cell>
          <cell r="AD61">
            <v>44357</v>
          </cell>
          <cell r="AE61">
            <v>44358</v>
          </cell>
          <cell r="AF61" t="str">
            <v>PLANTA ARTIFICIAL MACET. METAL (1 UNIDAD) 3 COL SURT 8X16CM</v>
          </cell>
          <cell r="AG61">
            <v>1089</v>
          </cell>
          <cell r="AH61">
            <v>1</v>
          </cell>
          <cell r="AI61" t="str">
            <v>046FL7142</v>
          </cell>
          <cell r="AJ61" t="str">
            <v>Móvil</v>
          </cell>
          <cell r="AK61" t="str">
            <v>EL MARTES 15-06 ENTRE 8 Y 18 HORAS!</v>
          </cell>
          <cell r="AL61">
            <v>2791162924</v>
          </cell>
          <cell r="AM61">
            <v>427551259</v>
          </cell>
          <cell r="AN61" t="str">
            <v>Sí</v>
          </cell>
        </row>
        <row r="62">
          <cell r="A62">
            <v>3143</v>
          </cell>
          <cell r="B62" t="str">
            <v>marcaidac@yahoo.com.ar</v>
          </cell>
          <cell r="C62">
            <v>44356</v>
          </cell>
          <cell r="D62" t="str">
            <v>Abierta</v>
          </cell>
          <cell r="E62" t="str">
            <v>Recibido</v>
          </cell>
          <cell r="F62" t="str">
            <v>Enviado</v>
          </cell>
          <cell r="G62" t="str">
            <v>ARS</v>
          </cell>
          <cell r="H62">
            <v>2061</v>
          </cell>
          <cell r="I62">
            <v>0</v>
          </cell>
          <cell r="J62">
            <v>0</v>
          </cell>
          <cell r="K62">
            <v>2061</v>
          </cell>
          <cell r="L62" t="str">
            <v>Cecilia Marcaida</v>
          </cell>
          <cell r="M62">
            <v>23624095</v>
          </cell>
          <cell r="N62">
            <v>541155778265</v>
          </cell>
          <cell r="O62" t="str">
            <v>Cecilia Marcaida</v>
          </cell>
          <cell r="P62">
            <v>541155778265</v>
          </cell>
          <cell r="Q62" t="str">
            <v>Carlos Gardel</v>
          </cell>
          <cell r="R62">
            <v>2055</v>
          </cell>
          <cell r="U62" t="str">
            <v xml:space="preserve">Olivos, Vicente Lopez </v>
          </cell>
          <cell r="V62">
            <v>1636</v>
          </cell>
          <cell r="W62" t="str">
            <v>Gran Buenos Aires</v>
          </cell>
          <cell r="Y62" t="str">
            <v>ENVÍO SIN CARGO (CABA, GRAN PARTE DE GBA y LA PLATA) TIEMPO: 4 a 6 DÍAS HÁBILES</v>
          </cell>
          <cell r="Z62" t="str">
            <v>Mercado Pago</v>
          </cell>
          <cell r="AD62">
            <v>44356</v>
          </cell>
          <cell r="AE62">
            <v>44358</v>
          </cell>
          <cell r="AF62" t="str">
            <v>MANTEL CUADRADO ANTIMANCHA 1.20X1.20 M</v>
          </cell>
          <cell r="AG62">
            <v>1341</v>
          </cell>
          <cell r="AH62">
            <v>1</v>
          </cell>
          <cell r="AI62" t="str">
            <v>CHUCUAD14 MERCA SEPA</v>
          </cell>
          <cell r="AJ62" t="str">
            <v>Móvil</v>
          </cell>
          <cell r="AK62" t="str">
            <v>EL MARTES 15-06 ENTRE 8 Y 18 HORAS!</v>
          </cell>
          <cell r="AL62">
            <v>15278170886</v>
          </cell>
          <cell r="AM62">
            <v>427391683</v>
          </cell>
          <cell r="AN62" t="str">
            <v>Sí</v>
          </cell>
        </row>
        <row r="63">
          <cell r="A63">
            <v>3142</v>
          </cell>
          <cell r="B63" t="str">
            <v>fabythebest1990@gmail.com</v>
          </cell>
          <cell r="C63">
            <v>44356</v>
          </cell>
          <cell r="D63" t="str">
            <v>Abierta</v>
          </cell>
          <cell r="E63" t="str">
            <v>Pendiente</v>
          </cell>
          <cell r="F63" t="str">
            <v>No está empaquetado</v>
          </cell>
          <cell r="G63" t="str">
            <v>ARS</v>
          </cell>
          <cell r="H63">
            <v>1998</v>
          </cell>
          <cell r="I63">
            <v>0</v>
          </cell>
          <cell r="J63">
            <v>0</v>
          </cell>
          <cell r="K63">
            <v>1998</v>
          </cell>
          <cell r="L63" t="str">
            <v>Fabiana Ledesma</v>
          </cell>
          <cell r="M63">
            <v>18322286</v>
          </cell>
          <cell r="N63">
            <v>541138750059</v>
          </cell>
          <cell r="O63" t="str">
            <v>Fabiana LEDESMA</v>
          </cell>
          <cell r="P63">
            <v>541138750059</v>
          </cell>
          <cell r="Q63" t="str">
            <v>El Salvador</v>
          </cell>
          <cell r="R63">
            <v>4834</v>
          </cell>
          <cell r="S63" t="str">
            <v>piso 5 depto N</v>
          </cell>
          <cell r="T63" t="str">
            <v>PALERMO</v>
          </cell>
          <cell r="U63" t="str">
            <v>Capital Federal</v>
          </cell>
          <cell r="V63">
            <v>1425</v>
          </cell>
          <cell r="W63" t="str">
            <v>Capital Federal</v>
          </cell>
          <cell r="Y63" t="str">
            <v>ENVÍO SIN CARGO (CABA, GRAN PARTE DE GBA y LA PLATA) TIEMPO: 4 a 6 DÍAS HÁBILES</v>
          </cell>
          <cell r="Z63" t="str">
            <v>TRANSFERENCIA BANCARIA</v>
          </cell>
          <cell r="AF63" t="str">
            <v>INDIVIDUAL DE YUTE KAMPOT 38CM</v>
          </cell>
          <cell r="AG63">
            <v>999</v>
          </cell>
          <cell r="AH63">
            <v>2</v>
          </cell>
          <cell r="AI63" t="str">
            <v>MS504005 MERCA SEPA</v>
          </cell>
          <cell r="AJ63" t="str">
            <v>Web</v>
          </cell>
          <cell r="AK63" t="str">
            <v/>
          </cell>
          <cell r="AM63">
            <v>427304420</v>
          </cell>
          <cell r="AN63" t="str">
            <v>Sí</v>
          </cell>
        </row>
        <row r="64">
          <cell r="A64">
            <v>3141</v>
          </cell>
          <cell r="B64" t="str">
            <v>fabythebest1990@gmail.com</v>
          </cell>
          <cell r="C64">
            <v>44356</v>
          </cell>
          <cell r="D64" t="str">
            <v>Abierta</v>
          </cell>
          <cell r="E64" t="str">
            <v>Recibido</v>
          </cell>
          <cell r="F64" t="str">
            <v>Enviado</v>
          </cell>
          <cell r="G64" t="str">
            <v>ARS</v>
          </cell>
          <cell r="H64">
            <v>3996</v>
          </cell>
          <cell r="I64">
            <v>0</v>
          </cell>
          <cell r="J64">
            <v>0</v>
          </cell>
          <cell r="K64">
            <v>3996</v>
          </cell>
          <cell r="L64" t="str">
            <v>Fabiana Ledesma</v>
          </cell>
          <cell r="M64">
            <v>18322286</v>
          </cell>
          <cell r="N64">
            <v>541138750059</v>
          </cell>
          <cell r="O64" t="str">
            <v>Fabiana LEDESMA</v>
          </cell>
          <cell r="P64">
            <v>541138750059</v>
          </cell>
          <cell r="Q64" t="str">
            <v xml:space="preserve">El Salvador </v>
          </cell>
          <cell r="R64">
            <v>4834</v>
          </cell>
          <cell r="S64" t="str">
            <v xml:space="preserve"> piso 5 depto N</v>
          </cell>
          <cell r="T64" t="str">
            <v>PALERMO</v>
          </cell>
          <cell r="U64" t="str">
            <v>Capital Federal</v>
          </cell>
          <cell r="V64">
            <v>1425</v>
          </cell>
          <cell r="W64" t="str">
            <v>Capital Federal</v>
          </cell>
          <cell r="Y64" t="str">
            <v>ENVÍO SIN CARGO (CABA, GRAN PARTE DE GBA y LA PLATA) TIEMPO: 4 a 6 DÍAS HÁBILES</v>
          </cell>
          <cell r="Z64" t="str">
            <v>Mercado Pago</v>
          </cell>
          <cell r="AD64">
            <v>44356</v>
          </cell>
          <cell r="AE64">
            <v>44356</v>
          </cell>
          <cell r="AF64" t="str">
            <v>INDIVIDUAL DE YUTE KAMPOT 38CM</v>
          </cell>
          <cell r="AG64">
            <v>999</v>
          </cell>
          <cell r="AH64">
            <v>4</v>
          </cell>
          <cell r="AI64" t="str">
            <v>MS504005 MERCA SEPA</v>
          </cell>
          <cell r="AJ64" t="str">
            <v>Web</v>
          </cell>
          <cell r="AK64" t="str">
            <v>EL VIERNES 11-06 ENTRE 8 Y 18 HORAS!</v>
          </cell>
          <cell r="AL64">
            <v>15275191174</v>
          </cell>
          <cell r="AM64">
            <v>427285077</v>
          </cell>
          <cell r="AN64" t="str">
            <v>Sí</v>
          </cell>
        </row>
        <row r="65">
          <cell r="A65">
            <v>3140</v>
          </cell>
          <cell r="B65" t="str">
            <v>gisela@cerini.net</v>
          </cell>
          <cell r="C65">
            <v>44356</v>
          </cell>
          <cell r="D65" t="str">
            <v>Abierta</v>
          </cell>
          <cell r="E65" t="str">
            <v>Recibido</v>
          </cell>
          <cell r="F65" t="str">
            <v>Enviado</v>
          </cell>
          <cell r="G65" t="str">
            <v>ARS</v>
          </cell>
          <cell r="H65" t="str">
            <v>1399.96</v>
          </cell>
          <cell r="I65">
            <v>0</v>
          </cell>
          <cell r="J65">
            <v>0</v>
          </cell>
          <cell r="K65" t="str">
            <v>1399.96</v>
          </cell>
          <cell r="L65" t="str">
            <v>Gisela Ortiz</v>
          </cell>
          <cell r="M65">
            <v>29247014</v>
          </cell>
          <cell r="N65">
            <v>541122233769</v>
          </cell>
          <cell r="O65" t="str">
            <v>Gisela Ortiz</v>
          </cell>
          <cell r="P65">
            <v>541122233769</v>
          </cell>
          <cell r="Q65" t="str">
            <v>Libertad 1676</v>
          </cell>
          <cell r="R65" t="str">
            <v>Local 7 CERINI</v>
          </cell>
          <cell r="S65" t="str">
            <v xml:space="preserve">Pb </v>
          </cell>
          <cell r="T65" t="str">
            <v>Recoleta</v>
          </cell>
          <cell r="U65" t="str">
            <v>Capital Federal</v>
          </cell>
          <cell r="V65">
            <v>1011</v>
          </cell>
          <cell r="W65" t="str">
            <v>Capital Federal</v>
          </cell>
          <cell r="Y65" t="str">
            <v>ENVÍO SIN CARGO (CABA, GRAN PARTE DE GBA y LA PLATA) TIEMPO: 4 a 6 DÍAS HÁBILES</v>
          </cell>
          <cell r="Z65" t="str">
            <v>TRANSFERENCIA BANCARIA</v>
          </cell>
          <cell r="AB65" t="str">
            <v xml:space="preserve">Es un local a la calle, trabajamos de lunes a viernes de 09 a 19 has para recibir el pedido </v>
          </cell>
          <cell r="AD65">
            <v>44356</v>
          </cell>
          <cell r="AE65">
            <v>44358</v>
          </cell>
          <cell r="AF65" t="str">
            <v>INDIVIDUAL DE PAPEL DHAKA REDONDO GRIS 37 CM</v>
          </cell>
          <cell r="AG65" t="str">
            <v>349.99</v>
          </cell>
          <cell r="AH65">
            <v>4</v>
          </cell>
          <cell r="AI65" t="str">
            <v>MS115258</v>
          </cell>
          <cell r="AJ65" t="str">
            <v>Móvil</v>
          </cell>
          <cell r="AK65" t="str">
            <v>EL LUNES 14-06 ENTRE 8 Y 18 HORAS!</v>
          </cell>
          <cell r="AM65">
            <v>427295238</v>
          </cell>
          <cell r="AN65" t="str">
            <v>Sí</v>
          </cell>
        </row>
        <row r="66">
          <cell r="A66">
            <v>3139</v>
          </cell>
          <cell r="B66" t="str">
            <v>arismendinelcy@gmail.com</v>
          </cell>
          <cell r="C66">
            <v>44356</v>
          </cell>
          <cell r="D66" t="str">
            <v>Abierta</v>
          </cell>
          <cell r="E66" t="str">
            <v>Recibido</v>
          </cell>
          <cell r="F66" t="str">
            <v>Enviado</v>
          </cell>
          <cell r="G66" t="str">
            <v>ARS</v>
          </cell>
          <cell r="H66">
            <v>2800</v>
          </cell>
          <cell r="I66">
            <v>0</v>
          </cell>
          <cell r="J66">
            <v>0</v>
          </cell>
          <cell r="K66">
            <v>2800</v>
          </cell>
          <cell r="L66" t="str">
            <v>Nelcy Arismendi</v>
          </cell>
          <cell r="M66">
            <v>95904595</v>
          </cell>
          <cell r="N66">
            <v>541123900008</v>
          </cell>
          <cell r="O66" t="str">
            <v>Nelcy Arismendi</v>
          </cell>
          <cell r="P66">
            <v>541123900008</v>
          </cell>
          <cell r="Q66" t="str">
            <v xml:space="preserve">Yerbal </v>
          </cell>
          <cell r="R66">
            <v>2147</v>
          </cell>
          <cell r="S66" t="str">
            <v>1C</v>
          </cell>
          <cell r="T66" t="str">
            <v xml:space="preserve">Flores </v>
          </cell>
          <cell r="U66" t="str">
            <v>Capital Federal</v>
          </cell>
          <cell r="V66">
            <v>1406</v>
          </cell>
          <cell r="W66" t="str">
            <v>Capital Federal</v>
          </cell>
          <cell r="Y66" t="str">
            <v>ENVÍO SIN CARGO (CABA, GRAN PARTE DE GBA y LA PLATA) TIEMPO: 4 a 6 DÍAS HÁBILES</v>
          </cell>
          <cell r="Z66" t="str">
            <v>Mercado Pago</v>
          </cell>
          <cell r="AD66">
            <v>44356</v>
          </cell>
          <cell r="AE66">
            <v>44358</v>
          </cell>
          <cell r="AF66" t="str">
            <v>MESA DE ARRIME HOME OFFICE 36X43X60 CM</v>
          </cell>
          <cell r="AG66">
            <v>2800</v>
          </cell>
          <cell r="AH66">
            <v>1</v>
          </cell>
          <cell r="AI66" t="str">
            <v>NEWARRIME</v>
          </cell>
          <cell r="AJ66" t="str">
            <v>Móvil</v>
          </cell>
          <cell r="AK66" t="str">
            <v>EL LUNES 14-06 ENTRE 8 Y 18 HORAS!</v>
          </cell>
          <cell r="AL66">
            <v>15274064044</v>
          </cell>
          <cell r="AM66">
            <v>427262148</v>
          </cell>
          <cell r="AN66" t="str">
            <v>Sí</v>
          </cell>
        </row>
        <row r="67">
          <cell r="A67">
            <v>3138</v>
          </cell>
          <cell r="B67" t="str">
            <v>naniimoreno@hotmail.com</v>
          </cell>
          <cell r="C67">
            <v>44356</v>
          </cell>
          <cell r="D67" t="str">
            <v>Abierta</v>
          </cell>
          <cell r="E67" t="str">
            <v>Recibido</v>
          </cell>
          <cell r="F67" t="str">
            <v>Enviado</v>
          </cell>
          <cell r="G67" t="str">
            <v>ARS</v>
          </cell>
          <cell r="H67">
            <v>720</v>
          </cell>
          <cell r="I67">
            <v>0</v>
          </cell>
          <cell r="J67">
            <v>0</v>
          </cell>
          <cell r="K67">
            <v>720</v>
          </cell>
          <cell r="L67" t="str">
            <v>Nadia moreno</v>
          </cell>
          <cell r="M67">
            <v>34251230</v>
          </cell>
          <cell r="N67">
            <v>541131371388</v>
          </cell>
          <cell r="O67" t="str">
            <v>Nadia moreno</v>
          </cell>
          <cell r="P67">
            <v>541131371388</v>
          </cell>
          <cell r="Q67" t="str">
            <v xml:space="preserve">Paso de uspallata </v>
          </cell>
          <cell r="R67">
            <v>1477</v>
          </cell>
          <cell r="T67" t="str">
            <v xml:space="preserve"> </v>
          </cell>
          <cell r="U67" t="str">
            <v xml:space="preserve">Grand bourg </v>
          </cell>
          <cell r="V67">
            <v>1615</v>
          </cell>
          <cell r="W67" t="str">
            <v>Gran Buenos Aires</v>
          </cell>
          <cell r="Y67" t="str">
            <v>ENVÍO SIN CARGO (CABA, GRAN PARTE DE GBA y LA PLATA) TIEMPO: 4 a 6 DÍAS HÁBILES</v>
          </cell>
          <cell r="Z67" t="str">
            <v>Mercado Pago</v>
          </cell>
          <cell r="AD67">
            <v>44356</v>
          </cell>
          <cell r="AE67">
            <v>44358</v>
          </cell>
          <cell r="AF67" t="str">
            <v>MATE PAMPA BOCA ANGOSTA CON BOMBILLA COLOR NEGRO</v>
          </cell>
          <cell r="AG67">
            <v>720</v>
          </cell>
          <cell r="AH67">
            <v>1</v>
          </cell>
          <cell r="AJ67" t="str">
            <v>Móvil</v>
          </cell>
          <cell r="AK67" t="str">
            <v>EL MARTES 15-06 ENTRE 8 Y 18 HORAS!</v>
          </cell>
          <cell r="AL67">
            <v>15273045125</v>
          </cell>
          <cell r="AM67">
            <v>427236586</v>
          </cell>
          <cell r="AN67" t="str">
            <v>Sí</v>
          </cell>
        </row>
        <row r="68">
          <cell r="A68">
            <v>3137</v>
          </cell>
          <cell r="B68" t="str">
            <v>azcurra.brenda@hotmail.com</v>
          </cell>
          <cell r="C68">
            <v>44356</v>
          </cell>
          <cell r="D68" t="str">
            <v>Abierta</v>
          </cell>
          <cell r="E68" t="str">
            <v>Recibido</v>
          </cell>
          <cell r="F68" t="str">
            <v>Enviado</v>
          </cell>
          <cell r="G68" t="str">
            <v>ARS</v>
          </cell>
          <cell r="H68">
            <v>1674</v>
          </cell>
          <cell r="I68">
            <v>0</v>
          </cell>
          <cell r="J68">
            <v>0</v>
          </cell>
          <cell r="K68">
            <v>1674</v>
          </cell>
          <cell r="L68" t="str">
            <v>Brenda Azcurra</v>
          </cell>
          <cell r="M68">
            <v>39416489</v>
          </cell>
          <cell r="N68">
            <v>541122874564</v>
          </cell>
          <cell r="O68" t="str">
            <v>Brenda Azcurra</v>
          </cell>
          <cell r="P68">
            <v>541122874564</v>
          </cell>
          <cell r="Q68" t="str">
            <v xml:space="preserve">Muñecas </v>
          </cell>
          <cell r="R68">
            <v>909</v>
          </cell>
          <cell r="T68" t="str">
            <v xml:space="preserve">Villa Crespo </v>
          </cell>
          <cell r="U68" t="str">
            <v>Capital Federal</v>
          </cell>
          <cell r="V68">
            <v>1414</v>
          </cell>
          <cell r="W68" t="str">
            <v>Capital Federal</v>
          </cell>
          <cell r="Y68" t="str">
            <v>ENVÍO SIN CARGO (CABA, GRAN PARTE DE GBA y LA PLATA) TIEMPO: 4 a 6 DÍAS HÁBILES</v>
          </cell>
          <cell r="Z68" t="str">
            <v>Mercado Pago</v>
          </cell>
          <cell r="AD68">
            <v>44356</v>
          </cell>
          <cell r="AE68">
            <v>44358</v>
          </cell>
          <cell r="AF68" t="str">
            <v>MANTEL RECTANGULAR ANTIMANCHA 1.40x2 mtrs</v>
          </cell>
          <cell r="AG68">
            <v>1674</v>
          </cell>
          <cell r="AH68">
            <v>1</v>
          </cell>
          <cell r="AI68" t="str">
            <v>CHUR27</v>
          </cell>
          <cell r="AJ68" t="str">
            <v>Móvil</v>
          </cell>
          <cell r="AK68" t="str">
            <v>EL LUNES 14-06 ENTRE 8 Y 18 HORAS!</v>
          </cell>
          <cell r="AL68">
            <v>2786275268</v>
          </cell>
          <cell r="AM68">
            <v>427206969</v>
          </cell>
          <cell r="AN68" t="str">
            <v>Sí</v>
          </cell>
        </row>
        <row r="69">
          <cell r="A69">
            <v>3136</v>
          </cell>
          <cell r="B69" t="str">
            <v>lubonatalia@hotmail.com</v>
          </cell>
          <cell r="C69">
            <v>44356</v>
          </cell>
          <cell r="D69" t="str">
            <v>Abierta</v>
          </cell>
          <cell r="E69" t="str">
            <v>Recibido</v>
          </cell>
          <cell r="F69" t="str">
            <v>Enviado</v>
          </cell>
          <cell r="G69" t="str">
            <v>ARS</v>
          </cell>
          <cell r="H69">
            <v>5398</v>
          </cell>
          <cell r="I69">
            <v>0</v>
          </cell>
          <cell r="J69">
            <v>0</v>
          </cell>
          <cell r="K69">
            <v>5398</v>
          </cell>
          <cell r="L69" t="str">
            <v>Natalia Lubo</v>
          </cell>
          <cell r="M69">
            <v>31350961</v>
          </cell>
          <cell r="N69">
            <v>541159306330</v>
          </cell>
          <cell r="O69" t="str">
            <v>Natalia Lubo</v>
          </cell>
          <cell r="P69">
            <v>541159306330</v>
          </cell>
          <cell r="Q69" t="str">
            <v xml:space="preserve">Santiago del estero </v>
          </cell>
          <cell r="R69">
            <v>1854</v>
          </cell>
          <cell r="U69" t="str">
            <v xml:space="preserve">Ingeniero maschwitz </v>
          </cell>
          <cell r="V69">
            <v>1623</v>
          </cell>
          <cell r="W69" t="str">
            <v>Gran Buenos Aires</v>
          </cell>
          <cell r="Y69" t="str">
            <v>ENVÍO SIN CARGO (CABA, GRAN PARTE DE GBA y LA PLATA) TIEMPO: 4 a 6 DÍAS HÁBILES</v>
          </cell>
          <cell r="Z69" t="str">
            <v>Mercado Pago</v>
          </cell>
          <cell r="AB69" t="str">
            <v xml:space="preserve">La dirección es Santiago del Estero 1854, Ingeniero Maschwitz. CP 1623 </v>
          </cell>
          <cell r="AD69">
            <v>44356</v>
          </cell>
          <cell r="AE69">
            <v>44358</v>
          </cell>
          <cell r="AF69" t="str">
            <v>VELA SOJA C/TAPA AROMA JAZMIN GARDENIA 14X10 CM</v>
          </cell>
          <cell r="AG69">
            <v>550</v>
          </cell>
          <cell r="AH69">
            <v>1</v>
          </cell>
          <cell r="AI69" t="str">
            <v>BA8098VELAMERCA SEPARADA</v>
          </cell>
          <cell r="AJ69" t="str">
            <v>Móvil</v>
          </cell>
          <cell r="AK69" t="str">
            <v>EL MARTES 15-06 ENTRE 8 Y 18 HORAS!</v>
          </cell>
          <cell r="AL69">
            <v>15271476210</v>
          </cell>
          <cell r="AM69">
            <v>427184284</v>
          </cell>
          <cell r="AN69" t="str">
            <v>Sí</v>
          </cell>
        </row>
        <row r="70">
          <cell r="A70">
            <v>3134</v>
          </cell>
          <cell r="B70" t="str">
            <v>giselaozieminski@hotmail.com</v>
          </cell>
          <cell r="C70">
            <v>44355</v>
          </cell>
          <cell r="D70" t="str">
            <v>Abierta</v>
          </cell>
          <cell r="E70" t="str">
            <v>Recibido</v>
          </cell>
          <cell r="F70" t="str">
            <v>Enviado</v>
          </cell>
          <cell r="G70" t="str">
            <v>ARS</v>
          </cell>
          <cell r="H70">
            <v>1518</v>
          </cell>
          <cell r="I70">
            <v>0</v>
          </cell>
          <cell r="J70">
            <v>0</v>
          </cell>
          <cell r="K70">
            <v>1518</v>
          </cell>
          <cell r="L70" t="str">
            <v>Gisela Ozieminski</v>
          </cell>
          <cell r="M70">
            <v>33590418</v>
          </cell>
          <cell r="N70">
            <v>542215748833</v>
          </cell>
          <cell r="O70" t="str">
            <v>Gisela Ozieminski</v>
          </cell>
          <cell r="P70">
            <v>542215748833</v>
          </cell>
          <cell r="Q70" t="str">
            <v>8 Entre 156 Y 156 Norte</v>
          </cell>
          <cell r="R70">
            <v>3223</v>
          </cell>
          <cell r="U70" t="str">
            <v>Capital Federal</v>
          </cell>
          <cell r="V70">
            <v>1440</v>
          </cell>
          <cell r="W70" t="str">
            <v>Capital Federal</v>
          </cell>
          <cell r="Y70" t="str">
            <v>ENVÍO SIN CARGO (CABA, GRAN PARTE DE GBA y LA PLATA) TIEMPO: 4 a 6 DÍAS HÁBILES</v>
          </cell>
          <cell r="Z70" t="str">
            <v>Mercado Pago</v>
          </cell>
          <cell r="AB70" t="str">
            <v>Ciudad BERISSO C.P 1923</v>
          </cell>
          <cell r="AD70">
            <v>44355</v>
          </cell>
          <cell r="AE70">
            <v>44358</v>
          </cell>
          <cell r="AF70" t="str">
            <v>DIFUSOR DE VIDRIO PINTADO EN 3 COLORES 6.5X14CM</v>
          </cell>
          <cell r="AG70">
            <v>399</v>
          </cell>
          <cell r="AH70">
            <v>1</v>
          </cell>
          <cell r="AI70" t="str">
            <v>BO7486</v>
          </cell>
          <cell r="AJ70" t="str">
            <v>Móvil</v>
          </cell>
          <cell r="AK70" t="str">
            <v>EL LUNES 14-06 ENTRE 8 Y 18 HORAS!</v>
          </cell>
          <cell r="AL70">
            <v>15262748466</v>
          </cell>
          <cell r="AM70">
            <v>426847575</v>
          </cell>
          <cell r="AN70" t="str">
            <v>Sí</v>
          </cell>
        </row>
        <row r="71">
          <cell r="A71">
            <v>3133</v>
          </cell>
          <cell r="B71" t="str">
            <v>diegoszyld@gmail.com</v>
          </cell>
          <cell r="C71">
            <v>44355</v>
          </cell>
          <cell r="D71" t="str">
            <v>Abierta</v>
          </cell>
          <cell r="E71" t="str">
            <v>Recibido</v>
          </cell>
          <cell r="F71" t="str">
            <v>Enviado</v>
          </cell>
          <cell r="G71" t="str">
            <v>ARS</v>
          </cell>
          <cell r="H71">
            <v>1341</v>
          </cell>
          <cell r="I71">
            <v>0</v>
          </cell>
          <cell r="J71">
            <v>0</v>
          </cell>
          <cell r="K71">
            <v>1341</v>
          </cell>
          <cell r="L71" t="str">
            <v>Diego Szyld</v>
          </cell>
          <cell r="M71">
            <v>21141782</v>
          </cell>
          <cell r="N71">
            <v>541166120805</v>
          </cell>
          <cell r="O71" t="str">
            <v>Diego Szyld</v>
          </cell>
          <cell r="P71">
            <v>541166120805</v>
          </cell>
          <cell r="Q71" t="str">
            <v>Cesar diaz</v>
          </cell>
          <cell r="R71">
            <v>4555</v>
          </cell>
          <cell r="T71" t="str">
            <v>Floresta</v>
          </cell>
          <cell r="U71" t="str">
            <v>Capital Federal</v>
          </cell>
          <cell r="V71">
            <v>1407</v>
          </cell>
          <cell r="W71" t="str">
            <v>Capital Federal</v>
          </cell>
          <cell r="Y71" t="str">
            <v>ENVÍO SIN CARGO (CABA, GRAN PARTE DE GBA y LA PLATA) TIEMPO: 4 a 6 DÍAS HÁBILES</v>
          </cell>
          <cell r="Z71" t="str">
            <v>Mercado Pago</v>
          </cell>
          <cell r="AB71" t="str">
            <v xml:space="preserve">Me lo pueden entregar los dias lunes y/o miercoles.NO EL MARTES.  </v>
          </cell>
          <cell r="AD71">
            <v>44355</v>
          </cell>
          <cell r="AE71">
            <v>44355</v>
          </cell>
          <cell r="AF71" t="str">
            <v>MANTEL CUADRADO ANTIMANCHA 1.20X1.20 M</v>
          </cell>
          <cell r="AG71">
            <v>1341</v>
          </cell>
          <cell r="AH71">
            <v>1</v>
          </cell>
          <cell r="AI71" t="str">
            <v>CHUCUAD14 MERCA SEPA</v>
          </cell>
          <cell r="AJ71" t="str">
            <v>Móvil</v>
          </cell>
          <cell r="AK71" t="str">
            <v>EL MIERCOLES 09-06 ENTRE 8 Y 18 HORAS!</v>
          </cell>
          <cell r="AL71">
            <v>15261953508</v>
          </cell>
          <cell r="AM71">
            <v>426827634</v>
          </cell>
          <cell r="AN71" t="str">
            <v>Sí</v>
          </cell>
        </row>
        <row r="72">
          <cell r="A72">
            <v>3132</v>
          </cell>
          <cell r="B72" t="str">
            <v>juancruzvincenti@gmail.com</v>
          </cell>
          <cell r="C72">
            <v>44355</v>
          </cell>
          <cell r="D72" t="str">
            <v>Abierta</v>
          </cell>
          <cell r="E72" t="str">
            <v>Recibido</v>
          </cell>
          <cell r="F72" t="str">
            <v>Enviado</v>
          </cell>
          <cell r="G72" t="str">
            <v>ARS</v>
          </cell>
          <cell r="H72" t="str">
            <v>2747.8</v>
          </cell>
          <cell r="I72">
            <v>0</v>
          </cell>
          <cell r="J72">
            <v>0</v>
          </cell>
          <cell r="K72" t="str">
            <v>2747.8</v>
          </cell>
          <cell r="L72" t="str">
            <v>Juan Cruz Vincenti</v>
          </cell>
          <cell r="M72">
            <v>37806316</v>
          </cell>
          <cell r="N72">
            <v>541159880997</v>
          </cell>
          <cell r="O72" t="str">
            <v>Juan Cruz Vincenti</v>
          </cell>
          <cell r="P72">
            <v>541159880997</v>
          </cell>
          <cell r="Q72" t="str">
            <v>Av. Regimiento de Patricios</v>
          </cell>
          <cell r="R72">
            <v>135</v>
          </cell>
          <cell r="S72" t="str">
            <v>11 C</v>
          </cell>
          <cell r="T72" t="str">
            <v>Barracas</v>
          </cell>
          <cell r="U72" t="str">
            <v>Capital Federal</v>
          </cell>
          <cell r="V72">
            <v>1265</v>
          </cell>
          <cell r="W72" t="str">
            <v>Capital Federal</v>
          </cell>
          <cell r="Y72" t="str">
            <v>ENVÍO SIN CARGO (CABA, GRAN PARTE DE GBA y LA PLATA) TIEMPO: 4 a 6 DÍAS HÁBILES</v>
          </cell>
          <cell r="Z72" t="str">
            <v>Mercado Pago</v>
          </cell>
          <cell r="AD72">
            <v>44355</v>
          </cell>
          <cell r="AE72">
            <v>44358</v>
          </cell>
          <cell r="AF72" t="str">
            <v>TAPON BAÑERA PASTEL 1PC (Celeste)</v>
          </cell>
          <cell r="AG72" t="str">
            <v>79.5</v>
          </cell>
          <cell r="AH72">
            <v>1</v>
          </cell>
          <cell r="AI72" t="str">
            <v>019BA87553</v>
          </cell>
          <cell r="AJ72" t="str">
            <v>Web</v>
          </cell>
          <cell r="AK72" t="str">
            <v>EL LUNES 14-06 ENTRE 8 Y 18 HORAS!</v>
          </cell>
          <cell r="AL72">
            <v>15260641116</v>
          </cell>
          <cell r="AM72">
            <v>426786860</v>
          </cell>
          <cell r="AN72" t="str">
            <v>Sí</v>
          </cell>
        </row>
        <row r="73">
          <cell r="A73">
            <v>3131</v>
          </cell>
          <cell r="B73" t="str">
            <v>mendozamarisol@live.com.ar</v>
          </cell>
          <cell r="C73">
            <v>44355</v>
          </cell>
          <cell r="D73" t="str">
            <v>Abierta</v>
          </cell>
          <cell r="E73" t="str">
            <v>Recibido</v>
          </cell>
          <cell r="F73" t="str">
            <v>Enviado</v>
          </cell>
          <cell r="G73" t="str">
            <v>ARS</v>
          </cell>
          <cell r="H73" t="str">
            <v>2643.5</v>
          </cell>
          <cell r="I73">
            <v>0</v>
          </cell>
          <cell r="J73">
            <v>0</v>
          </cell>
          <cell r="K73" t="str">
            <v>2643.5</v>
          </cell>
          <cell r="L73" t="str">
            <v>Marisol Mendoza</v>
          </cell>
          <cell r="M73">
            <v>34738454</v>
          </cell>
          <cell r="N73">
            <v>541124639327</v>
          </cell>
          <cell r="O73" t="str">
            <v>Marisol Mendoza</v>
          </cell>
          <cell r="P73">
            <v>541124639327</v>
          </cell>
          <cell r="Q73" t="str">
            <v>El tiziano</v>
          </cell>
          <cell r="R73">
            <v>346</v>
          </cell>
          <cell r="T73" t="str">
            <v>Santa Rosa</v>
          </cell>
          <cell r="U73" t="str">
            <v>Moreno</v>
          </cell>
          <cell r="V73">
            <v>1744</v>
          </cell>
          <cell r="W73" t="str">
            <v>Gran Buenos Aires</v>
          </cell>
          <cell r="Y73" t="str">
            <v>ENVÍO SIN CARGO (CABA, GRAN PARTE DE GBA y LA PLATA) TIEMPO: 4 a 6 DÍAS HÁBILES</v>
          </cell>
          <cell r="Z73" t="str">
            <v>Mercado Pago</v>
          </cell>
          <cell r="AB73" t="str">
            <v>Entre calles Catamarca y Martin García, rejas bajas, baquito en la vereda.</v>
          </cell>
          <cell r="AD73">
            <v>44355</v>
          </cell>
          <cell r="AE73">
            <v>44358</v>
          </cell>
          <cell r="AF73" t="str">
            <v>RITA MATE MADERA PERA C/BOMBILLA</v>
          </cell>
          <cell r="AG73">
            <v>700</v>
          </cell>
          <cell r="AH73">
            <v>1</v>
          </cell>
          <cell r="AI73" t="str">
            <v>MU18001</v>
          </cell>
          <cell r="AJ73" t="str">
            <v>Móvil</v>
          </cell>
          <cell r="AK73" t="str">
            <v>EL MARTES 15-06 ENTRE 8 Y 18 HORAS!</v>
          </cell>
          <cell r="AL73">
            <v>15258834652</v>
          </cell>
          <cell r="AM73">
            <v>426600915</v>
          </cell>
          <cell r="AN73" t="str">
            <v>Sí</v>
          </cell>
        </row>
        <row r="74">
          <cell r="A74">
            <v>3130</v>
          </cell>
          <cell r="B74" t="str">
            <v>paulaagustinabarros@gmail.com</v>
          </cell>
          <cell r="C74">
            <v>44355</v>
          </cell>
          <cell r="D74" t="str">
            <v>Abierta</v>
          </cell>
          <cell r="E74" t="str">
            <v>Recibido</v>
          </cell>
          <cell r="F74" t="str">
            <v>Enviado</v>
          </cell>
          <cell r="G74" t="str">
            <v>ARS</v>
          </cell>
          <cell r="H74" t="str">
            <v>1009.99</v>
          </cell>
          <cell r="I74">
            <v>0</v>
          </cell>
          <cell r="J74">
            <v>0</v>
          </cell>
          <cell r="K74" t="str">
            <v>1009.99</v>
          </cell>
          <cell r="L74" t="str">
            <v>Paula Agustina Barros</v>
          </cell>
          <cell r="M74">
            <v>38827579</v>
          </cell>
          <cell r="N74">
            <v>541167458655</v>
          </cell>
          <cell r="O74" t="str">
            <v>Paula Agustina BARROS</v>
          </cell>
          <cell r="P74">
            <v>541167458655</v>
          </cell>
          <cell r="Q74" t="str">
            <v xml:space="preserve">Avenida Santa Fe </v>
          </cell>
          <cell r="R74">
            <v>1240</v>
          </cell>
          <cell r="S74" t="str">
            <v>6 D</v>
          </cell>
          <cell r="T74" t="str">
            <v>RECOLETA</v>
          </cell>
          <cell r="U74" t="str">
            <v>Capital Federal</v>
          </cell>
          <cell r="V74">
            <v>1059</v>
          </cell>
          <cell r="W74" t="str">
            <v>Capital Federal</v>
          </cell>
          <cell r="Y74" t="str">
            <v>ENVÍO SIN CARGO (CABA, GRAN PARTE DE GBA y LA PLATA) TIEMPO: 4 a 6 DÍAS HÁBILES</v>
          </cell>
          <cell r="Z74" t="str">
            <v>Mercado Pago</v>
          </cell>
          <cell r="AB74" t="str">
            <v>PEDIDO PARA ENTREGAR ESTA SEMANA (CONFORME ACORDADO POR INSTAGRAM).</v>
          </cell>
          <cell r="AD74">
            <v>44355</v>
          </cell>
          <cell r="AE74">
            <v>44356</v>
          </cell>
          <cell r="AF74" t="str">
            <v>VELA 100 % SOJA CON ESENCIAS - DIFERENTES AROMAS 8x8 CM (JAZMIN)</v>
          </cell>
          <cell r="AG74" t="str">
            <v>459.99</v>
          </cell>
          <cell r="AH74">
            <v>1</v>
          </cell>
          <cell r="AI74" t="str">
            <v>BA6340VELA</v>
          </cell>
          <cell r="AJ74" t="str">
            <v>Web</v>
          </cell>
          <cell r="AK74" t="str">
            <v>EL JUEVES 10-06 ENTRE 8 Y 18 HORAS!</v>
          </cell>
          <cell r="AL74">
            <v>2781455906</v>
          </cell>
          <cell r="AM74">
            <v>426664175</v>
          </cell>
          <cell r="AN74" t="str">
            <v>Sí</v>
          </cell>
        </row>
        <row r="75">
          <cell r="A75">
            <v>3129</v>
          </cell>
          <cell r="B75" t="str">
            <v>maria.acevedo@transener.com.ar</v>
          </cell>
          <cell r="C75">
            <v>44355</v>
          </cell>
          <cell r="D75" t="str">
            <v>Abierta</v>
          </cell>
          <cell r="E75" t="str">
            <v>Recibido</v>
          </cell>
          <cell r="F75" t="str">
            <v>Enviado</v>
          </cell>
          <cell r="G75" t="str">
            <v>ARS</v>
          </cell>
          <cell r="H75" t="str">
            <v>1908.8</v>
          </cell>
          <cell r="I75">
            <v>0</v>
          </cell>
          <cell r="J75">
            <v>0</v>
          </cell>
          <cell r="K75" t="str">
            <v>1908.8</v>
          </cell>
          <cell r="L75" t="str">
            <v>Maria Acevedo</v>
          </cell>
          <cell r="M75">
            <v>34636248</v>
          </cell>
          <cell r="N75">
            <v>541136849851</v>
          </cell>
          <cell r="O75" t="str">
            <v>Maria Acevedo</v>
          </cell>
          <cell r="P75">
            <v>541136849851</v>
          </cell>
          <cell r="Q75" t="str">
            <v xml:space="preserve">Rosario </v>
          </cell>
          <cell r="R75">
            <v>171</v>
          </cell>
          <cell r="S75" t="str">
            <v>2 h</v>
          </cell>
          <cell r="T75" t="str">
            <v>Caballito</v>
          </cell>
          <cell r="U75" t="str">
            <v>Capital Federal</v>
          </cell>
          <cell r="V75">
            <v>1405</v>
          </cell>
          <cell r="W75" t="str">
            <v>Capital Federal</v>
          </cell>
          <cell r="Y75" t="str">
            <v>ENVÍO SIN CARGO (CABA, GRAN PARTE DE GBA y LA PLATA) TIEMPO: 4 a 6 DÍAS HÁBILES</v>
          </cell>
          <cell r="Z75" t="str">
            <v>Mercado Pago</v>
          </cell>
          <cell r="AB75" t="str">
            <v>Por favor coordinar envío conmigo, ya que trabajo y llego a mi hogar a las 18 hs.</v>
          </cell>
          <cell r="AD75">
            <v>44355</v>
          </cell>
          <cell r="AE75">
            <v>44357</v>
          </cell>
          <cell r="AF75" t="str">
            <v>UNTADOR PASTEL 14.5 CM (Celeste)</v>
          </cell>
          <cell r="AG75">
            <v>49</v>
          </cell>
          <cell r="AH75">
            <v>1</v>
          </cell>
          <cell r="AI75" t="str">
            <v>019BA87503 MERCA SEPA</v>
          </cell>
          <cell r="AJ75" t="str">
            <v>Web</v>
          </cell>
          <cell r="AK75" t="str">
            <v>EL SABADO 12-06 ENTRE 9 Y 13 HORAS!</v>
          </cell>
          <cell r="AL75">
            <v>15252247637</v>
          </cell>
          <cell r="AM75">
            <v>426555393</v>
          </cell>
          <cell r="AN75" t="str">
            <v>Sí</v>
          </cell>
        </row>
        <row r="76">
          <cell r="A76">
            <v>3128</v>
          </cell>
          <cell r="B76" t="str">
            <v>lic.macarenalozano@gmail.com</v>
          </cell>
          <cell r="C76">
            <v>44354</v>
          </cell>
          <cell r="D76" t="str">
            <v>Abierta</v>
          </cell>
          <cell r="E76" t="str">
            <v>Recibido</v>
          </cell>
          <cell r="F76" t="str">
            <v>Enviado</v>
          </cell>
          <cell r="G76" t="str">
            <v>ARS</v>
          </cell>
          <cell r="H76" t="str">
            <v>1433.5</v>
          </cell>
          <cell r="I76">
            <v>0</v>
          </cell>
          <cell r="J76">
            <v>0</v>
          </cell>
          <cell r="K76" t="str">
            <v>1433.5</v>
          </cell>
          <cell r="L76" t="str">
            <v>Macarena Lozano</v>
          </cell>
          <cell r="M76">
            <v>38614829</v>
          </cell>
          <cell r="N76">
            <v>541166386656</v>
          </cell>
          <cell r="O76" t="str">
            <v>Macarena Lozano</v>
          </cell>
          <cell r="P76">
            <v>541166386656</v>
          </cell>
          <cell r="Q76" t="str">
            <v xml:space="preserve">Felix Ballester </v>
          </cell>
          <cell r="R76">
            <v>2864</v>
          </cell>
          <cell r="S76">
            <v>9</v>
          </cell>
          <cell r="T76" t="str">
            <v>San Andres</v>
          </cell>
          <cell r="U76" t="str">
            <v>General San Martín</v>
          </cell>
          <cell r="V76">
            <v>1651</v>
          </cell>
          <cell r="W76" t="str">
            <v>Gran Buenos Aires</v>
          </cell>
          <cell r="Y76" t="str">
            <v>ENVÍO SIN CARGO (CABA, GRAN PARTE DE GBA y LA PLATA) TIEMPO: 4 a 6 DÍAS HÁBILES</v>
          </cell>
          <cell r="Z76" t="str">
            <v>Mercado Pago</v>
          </cell>
          <cell r="AD76">
            <v>44354</v>
          </cell>
          <cell r="AE76">
            <v>44356</v>
          </cell>
          <cell r="AF76" t="str">
            <v>HOMBRECITO CON VIRULANA COLORES PASTEL (Verde)</v>
          </cell>
          <cell r="AG76">
            <v>204</v>
          </cell>
          <cell r="AH76">
            <v>1</v>
          </cell>
          <cell r="AI76" t="str">
            <v>ba87516</v>
          </cell>
          <cell r="AJ76" t="str">
            <v>Web</v>
          </cell>
          <cell r="AK76" t="str">
            <v>EL VIERNES 11-06 ENTRE 8 Y 18 HORAS!</v>
          </cell>
          <cell r="AL76">
            <v>2779250876</v>
          </cell>
          <cell r="AM76">
            <v>426361393</v>
          </cell>
          <cell r="AN76" t="str">
            <v>Sí</v>
          </cell>
        </row>
        <row r="77">
          <cell r="A77">
            <v>3127</v>
          </cell>
          <cell r="B77" t="str">
            <v>grom_andrea@outlook.com</v>
          </cell>
          <cell r="C77">
            <v>44354</v>
          </cell>
          <cell r="D77" t="str">
            <v>Abierta</v>
          </cell>
          <cell r="E77" t="str">
            <v>Recibido</v>
          </cell>
          <cell r="F77" t="str">
            <v>Enviado</v>
          </cell>
          <cell r="G77" t="str">
            <v>ARS</v>
          </cell>
          <cell r="H77" t="str">
            <v>2603.99</v>
          </cell>
          <cell r="I77">
            <v>0</v>
          </cell>
          <cell r="J77">
            <v>0</v>
          </cell>
          <cell r="K77" t="str">
            <v>2603.99</v>
          </cell>
          <cell r="L77" t="str">
            <v>Andrea Grom</v>
          </cell>
          <cell r="M77">
            <v>31697140</v>
          </cell>
          <cell r="N77">
            <v>541151503587</v>
          </cell>
          <cell r="O77" t="str">
            <v>Andrea Grom</v>
          </cell>
          <cell r="P77">
            <v>541151503587</v>
          </cell>
          <cell r="Q77" t="str">
            <v>Reconquista</v>
          </cell>
          <cell r="R77">
            <v>3632</v>
          </cell>
          <cell r="S77">
            <v>2</v>
          </cell>
          <cell r="U77" t="str">
            <v>Villa Ballester</v>
          </cell>
          <cell r="V77">
            <v>1653</v>
          </cell>
          <cell r="W77" t="str">
            <v>Gran Buenos Aires</v>
          </cell>
          <cell r="Y77" t="str">
            <v>ENVÍO SIN CARGO (CABA, GRAN PARTE DE GBA y LA PLATA) TIEMPO: 4 a 6 DÍAS HÁBILES</v>
          </cell>
          <cell r="Z77" t="str">
            <v>Mercado Pago</v>
          </cell>
          <cell r="AD77">
            <v>44354</v>
          </cell>
          <cell r="AE77">
            <v>44356</v>
          </cell>
          <cell r="AF77" t="str">
            <v>MATE ROSA BOCON CERAMICA CON BOMBILLA</v>
          </cell>
          <cell r="AG77">
            <v>900</v>
          </cell>
          <cell r="AH77">
            <v>1</v>
          </cell>
          <cell r="AI77" t="str">
            <v>SC12001 MERCA SEPARADA MARQUE CON UN 74%</v>
          </cell>
          <cell r="AJ77" t="str">
            <v>Móvil</v>
          </cell>
          <cell r="AK77" t="str">
            <v>EL VIERNES 11-06 ENTRE 8 Y 18 HORAS!</v>
          </cell>
          <cell r="AL77">
            <v>2779145969</v>
          </cell>
          <cell r="AM77">
            <v>426133143</v>
          </cell>
          <cell r="AN77" t="str">
            <v>Sí</v>
          </cell>
        </row>
        <row r="78">
          <cell r="A78">
            <v>3125</v>
          </cell>
          <cell r="B78" t="str">
            <v>leivabenitezdeisy@gmail.com</v>
          </cell>
          <cell r="C78">
            <v>44354</v>
          </cell>
          <cell r="D78" t="str">
            <v>Abierta</v>
          </cell>
          <cell r="E78" t="str">
            <v>Recibido</v>
          </cell>
          <cell r="F78" t="str">
            <v>Enviado</v>
          </cell>
          <cell r="G78" t="str">
            <v>ARS</v>
          </cell>
          <cell r="H78">
            <v>3191</v>
          </cell>
          <cell r="I78">
            <v>0</v>
          </cell>
          <cell r="J78">
            <v>0</v>
          </cell>
          <cell r="K78">
            <v>3191</v>
          </cell>
          <cell r="L78" t="str">
            <v>Zunilda Benítez Cardozo</v>
          </cell>
          <cell r="M78">
            <v>94414205</v>
          </cell>
          <cell r="N78">
            <v>541130421267</v>
          </cell>
          <cell r="O78" t="str">
            <v>Zunilda Benítez Cardozo</v>
          </cell>
          <cell r="P78">
            <v>541130421267</v>
          </cell>
          <cell r="Q78" t="str">
            <v xml:space="preserve">Blvd de todos los santos </v>
          </cell>
          <cell r="R78">
            <v>5700</v>
          </cell>
          <cell r="T78" t="str">
            <v>Santa Clara (Puerta 1)</v>
          </cell>
          <cell r="U78" t="str">
            <v>Benavidez</v>
          </cell>
          <cell r="V78">
            <v>1621</v>
          </cell>
          <cell r="W78" t="str">
            <v>Gran Buenos Aires</v>
          </cell>
          <cell r="Y78" t="str">
            <v>ENVÍO SIN CARGO (CABA, GRAN PARTE DE GBA y LA PLATA) TIEMPO: 4 a 6 DÍAS HÁBILES</v>
          </cell>
          <cell r="Z78" t="str">
            <v>Mercado Pago</v>
          </cell>
          <cell r="AC78" t="str">
            <v>11-06 cambia turquesa x negro</v>
          </cell>
          <cell r="AD78">
            <v>44354</v>
          </cell>
          <cell r="AE78">
            <v>44356</v>
          </cell>
          <cell r="AF78" t="str">
            <v>MANTEL RECTANGULAR ANTIMANCHA 1.40x2 mtrs</v>
          </cell>
          <cell r="AG78">
            <v>1674</v>
          </cell>
          <cell r="AH78">
            <v>1</v>
          </cell>
          <cell r="AI78" t="str">
            <v>CHUR30</v>
          </cell>
          <cell r="AJ78" t="str">
            <v>Móvil</v>
          </cell>
          <cell r="AK78" t="str">
            <v>EL VIERNES 11-06 ENTRE 8 Y 18 HORAS!</v>
          </cell>
          <cell r="AL78">
            <v>15247936550</v>
          </cell>
          <cell r="AM78">
            <v>426329627</v>
          </cell>
          <cell r="AN78" t="str">
            <v>Sí</v>
          </cell>
        </row>
        <row r="79">
          <cell r="A79">
            <v>3124</v>
          </cell>
          <cell r="B79" t="str">
            <v>florencia.jaen@gmail.com</v>
          </cell>
          <cell r="C79">
            <v>44354</v>
          </cell>
          <cell r="D79" t="str">
            <v>Abierta</v>
          </cell>
          <cell r="E79" t="str">
            <v>Recibido</v>
          </cell>
          <cell r="F79" t="str">
            <v>Enviado</v>
          </cell>
          <cell r="G79" t="str">
            <v>ARS</v>
          </cell>
          <cell r="H79" t="str">
            <v>4128.64</v>
          </cell>
          <cell r="I79">
            <v>0</v>
          </cell>
          <cell r="J79">
            <v>0</v>
          </cell>
          <cell r="K79" t="str">
            <v>4128.64</v>
          </cell>
          <cell r="L79" t="str">
            <v>Florencia Jaen</v>
          </cell>
          <cell r="M79">
            <v>27301398838</v>
          </cell>
          <cell r="N79">
            <v>542215061605</v>
          </cell>
          <cell r="O79" t="str">
            <v>Florencia jaen</v>
          </cell>
          <cell r="P79">
            <v>542215061605</v>
          </cell>
          <cell r="Q79" t="str">
            <v>19 Entre 467 Y 471</v>
          </cell>
          <cell r="R79">
            <v>520</v>
          </cell>
          <cell r="T79" t="str">
            <v>CITY BELL</v>
          </cell>
          <cell r="U79" t="str">
            <v>Capital Federal</v>
          </cell>
          <cell r="V79">
            <v>1440</v>
          </cell>
          <cell r="W79" t="str">
            <v>Capital Federal</v>
          </cell>
          <cell r="Y79" t="str">
            <v>ENVÍO SIN CARGO (CABA, GRAN PARTE DE GBA y LA PLATA) TIEMPO: 4 a 6 DÍAS HÁBILES</v>
          </cell>
          <cell r="Z79" t="str">
            <v>Mercado Pago</v>
          </cell>
          <cell r="AB79" t="str">
            <v>la localidad es city bell</v>
          </cell>
          <cell r="AD79">
            <v>44354</v>
          </cell>
          <cell r="AE79">
            <v>44356</v>
          </cell>
          <cell r="AF79" t="str">
            <v>TAMIZ DE PLASTICO 10X10 CM (Violeta)</v>
          </cell>
          <cell r="AG79">
            <v>591</v>
          </cell>
          <cell r="AH79">
            <v>1</v>
          </cell>
          <cell r="AI79">
            <v>4753</v>
          </cell>
          <cell r="AJ79" t="str">
            <v>Web</v>
          </cell>
          <cell r="AK79" t="str">
            <v>EL JUEVES 10-06 ENTRE 8 Y 18 HORAS!</v>
          </cell>
          <cell r="AL79">
            <v>15247836925</v>
          </cell>
          <cell r="AM79">
            <v>426285603</v>
          </cell>
          <cell r="AN79" t="str">
            <v>Sí</v>
          </cell>
        </row>
        <row r="80">
          <cell r="A80">
            <v>3123</v>
          </cell>
          <cell r="B80" t="str">
            <v>julieta.merel@gmail.com</v>
          </cell>
          <cell r="C80">
            <v>44354</v>
          </cell>
          <cell r="D80" t="str">
            <v>Abierta</v>
          </cell>
          <cell r="E80" t="str">
            <v>Recibido</v>
          </cell>
          <cell r="F80" t="str">
            <v>Enviado</v>
          </cell>
          <cell r="G80" t="str">
            <v>ARS</v>
          </cell>
          <cell r="H80">
            <v>1509</v>
          </cell>
          <cell r="I80">
            <v>0</v>
          </cell>
          <cell r="J80">
            <v>0</v>
          </cell>
          <cell r="K80">
            <v>1509</v>
          </cell>
          <cell r="L80" t="str">
            <v>Julieta Merel</v>
          </cell>
          <cell r="M80">
            <v>32592421</v>
          </cell>
          <cell r="N80">
            <v>541159645557</v>
          </cell>
          <cell r="O80" t="str">
            <v>Julieta Merel</v>
          </cell>
          <cell r="P80">
            <v>541159645557</v>
          </cell>
          <cell r="Q80" t="str">
            <v>Avenida Directorio</v>
          </cell>
          <cell r="R80">
            <v>1001</v>
          </cell>
          <cell r="S80" t="str">
            <v>3A</v>
          </cell>
          <cell r="T80" t="str">
            <v>Caballito</v>
          </cell>
          <cell r="U80" t="str">
            <v>Capital Federal</v>
          </cell>
          <cell r="V80">
            <v>1424</v>
          </cell>
          <cell r="W80" t="str">
            <v>Capital Federal</v>
          </cell>
          <cell r="Y80" t="str">
            <v>ENVÍO SIN CARGO (CABA, GRAN PARTE DE GBA y LA PLATA) TIEMPO: 4 a 6 DÍAS HÁBILES</v>
          </cell>
          <cell r="Z80" t="str">
            <v>Mercado Pago</v>
          </cell>
          <cell r="AB80" t="str">
            <v>Con este pedido necesitaría hacer el cambio de los vasos que me vinieron rotos en la orden n 2902. Gracias!</v>
          </cell>
          <cell r="AD80">
            <v>44354</v>
          </cell>
          <cell r="AE80">
            <v>44356</v>
          </cell>
          <cell r="AF80" t="str">
            <v>MOLDE PARA MUFFIN SIMIL MARMOL X 6 SILICONA</v>
          </cell>
          <cell r="AG80">
            <v>1032</v>
          </cell>
          <cell r="AH80">
            <v>1</v>
          </cell>
          <cell r="AI80" t="str">
            <v>MS110250</v>
          </cell>
          <cell r="AJ80" t="str">
            <v>Web</v>
          </cell>
          <cell r="AK80" t="str">
            <v>EL JUEVES 10-06 ENTRE 8 Y 18 HORAS !</v>
          </cell>
          <cell r="AL80">
            <v>15235029386</v>
          </cell>
          <cell r="AM80">
            <v>425955592</v>
          </cell>
          <cell r="AN80" t="str">
            <v>Sí</v>
          </cell>
        </row>
        <row r="81">
          <cell r="A81">
            <v>3122</v>
          </cell>
          <cell r="B81" t="str">
            <v>susi.zv@hotmail.com</v>
          </cell>
          <cell r="C81">
            <v>44353</v>
          </cell>
          <cell r="D81" t="str">
            <v>Abierta</v>
          </cell>
          <cell r="E81" t="str">
            <v>Recibido</v>
          </cell>
          <cell r="F81" t="str">
            <v>Enviado</v>
          </cell>
          <cell r="G81" t="str">
            <v>ARS</v>
          </cell>
          <cell r="H81">
            <v>3950</v>
          </cell>
          <cell r="I81">
            <v>0</v>
          </cell>
          <cell r="J81">
            <v>0</v>
          </cell>
          <cell r="K81">
            <v>3950</v>
          </cell>
          <cell r="L81" t="str">
            <v>Susi Raquel Zárate Vega</v>
          </cell>
          <cell r="M81">
            <v>94225186</v>
          </cell>
          <cell r="N81">
            <v>541130352486</v>
          </cell>
          <cell r="O81" t="str">
            <v>Susi Raquel Zárate Vega</v>
          </cell>
          <cell r="P81">
            <v>541130352486</v>
          </cell>
          <cell r="Q81" t="str">
            <v xml:space="preserve">Las flores </v>
          </cell>
          <cell r="R81">
            <v>1600</v>
          </cell>
          <cell r="S81" t="str">
            <v>Torre 28 8C</v>
          </cell>
          <cell r="T81" t="str">
            <v>Wilde</v>
          </cell>
          <cell r="U81" t="str">
            <v>Avellaneda</v>
          </cell>
          <cell r="V81">
            <v>1875</v>
          </cell>
          <cell r="W81" t="str">
            <v>Gran Buenos Aires</v>
          </cell>
          <cell r="Y81" t="str">
            <v>ENVÍO SIN CARGO (CABA, GRAN PARTE DE GBA y LA PLATA) TIEMPO: 4 a 6 DÍAS HÁBILES</v>
          </cell>
          <cell r="Z81" t="str">
            <v>Mercado Pago</v>
          </cell>
          <cell r="AB81" t="str">
            <v>Es para regalar</v>
          </cell>
          <cell r="AD81">
            <v>44353</v>
          </cell>
          <cell r="AE81">
            <v>44355</v>
          </cell>
          <cell r="AF81" t="str">
            <v>PLATO PLAYO CERAMICA MOSTAZA 26 CM PARTHENON</v>
          </cell>
          <cell r="AG81">
            <v>3950</v>
          </cell>
          <cell r="AH81">
            <v>1</v>
          </cell>
          <cell r="AI81" t="str">
            <v>PO410472. POR UNIDAD MERCA SEPARADA</v>
          </cell>
          <cell r="AJ81" t="str">
            <v>Móvil</v>
          </cell>
          <cell r="AK81" t="str">
            <v>EL JUEVES 10-06 ENTRE 8 Y 18 HORAS!</v>
          </cell>
          <cell r="AL81">
            <v>15232355017</v>
          </cell>
          <cell r="AM81">
            <v>425517963</v>
          </cell>
          <cell r="AN81" t="str">
            <v>Sí</v>
          </cell>
        </row>
        <row r="82">
          <cell r="A82">
            <v>3120</v>
          </cell>
          <cell r="B82" t="str">
            <v>barbarascuderiok@hotmail.com</v>
          </cell>
          <cell r="C82">
            <v>44353</v>
          </cell>
          <cell r="D82" t="str">
            <v>Abierta</v>
          </cell>
          <cell r="E82" t="str">
            <v>Recibido</v>
          </cell>
          <cell r="F82" t="str">
            <v>Enviado</v>
          </cell>
          <cell r="G82" t="str">
            <v>ARS</v>
          </cell>
          <cell r="H82">
            <v>9184</v>
          </cell>
          <cell r="I82">
            <v>0</v>
          </cell>
          <cell r="J82">
            <v>0</v>
          </cell>
          <cell r="K82">
            <v>9184</v>
          </cell>
          <cell r="L82" t="str">
            <v>Barbara Scuderi</v>
          </cell>
          <cell r="M82">
            <v>35117472</v>
          </cell>
          <cell r="N82">
            <v>5491136073622</v>
          </cell>
          <cell r="O82" t="str">
            <v>Barbara Scuderi</v>
          </cell>
          <cell r="P82">
            <v>5491136073622</v>
          </cell>
          <cell r="Q82" t="str">
            <v>25 De Mayo</v>
          </cell>
          <cell r="R82">
            <v>74</v>
          </cell>
          <cell r="S82" t="str">
            <v>Piso 2 /dpto 7</v>
          </cell>
          <cell r="T82" t="str">
            <v>Ciudadela</v>
          </cell>
          <cell r="U82" t="str">
            <v>Buenos Aires</v>
          </cell>
          <cell r="V82">
            <v>1702</v>
          </cell>
          <cell r="W82" t="str">
            <v>Gran Buenos Aires</v>
          </cell>
          <cell r="Y82" t="str">
            <v>ENVÍO SIN CARGO (CABA, GRAN PARTE DE GBA y LA PLATA) TIEMPO: 4 a 6 DÍAS HÁBILES</v>
          </cell>
          <cell r="Z82" t="str">
            <v>Mercado Pago</v>
          </cell>
          <cell r="AB82" t="str">
            <v xml:space="preserve">Las cucharitas de plastico que no me dejo seleccionar color, si pueden porfi ser rosas! Gracias </v>
          </cell>
          <cell r="AC82" t="str">
            <v>HIZO CAMBIO DEL COLADOR BLAKC Y DE LA PALA Y ESCOA SE LE DIO UN CODIGO POR EL IMPORTE DE $1795</v>
          </cell>
          <cell r="AD82">
            <v>44353</v>
          </cell>
          <cell r="AE82">
            <v>44355</v>
          </cell>
          <cell r="AF82" t="str">
            <v>FUENTE PARA HORNO CUADRADA 1950CC</v>
          </cell>
          <cell r="AG82">
            <v>1254</v>
          </cell>
          <cell r="AH82">
            <v>1</v>
          </cell>
          <cell r="AI82" t="str">
            <v>PA59384</v>
          </cell>
          <cell r="AJ82" t="str">
            <v>Móvil</v>
          </cell>
          <cell r="AK82" t="str">
            <v>EL JUEVES 10-06 ENTRE 8 Y 18 HORAS!</v>
          </cell>
          <cell r="AL82">
            <v>2773752708</v>
          </cell>
          <cell r="AM82">
            <v>425222775</v>
          </cell>
          <cell r="AN82" t="str">
            <v>Sí</v>
          </cell>
        </row>
        <row r="83">
          <cell r="A83">
            <v>3119</v>
          </cell>
          <cell r="B83" t="str">
            <v>magui412811@hotmail.com</v>
          </cell>
          <cell r="C83">
            <v>44353</v>
          </cell>
          <cell r="D83" t="str">
            <v>Abierta</v>
          </cell>
          <cell r="E83" t="str">
            <v>Recibido</v>
          </cell>
          <cell r="F83" t="str">
            <v>Enviado</v>
          </cell>
          <cell r="G83" t="str">
            <v>ARS</v>
          </cell>
          <cell r="H83" t="str">
            <v>4563.71</v>
          </cell>
          <cell r="I83">
            <v>0</v>
          </cell>
          <cell r="J83">
            <v>0</v>
          </cell>
          <cell r="K83" t="str">
            <v>4563.71</v>
          </cell>
          <cell r="L83" t="str">
            <v>Luz Bichara</v>
          </cell>
          <cell r="M83">
            <v>39756183</v>
          </cell>
          <cell r="N83">
            <v>541132897765</v>
          </cell>
          <cell r="O83" t="str">
            <v>Luz Bichara</v>
          </cell>
          <cell r="P83">
            <v>541132897765</v>
          </cell>
          <cell r="Q83" t="str">
            <v xml:space="preserve">Guardia Vieja </v>
          </cell>
          <cell r="R83">
            <v>3967</v>
          </cell>
          <cell r="S83" t="str">
            <v>3ero 15</v>
          </cell>
          <cell r="T83" t="str">
            <v>Almagro</v>
          </cell>
          <cell r="U83" t="str">
            <v>Capital Federal</v>
          </cell>
          <cell r="V83">
            <v>1192</v>
          </cell>
          <cell r="W83" t="str">
            <v>Capital Federal</v>
          </cell>
          <cell r="Y83" t="str">
            <v>ENVÍO SIN CARGO (CABA, GRAN PARTE DE GBA y LA PLATA) TIEMPO: 4 a 6 DÍAS HÁBILES</v>
          </cell>
          <cell r="Z83" t="str">
            <v>Mercado Pago</v>
          </cell>
          <cell r="AD83">
            <v>44353</v>
          </cell>
          <cell r="AE83">
            <v>44355</v>
          </cell>
          <cell r="AF83" t="str">
            <v>SERVILLETERO CORAZONES SET X 3 C SOPORTE METAL 18X10X5CM</v>
          </cell>
          <cell r="AG83" t="str">
            <v>488.71</v>
          </cell>
          <cell r="AH83">
            <v>1</v>
          </cell>
          <cell r="AI83" t="str">
            <v>067BA2533</v>
          </cell>
          <cell r="AJ83" t="str">
            <v>Web</v>
          </cell>
          <cell r="AK83" t="str">
            <v>EL JUEVES 10-06 ENTRE 8 Y 18 HORAS!</v>
          </cell>
          <cell r="AL83">
            <v>2772980768</v>
          </cell>
          <cell r="AM83">
            <v>424396895</v>
          </cell>
          <cell r="AN83" t="str">
            <v>Sí</v>
          </cell>
        </row>
        <row r="84">
          <cell r="A84">
            <v>3118</v>
          </cell>
          <cell r="B84" t="str">
            <v>vanina.grassi@gmail.com</v>
          </cell>
          <cell r="C84">
            <v>44353</v>
          </cell>
          <cell r="D84" t="str">
            <v>Abierta</v>
          </cell>
          <cell r="E84" t="str">
            <v>Recibido</v>
          </cell>
          <cell r="F84" t="str">
            <v>Enviado</v>
          </cell>
          <cell r="G84" t="str">
            <v>ARS</v>
          </cell>
          <cell r="H84">
            <v>5096</v>
          </cell>
          <cell r="I84">
            <v>0</v>
          </cell>
          <cell r="J84">
            <v>0</v>
          </cell>
          <cell r="K84">
            <v>5096</v>
          </cell>
          <cell r="L84" t="str">
            <v>Vanina Grassi</v>
          </cell>
          <cell r="M84">
            <v>34178453</v>
          </cell>
          <cell r="N84">
            <v>5491150016010</v>
          </cell>
          <cell r="O84" t="str">
            <v>Vanina Grassi</v>
          </cell>
          <cell r="P84">
            <v>5491150016010</v>
          </cell>
          <cell r="Q84" t="str">
            <v>Barcelo</v>
          </cell>
          <cell r="R84">
            <v>883</v>
          </cell>
          <cell r="T84" t="str">
            <v>Villa Dominico</v>
          </cell>
          <cell r="U84" t="str">
            <v>Villa Dominico</v>
          </cell>
          <cell r="V84">
            <v>1874</v>
          </cell>
          <cell r="W84" t="str">
            <v>Gran Buenos Aires</v>
          </cell>
          <cell r="Y84" t="str">
            <v>ENVÍO SIN CARGO (CABA, GRAN PARTE DE GBA y LA PLATA) TIEMPO: 4 a 6 DÍAS HÁBILES</v>
          </cell>
          <cell r="Z84" t="str">
            <v>Mercado Pago</v>
          </cell>
          <cell r="AD84">
            <v>44353</v>
          </cell>
          <cell r="AE84">
            <v>44355</v>
          </cell>
          <cell r="AF84" t="str">
            <v>TAZA ROMA DE CERAMICA AZUL NAVY 275ML</v>
          </cell>
          <cell r="AG84">
            <v>690</v>
          </cell>
          <cell r="AH84">
            <v>2</v>
          </cell>
          <cell r="AI84" t="str">
            <v>PO323713 MERCA SEPA</v>
          </cell>
          <cell r="AJ84" t="str">
            <v>Web</v>
          </cell>
          <cell r="AK84" t="str">
            <v>EL JUEVES 10-06 ENTRE 8 Y 18 HORAS!</v>
          </cell>
          <cell r="AL84">
            <v>15225953123</v>
          </cell>
          <cell r="AM84">
            <v>425197874</v>
          </cell>
          <cell r="AN84" t="str">
            <v>Sí</v>
          </cell>
        </row>
        <row r="85">
          <cell r="A85">
            <v>3117</v>
          </cell>
          <cell r="B85" t="str">
            <v>ayelen_linares@yahoo.com</v>
          </cell>
          <cell r="C85">
            <v>44353</v>
          </cell>
          <cell r="D85" t="str">
            <v>Abierta</v>
          </cell>
          <cell r="E85" t="str">
            <v>Recibido</v>
          </cell>
          <cell r="F85" t="str">
            <v>Enviado</v>
          </cell>
          <cell r="G85" t="str">
            <v>ARS</v>
          </cell>
          <cell r="H85">
            <v>2400</v>
          </cell>
          <cell r="I85">
            <v>0</v>
          </cell>
          <cell r="J85">
            <v>0</v>
          </cell>
          <cell r="K85">
            <v>2400</v>
          </cell>
          <cell r="L85" t="str">
            <v>Ayelen Natali Linares</v>
          </cell>
          <cell r="M85">
            <v>16913561</v>
          </cell>
          <cell r="N85">
            <v>541133119075</v>
          </cell>
          <cell r="O85" t="str">
            <v>Ayelen Natali Linares</v>
          </cell>
          <cell r="P85">
            <v>541133119075</v>
          </cell>
          <cell r="Q85" t="str">
            <v xml:space="preserve">Castro barros </v>
          </cell>
          <cell r="R85">
            <v>259</v>
          </cell>
          <cell r="S85" t="str">
            <v xml:space="preserve">CASA FRENTE </v>
          </cell>
          <cell r="U85" t="str">
            <v>Banfueld</v>
          </cell>
          <cell r="V85">
            <v>1832</v>
          </cell>
          <cell r="W85" t="str">
            <v>Gran Buenos Aires</v>
          </cell>
          <cell r="Y85" t="str">
            <v>ENVÍO SIN CARGO (CABA, GRAN PARTE DE GBA y LA PLATA) TIEMPO: 4 a 6 DÍAS HÁBILES</v>
          </cell>
          <cell r="Z85" t="str">
            <v>Mercado Pago</v>
          </cell>
          <cell r="AD85">
            <v>44353</v>
          </cell>
          <cell r="AE85">
            <v>44355</v>
          </cell>
          <cell r="AF85" t="str">
            <v>SET 3 PIEZAS: BALDE CENTRIFUGADOR + PALO EXTENSIBLE CON MOPA + 1 REPUESTO DE MOPA (Azul)</v>
          </cell>
          <cell r="AG85">
            <v>2400</v>
          </cell>
          <cell r="AH85">
            <v>1</v>
          </cell>
          <cell r="AJ85" t="str">
            <v>Móvil</v>
          </cell>
          <cell r="AK85" t="str">
            <v>EL JUEVES 10-06 ENTRE 8 Y 18 HORAS!</v>
          </cell>
          <cell r="AL85">
            <v>15225860371</v>
          </cell>
          <cell r="AM85">
            <v>425209956</v>
          </cell>
          <cell r="AN85" t="str">
            <v>Sí</v>
          </cell>
        </row>
        <row r="86">
          <cell r="A86">
            <v>3115</v>
          </cell>
          <cell r="B86" t="str">
            <v>caty_cavanagh@hotmail.com</v>
          </cell>
          <cell r="C86">
            <v>44351</v>
          </cell>
          <cell r="D86" t="str">
            <v>Abierta</v>
          </cell>
          <cell r="E86" t="str">
            <v>Recibido</v>
          </cell>
          <cell r="F86" t="str">
            <v>Enviado</v>
          </cell>
          <cell r="G86" t="str">
            <v>ARS</v>
          </cell>
          <cell r="H86">
            <v>3870</v>
          </cell>
          <cell r="I86">
            <v>0</v>
          </cell>
          <cell r="J86">
            <v>0</v>
          </cell>
          <cell r="K86">
            <v>3870</v>
          </cell>
          <cell r="L86" t="str">
            <v>Catalina Cavanagh</v>
          </cell>
          <cell r="M86">
            <v>38258735</v>
          </cell>
          <cell r="N86">
            <v>541136083273</v>
          </cell>
          <cell r="O86" t="str">
            <v>Catalina cavanagh</v>
          </cell>
          <cell r="P86">
            <v>541136083273</v>
          </cell>
          <cell r="Q86" t="str">
            <v>Olleros</v>
          </cell>
          <cell r="R86" t="str">
            <v>21o7</v>
          </cell>
          <cell r="T86" t="str">
            <v>belgrano</v>
          </cell>
          <cell r="U86" t="str">
            <v>Capital Federal</v>
          </cell>
          <cell r="V86">
            <v>1426</v>
          </cell>
          <cell r="W86" t="str">
            <v>Capital Federal</v>
          </cell>
          <cell r="Y86" t="str">
            <v>ENVÍO SIN CARGO (CABA, GRAN PARTE DE GBA y LA PLATA) TIEMPO: 4 a 6 DÍAS HÁBILES</v>
          </cell>
          <cell r="Z86" t="str">
            <v>Mercado Pago</v>
          </cell>
          <cell r="AD86">
            <v>44351</v>
          </cell>
          <cell r="AE86">
            <v>44355</v>
          </cell>
          <cell r="AF86" t="str">
            <v>RITA MATE MADERA PERA C/BOMBILLA</v>
          </cell>
          <cell r="AG86">
            <v>700</v>
          </cell>
          <cell r="AH86">
            <v>1</v>
          </cell>
          <cell r="AI86" t="str">
            <v>MU18001</v>
          </cell>
          <cell r="AJ86" t="str">
            <v>Web</v>
          </cell>
          <cell r="AK86" t="str">
            <v>EL MIERCOLES 09-06 ENTRE 8 Y 18 HORAS!</v>
          </cell>
          <cell r="AL86">
            <v>15202819961</v>
          </cell>
          <cell r="AM86">
            <v>413498976</v>
          </cell>
          <cell r="AN86" t="str">
            <v>Sí</v>
          </cell>
        </row>
        <row r="87">
          <cell r="A87">
            <v>3114</v>
          </cell>
          <cell r="B87" t="str">
            <v>correa.majo@yahoo.com</v>
          </cell>
          <cell r="C87">
            <v>44351</v>
          </cell>
          <cell r="D87" t="str">
            <v>Abierta</v>
          </cell>
          <cell r="E87" t="str">
            <v>Recibido</v>
          </cell>
          <cell r="F87" t="str">
            <v>Enviado</v>
          </cell>
          <cell r="G87" t="str">
            <v>ARS</v>
          </cell>
          <cell r="H87" t="str">
            <v>943.99</v>
          </cell>
          <cell r="I87">
            <v>0</v>
          </cell>
          <cell r="J87">
            <v>0</v>
          </cell>
          <cell r="K87" t="str">
            <v>943.99</v>
          </cell>
          <cell r="L87" t="str">
            <v>María José Correa</v>
          </cell>
          <cell r="M87">
            <v>38890617</v>
          </cell>
          <cell r="N87">
            <v>541168540902</v>
          </cell>
          <cell r="O87" t="str">
            <v>María José Correa</v>
          </cell>
          <cell r="P87">
            <v>541168540902</v>
          </cell>
          <cell r="Q87" t="str">
            <v>Aguero</v>
          </cell>
          <cell r="R87">
            <v>1659</v>
          </cell>
          <cell r="S87" t="str">
            <v xml:space="preserve">9b </v>
          </cell>
          <cell r="T87" t="str">
            <v>Recoleta</v>
          </cell>
          <cell r="U87" t="str">
            <v>Capital Federal</v>
          </cell>
          <cell r="V87">
            <v>1425</v>
          </cell>
          <cell r="W87" t="str">
            <v>Capital Federal</v>
          </cell>
          <cell r="Y87" t="str">
            <v>ENVÍO SIN CARGO (CABA, GRAN PARTE DE GBA y LA PLATA) TIEMPO: 4 a 6 DÍAS HÁBILES</v>
          </cell>
          <cell r="Z87" t="str">
            <v>Mercado Pago</v>
          </cell>
          <cell r="AD87">
            <v>44351</v>
          </cell>
          <cell r="AE87">
            <v>44355</v>
          </cell>
          <cell r="AF87" t="str">
            <v>VELA 100 % SOJA CON ESENCIAS - DIFERENTES AROMAS 8x8 CM (JAZMIN)</v>
          </cell>
          <cell r="AG87" t="str">
            <v>459.99</v>
          </cell>
          <cell r="AH87">
            <v>1</v>
          </cell>
          <cell r="AI87" t="str">
            <v>BA6340VELA</v>
          </cell>
          <cell r="AJ87" t="str">
            <v>Móvil</v>
          </cell>
          <cell r="AK87" t="str">
            <v>EL MIERCOLES 09-06 ENTRE 8 Y 18 HORAS!</v>
          </cell>
          <cell r="AL87">
            <v>2765601119</v>
          </cell>
          <cell r="AM87">
            <v>424364076</v>
          </cell>
          <cell r="AN87" t="str">
            <v>Sí</v>
          </cell>
        </row>
        <row r="88">
          <cell r="A88">
            <v>3113</v>
          </cell>
          <cell r="B88" t="str">
            <v>solamentetincho@gmail.com</v>
          </cell>
          <cell r="C88">
            <v>44351</v>
          </cell>
          <cell r="D88" t="str">
            <v>Abierta</v>
          </cell>
          <cell r="E88" t="str">
            <v>Recibido</v>
          </cell>
          <cell r="F88" t="str">
            <v>Enviado</v>
          </cell>
          <cell r="G88" t="str">
            <v>ARS</v>
          </cell>
          <cell r="H88">
            <v>720</v>
          </cell>
          <cell r="I88">
            <v>0</v>
          </cell>
          <cell r="J88">
            <v>0</v>
          </cell>
          <cell r="K88">
            <v>720</v>
          </cell>
          <cell r="L88" t="str">
            <v>Micaela Manfredi</v>
          </cell>
          <cell r="M88">
            <v>43629416</v>
          </cell>
          <cell r="N88">
            <v>541158378842</v>
          </cell>
          <cell r="O88" t="str">
            <v>Micaela Manfredi</v>
          </cell>
          <cell r="P88">
            <v>541158378842</v>
          </cell>
          <cell r="Q88" t="str">
            <v>Navarro</v>
          </cell>
          <cell r="R88">
            <v>2429</v>
          </cell>
          <cell r="T88" t="str">
            <v xml:space="preserve">Agronomía </v>
          </cell>
          <cell r="U88" t="str">
            <v>Capital Federal</v>
          </cell>
          <cell r="V88">
            <v>1419</v>
          </cell>
          <cell r="W88" t="str">
            <v>Capital Federal</v>
          </cell>
          <cell r="Y88" t="str">
            <v>ENVÍO SIN CARGO (CABA, GRAN PARTE DE GBA y LA PLATA) TIEMPO: 4 a 6 DÍAS HÁBILES</v>
          </cell>
          <cell r="Z88" t="str">
            <v>Mercado Pago</v>
          </cell>
          <cell r="AB88" t="str">
            <v xml:space="preserve">Hablé por Instagram con ustedes y me dijeron que me lo podía traer el lunes. Muchas gracias </v>
          </cell>
          <cell r="AD88">
            <v>44351</v>
          </cell>
          <cell r="AE88">
            <v>44354</v>
          </cell>
          <cell r="AF88" t="str">
            <v>MATE PAMPA BOCA ANGOSTA CON BOMBILLA COLOR BLANCO</v>
          </cell>
          <cell r="AG88">
            <v>720</v>
          </cell>
          <cell r="AH88">
            <v>1</v>
          </cell>
          <cell r="AJ88" t="str">
            <v>Móvil</v>
          </cell>
          <cell r="AK88" t="str">
            <v/>
          </cell>
          <cell r="AL88">
            <v>2764903825</v>
          </cell>
          <cell r="AM88">
            <v>424245284</v>
          </cell>
          <cell r="AN88" t="str">
            <v>Sí</v>
          </cell>
        </row>
        <row r="89">
          <cell r="A89">
            <v>3111</v>
          </cell>
          <cell r="B89" t="str">
            <v>aixa_berenice12@yahoo.com.ar</v>
          </cell>
          <cell r="C89">
            <v>44351</v>
          </cell>
          <cell r="D89" t="str">
            <v>Abierta</v>
          </cell>
          <cell r="E89" t="str">
            <v>Recibido</v>
          </cell>
          <cell r="F89" t="str">
            <v>Enviado</v>
          </cell>
          <cell r="G89" t="str">
            <v>ARS</v>
          </cell>
          <cell r="H89">
            <v>8703</v>
          </cell>
          <cell r="I89">
            <v>0</v>
          </cell>
          <cell r="J89">
            <v>0</v>
          </cell>
          <cell r="K89">
            <v>8703</v>
          </cell>
          <cell r="L89" t="str">
            <v>Aixa Haupt</v>
          </cell>
          <cell r="M89">
            <v>38455035</v>
          </cell>
          <cell r="N89">
            <v>541121551897</v>
          </cell>
          <cell r="O89" t="str">
            <v>Aixa Haupt</v>
          </cell>
          <cell r="P89">
            <v>541121551897</v>
          </cell>
          <cell r="Q89" t="str">
            <v xml:space="preserve">Comandante Lucena </v>
          </cell>
          <cell r="R89">
            <v>5815</v>
          </cell>
          <cell r="U89" t="str">
            <v xml:space="preserve">Wilde </v>
          </cell>
          <cell r="V89">
            <v>1875</v>
          </cell>
          <cell r="W89" t="str">
            <v>Gran Buenos Aires</v>
          </cell>
          <cell r="Y89" t="str">
            <v>ENVÍO SIN CARGO (CABA, GRAN PARTE DE GBA y LA PLATA) TIEMPO: 4 a 6 DÍAS HÁBILES</v>
          </cell>
          <cell r="Z89" t="str">
            <v>TRANSFERENCIA BANCARIA</v>
          </cell>
          <cell r="AB89" t="str">
            <v xml:space="preserve">Lo quisiera para mañana 04/06 en lo posible </v>
          </cell>
          <cell r="AD89">
            <v>44356</v>
          </cell>
          <cell r="AE89">
            <v>44358</v>
          </cell>
          <cell r="AF89" t="str">
            <v>BOWL BAMBOO BLANCO 6X15CM</v>
          </cell>
          <cell r="AG89">
            <v>836</v>
          </cell>
          <cell r="AH89">
            <v>2</v>
          </cell>
          <cell r="AI89" t="str">
            <v>BA7797 merca separa con el 15%</v>
          </cell>
          <cell r="AJ89" t="str">
            <v>Móvil</v>
          </cell>
          <cell r="AK89" t="str">
            <v>EL LUNES 14-06 ENTRE 8 Y 18 HORAS!</v>
          </cell>
          <cell r="AM89">
            <v>421645191</v>
          </cell>
          <cell r="AN89" t="str">
            <v>Sí</v>
          </cell>
        </row>
        <row r="90">
          <cell r="A90">
            <v>3110</v>
          </cell>
          <cell r="B90" t="str">
            <v>lara.lashorasingenuas@gmail.com</v>
          </cell>
          <cell r="C90">
            <v>44350</v>
          </cell>
          <cell r="D90" t="str">
            <v>Abierta</v>
          </cell>
          <cell r="E90" t="str">
            <v>Recibido</v>
          </cell>
          <cell r="F90" t="str">
            <v>Enviado</v>
          </cell>
          <cell r="G90" t="str">
            <v>ARS</v>
          </cell>
          <cell r="H90" t="str">
            <v>1384.25</v>
          </cell>
          <cell r="I90">
            <v>0</v>
          </cell>
          <cell r="J90">
            <v>0</v>
          </cell>
          <cell r="K90" t="str">
            <v>1384.25</v>
          </cell>
          <cell r="L90" t="str">
            <v>Lara Kuzyk</v>
          </cell>
          <cell r="M90">
            <v>42868633</v>
          </cell>
          <cell r="N90">
            <v>541134218735</v>
          </cell>
          <cell r="O90" t="str">
            <v>Lara Kuzyk</v>
          </cell>
          <cell r="P90">
            <v>541134218735</v>
          </cell>
          <cell r="Q90" t="str">
            <v>Avenida Almirante Brown</v>
          </cell>
          <cell r="R90" t="str">
            <v>789/791</v>
          </cell>
          <cell r="S90" t="str">
            <v>7 B</v>
          </cell>
          <cell r="T90" t="str">
            <v>La boca</v>
          </cell>
          <cell r="U90" t="str">
            <v>Capital Federal</v>
          </cell>
          <cell r="V90">
            <v>1161</v>
          </cell>
          <cell r="W90" t="str">
            <v>Capital Federal</v>
          </cell>
          <cell r="Y90" t="str">
            <v>ENVÍO SIN CARGO (CABA, GRAN PARTE DE GBA y LA PLATA) TIEMPO: 4 a 6 DÍAS HÁBILES</v>
          </cell>
          <cell r="Z90" t="str">
            <v>Mercado Pago</v>
          </cell>
          <cell r="AD90">
            <v>44350</v>
          </cell>
          <cell r="AE90">
            <v>44351</v>
          </cell>
          <cell r="AF90" t="str">
            <v>Hermetico 400 cc surtidos c/tapa (Negro)</v>
          </cell>
          <cell r="AG90" t="str">
            <v>238.25</v>
          </cell>
          <cell r="AH90">
            <v>1</v>
          </cell>
          <cell r="AJ90" t="str">
            <v>Web</v>
          </cell>
          <cell r="AK90" t="str">
            <v>EL LUNES 07-06 ENTRE 8 Y 18 HORAS!</v>
          </cell>
          <cell r="AL90">
            <v>15186311866</v>
          </cell>
          <cell r="AM90">
            <v>420087576</v>
          </cell>
          <cell r="AN90" t="str">
            <v>Sí</v>
          </cell>
        </row>
        <row r="91">
          <cell r="A91">
            <v>3108</v>
          </cell>
          <cell r="B91" t="str">
            <v>Yami_927@hotmail.com</v>
          </cell>
          <cell r="C91">
            <v>44349</v>
          </cell>
          <cell r="D91" t="str">
            <v>Abierta</v>
          </cell>
          <cell r="E91" t="str">
            <v>Recibido</v>
          </cell>
          <cell r="F91" t="str">
            <v>Enviado</v>
          </cell>
          <cell r="G91" t="str">
            <v>ARS</v>
          </cell>
          <cell r="H91" t="str">
            <v>4013.25</v>
          </cell>
          <cell r="I91">
            <v>0</v>
          </cell>
          <cell r="J91">
            <v>0</v>
          </cell>
          <cell r="K91" t="str">
            <v>4013.25</v>
          </cell>
          <cell r="L91" t="str">
            <v>Yamila Sanchez</v>
          </cell>
          <cell r="M91">
            <v>33338564</v>
          </cell>
          <cell r="N91">
            <v>541132492195</v>
          </cell>
          <cell r="O91" t="str">
            <v>Yamila Sanchez</v>
          </cell>
          <cell r="P91">
            <v>541132492195</v>
          </cell>
          <cell r="Q91" t="str">
            <v xml:space="preserve">Uruguay </v>
          </cell>
          <cell r="R91">
            <v>1970</v>
          </cell>
          <cell r="S91" t="str">
            <v>Casa</v>
          </cell>
          <cell r="T91" t="str">
            <v xml:space="preserve">Burzaco </v>
          </cell>
          <cell r="U91" t="str">
            <v>Buenoa aires</v>
          </cell>
          <cell r="V91">
            <v>1852</v>
          </cell>
          <cell r="W91" t="str">
            <v>Gran Buenos Aires</v>
          </cell>
          <cell r="Y91" t="str">
            <v>ENVÍO SIN CARGO (CABA, GRAN PARTE DE GBA y LA PLATA) TIEMPO: 4 a 6 DÍAS HÁBILES</v>
          </cell>
          <cell r="Z91" t="str">
            <v>Mercado Pago</v>
          </cell>
          <cell r="AD91">
            <v>44349</v>
          </cell>
          <cell r="AE91">
            <v>44351</v>
          </cell>
          <cell r="AF91" t="str">
            <v>ESCURRIDOR DE PLATOS Y CUBIERTOS ROSA 42X25X4CM</v>
          </cell>
          <cell r="AG91">
            <v>1121</v>
          </cell>
          <cell r="AH91">
            <v>1</v>
          </cell>
          <cell r="AI91" t="str">
            <v>083BA7703</v>
          </cell>
          <cell r="AJ91" t="str">
            <v>Móvil</v>
          </cell>
          <cell r="AK91" t="str">
            <v>EL LUNES 07-06 ENTRE 8 Y 18 HORAS!</v>
          </cell>
          <cell r="AL91">
            <v>15155823375</v>
          </cell>
          <cell r="AM91">
            <v>422218009</v>
          </cell>
          <cell r="AN91" t="str">
            <v>Sí</v>
          </cell>
        </row>
        <row r="92">
          <cell r="A92">
            <v>3107</v>
          </cell>
          <cell r="B92" t="str">
            <v>agussolq09@gmail.com</v>
          </cell>
          <cell r="C92">
            <v>44348</v>
          </cell>
          <cell r="D92" t="str">
            <v>Abierta</v>
          </cell>
          <cell r="E92" t="str">
            <v>Recibido</v>
          </cell>
          <cell r="F92" t="str">
            <v>Enviado</v>
          </cell>
          <cell r="G92" t="str">
            <v>ARS</v>
          </cell>
          <cell r="H92">
            <v>720</v>
          </cell>
          <cell r="I92">
            <v>0</v>
          </cell>
          <cell r="J92">
            <v>0</v>
          </cell>
          <cell r="K92">
            <v>720</v>
          </cell>
          <cell r="L92" t="str">
            <v>Agustina Quintero</v>
          </cell>
          <cell r="M92">
            <v>42150107</v>
          </cell>
          <cell r="N92">
            <v>541127901698</v>
          </cell>
          <cell r="O92" t="str">
            <v>Agustina Quintero</v>
          </cell>
          <cell r="P92">
            <v>541127901698</v>
          </cell>
          <cell r="Q92" t="str">
            <v>Lisandro de la Torre</v>
          </cell>
          <cell r="R92">
            <v>852</v>
          </cell>
          <cell r="T92" t="str">
            <v>Buenos Aires</v>
          </cell>
          <cell r="U92" t="str">
            <v>Buenos Aires</v>
          </cell>
          <cell r="V92">
            <v>1752</v>
          </cell>
          <cell r="W92" t="str">
            <v>Gran Buenos Aires</v>
          </cell>
          <cell r="Y92" t="str">
            <v>ENVÍO SIN CARGO (CABA, GRAN PARTE DE GBA y LA PLATA) TIEMPO: 4 a 6 DÍAS HÁBILES</v>
          </cell>
          <cell r="Z92" t="str">
            <v>Mercado Pago</v>
          </cell>
          <cell r="AD92">
            <v>44348</v>
          </cell>
          <cell r="AE92">
            <v>44351</v>
          </cell>
          <cell r="AF92" t="str">
            <v>MATE PAMPA BOCA ANGOSTA CON BOMBILLA COLOR BLANCO</v>
          </cell>
          <cell r="AG92">
            <v>720</v>
          </cell>
          <cell r="AH92">
            <v>1</v>
          </cell>
          <cell r="AJ92" t="str">
            <v>Web</v>
          </cell>
          <cell r="AK92" t="str">
            <v>EL LUNES 07-06 ENTRE 8 Y 18 HORAS!</v>
          </cell>
          <cell r="AL92">
            <v>15151389588</v>
          </cell>
          <cell r="AM92">
            <v>422688408</v>
          </cell>
          <cell r="AN92" t="str">
            <v>Sí</v>
          </cell>
        </row>
        <row r="93">
          <cell r="A93">
            <v>3106</v>
          </cell>
          <cell r="B93" t="str">
            <v>abril.c@hotmail.com.ar</v>
          </cell>
          <cell r="C93">
            <v>44348</v>
          </cell>
          <cell r="D93" t="str">
            <v>Abierta</v>
          </cell>
          <cell r="E93" t="str">
            <v>Recibido</v>
          </cell>
          <cell r="F93" t="str">
            <v>Enviado</v>
          </cell>
          <cell r="G93" t="str">
            <v>ARS</v>
          </cell>
          <cell r="H93">
            <v>1610</v>
          </cell>
          <cell r="I93">
            <v>0</v>
          </cell>
          <cell r="J93">
            <v>0</v>
          </cell>
          <cell r="K93">
            <v>1610</v>
          </cell>
          <cell r="L93" t="str">
            <v>Abril Cortez</v>
          </cell>
          <cell r="M93">
            <v>39068940</v>
          </cell>
          <cell r="N93">
            <v>541161482412</v>
          </cell>
          <cell r="O93" t="str">
            <v>Abril Cortez</v>
          </cell>
          <cell r="P93">
            <v>541161482412</v>
          </cell>
          <cell r="Q93" t="str">
            <v xml:space="preserve">Chivilcoy </v>
          </cell>
          <cell r="R93">
            <v>322</v>
          </cell>
          <cell r="S93" t="str">
            <v>1 D</v>
          </cell>
          <cell r="U93" t="str">
            <v>Capital Federal</v>
          </cell>
          <cell r="V93">
            <v>1407</v>
          </cell>
          <cell r="W93" t="str">
            <v>Capital Federal</v>
          </cell>
          <cell r="Y93" t="str">
            <v>ENVÍO SIN CARGO (CABA, GRAN PARTE DE GBA y LA PLATA) TIEMPO: 4 a 6 DÍAS HÁBILES</v>
          </cell>
          <cell r="Z93" t="str">
            <v>Mercado Pago</v>
          </cell>
          <cell r="AD93">
            <v>44348</v>
          </cell>
          <cell r="AE93">
            <v>44351</v>
          </cell>
          <cell r="AF93" t="str">
            <v>SECAPLATOS PASTEL PANAL 30.5X0.4X20.5 CM (Naranja)</v>
          </cell>
          <cell r="AG93">
            <v>532</v>
          </cell>
          <cell r="AH93">
            <v>1</v>
          </cell>
          <cell r="AI93" t="str">
            <v>019BA87519</v>
          </cell>
          <cell r="AJ93" t="str">
            <v>Móvil</v>
          </cell>
          <cell r="AK93" t="str">
            <v>EL LUNES 07-06 ENTRE 8 Y 18 HORAS!</v>
          </cell>
          <cell r="AL93">
            <v>2749850651</v>
          </cell>
          <cell r="AM93">
            <v>422665083</v>
          </cell>
          <cell r="AN93" t="str">
            <v>Sí</v>
          </cell>
        </row>
        <row r="94">
          <cell r="A94">
            <v>3103</v>
          </cell>
          <cell r="B94" t="str">
            <v>lucas.ramos11@outlook.com</v>
          </cell>
          <cell r="C94">
            <v>44348</v>
          </cell>
          <cell r="D94" t="str">
            <v>Abierta</v>
          </cell>
          <cell r="E94" t="str">
            <v>Recibido</v>
          </cell>
          <cell r="F94" t="str">
            <v>Enviado</v>
          </cell>
          <cell r="G94" t="str">
            <v>ARS</v>
          </cell>
          <cell r="H94">
            <v>720</v>
          </cell>
          <cell r="I94">
            <v>0</v>
          </cell>
          <cell r="J94">
            <v>0</v>
          </cell>
          <cell r="K94">
            <v>720</v>
          </cell>
          <cell r="L94" t="str">
            <v>Lucas Ramos</v>
          </cell>
          <cell r="M94">
            <v>39916802</v>
          </cell>
          <cell r="N94">
            <v>541155819093</v>
          </cell>
          <cell r="O94" t="str">
            <v>Lucas Ramos</v>
          </cell>
          <cell r="P94">
            <v>541155819093</v>
          </cell>
          <cell r="Q94" t="str">
            <v>Remedios Escalada de San Martin</v>
          </cell>
          <cell r="R94">
            <v>2749</v>
          </cell>
          <cell r="S94" t="str">
            <v>3-14-4</v>
          </cell>
          <cell r="T94" t="str">
            <v>Villa Santa Rita</v>
          </cell>
          <cell r="U94" t="str">
            <v>Capital Federal</v>
          </cell>
          <cell r="V94">
            <v>1416</v>
          </cell>
          <cell r="W94" t="str">
            <v>Capital Federal</v>
          </cell>
          <cell r="Y94" t="str">
            <v>ENVÍO SIN CARGO (CABA, GRAN PARTE DE GBA y LA PLATA) TIEMPO: 4 a 6 DÍAS HÁBILES</v>
          </cell>
          <cell r="Z94" t="str">
            <v>Mercado Pago</v>
          </cell>
          <cell r="AD94">
            <v>44348</v>
          </cell>
          <cell r="AE94">
            <v>44351</v>
          </cell>
          <cell r="AF94" t="str">
            <v>MATE PAMPA BOCA ANCHA CON BOMBILLA COLOR BLANCO</v>
          </cell>
          <cell r="AG94">
            <v>720</v>
          </cell>
          <cell r="AH94">
            <v>1</v>
          </cell>
          <cell r="AJ94" t="str">
            <v>Web</v>
          </cell>
          <cell r="AK94" t="str">
            <v>EL LUNES 07-06 ENTRE 8 Y 18 HORAS!</v>
          </cell>
          <cell r="AL94">
            <v>2748223615</v>
          </cell>
          <cell r="AM94">
            <v>422529277</v>
          </cell>
          <cell r="AN94" t="str">
            <v>Sí</v>
          </cell>
        </row>
        <row r="95">
          <cell r="A95">
            <v>3102</v>
          </cell>
          <cell r="B95" t="str">
            <v>lorenamarote09@gmail.com</v>
          </cell>
          <cell r="C95">
            <v>44348</v>
          </cell>
          <cell r="D95" t="str">
            <v>Abierta</v>
          </cell>
          <cell r="E95" t="str">
            <v>Recibido</v>
          </cell>
          <cell r="F95" t="str">
            <v>Enviado</v>
          </cell>
          <cell r="G95" t="str">
            <v>ARS</v>
          </cell>
          <cell r="H95">
            <v>690</v>
          </cell>
          <cell r="I95">
            <v>0</v>
          </cell>
          <cell r="J95">
            <v>0</v>
          </cell>
          <cell r="K95">
            <v>690</v>
          </cell>
          <cell r="L95" t="str">
            <v>Lorena Marote</v>
          </cell>
          <cell r="M95">
            <v>42839811</v>
          </cell>
          <cell r="N95">
            <v>5491139371992</v>
          </cell>
          <cell r="O95" t="str">
            <v>Lorena Marote</v>
          </cell>
          <cell r="P95">
            <v>5491139371992</v>
          </cell>
          <cell r="Q95" t="str">
            <v>Brasil</v>
          </cell>
          <cell r="R95">
            <v>2350</v>
          </cell>
          <cell r="U95" t="str">
            <v>Lanus Valentín Alsina</v>
          </cell>
          <cell r="V95">
            <v>1822</v>
          </cell>
          <cell r="W95" t="str">
            <v>Gran Buenos Aires</v>
          </cell>
          <cell r="Y95" t="str">
            <v>ENVÍO SIN CARGO (CABA, GRAN PARTE DE GBA y LA PLATA) TIEMPO: 4 a 6 DÍAS HÁBILES</v>
          </cell>
          <cell r="Z95" t="str">
            <v>Mercado Pago</v>
          </cell>
          <cell r="AB95" t="str">
            <v>Hola! Es para regalito la taza, muchas gracias, muy lindas cosas! Saludos</v>
          </cell>
          <cell r="AD95">
            <v>44348</v>
          </cell>
          <cell r="AE95">
            <v>44351</v>
          </cell>
          <cell r="AF95" t="str">
            <v>TAZA ROMA DE CERAMICA CRUDO 275ML</v>
          </cell>
          <cell r="AG95">
            <v>690</v>
          </cell>
          <cell r="AH95">
            <v>1</v>
          </cell>
          <cell r="AI95" t="str">
            <v>PO285713NN MERCA SEPARADA</v>
          </cell>
          <cell r="AJ95" t="str">
            <v>Móvil</v>
          </cell>
          <cell r="AK95" t="str">
            <v>EL LUNES 07-06 ENTRE 8 Y 18 HORAS!</v>
          </cell>
          <cell r="AL95">
            <v>15144187408</v>
          </cell>
          <cell r="AM95">
            <v>422477606</v>
          </cell>
          <cell r="AN95" t="str">
            <v>Sí</v>
          </cell>
        </row>
        <row r="96">
          <cell r="A96">
            <v>3099</v>
          </cell>
          <cell r="B96" t="str">
            <v>valeriaelizabethg@gmail.com</v>
          </cell>
          <cell r="C96">
            <v>44347</v>
          </cell>
          <cell r="D96" t="str">
            <v>Abierta</v>
          </cell>
          <cell r="E96" t="str">
            <v>Recibido</v>
          </cell>
          <cell r="F96" t="str">
            <v>Enviado</v>
          </cell>
          <cell r="G96" t="str">
            <v>ARS</v>
          </cell>
          <cell r="H96">
            <v>1150</v>
          </cell>
          <cell r="I96">
            <v>0</v>
          </cell>
          <cell r="J96">
            <v>0</v>
          </cell>
          <cell r="K96">
            <v>1150</v>
          </cell>
          <cell r="L96" t="str">
            <v>Valeria Garcia</v>
          </cell>
          <cell r="M96">
            <v>37097709</v>
          </cell>
          <cell r="N96">
            <v>5491162723498</v>
          </cell>
          <cell r="O96" t="str">
            <v>Valeria Garcia</v>
          </cell>
          <cell r="P96">
            <v>5491162723498</v>
          </cell>
          <cell r="Q96" t="str">
            <v>Ambrosetti</v>
          </cell>
          <cell r="R96">
            <v>96</v>
          </cell>
          <cell r="S96" t="str">
            <v>7A</v>
          </cell>
          <cell r="T96" t="str">
            <v>Caballito</v>
          </cell>
          <cell r="U96" t="str">
            <v>Capital Federal</v>
          </cell>
          <cell r="V96">
            <v>1405</v>
          </cell>
          <cell r="W96" t="str">
            <v>Capital Federal</v>
          </cell>
          <cell r="Y96" t="str">
            <v>ENVÍO SIN CARGO (CABA, GRAN PARTE DE GBA y LA PLATA) TIEMPO: 4 a 6 DÍAS HÁBILES</v>
          </cell>
          <cell r="Z96" t="str">
            <v>Mercado Pago</v>
          </cell>
          <cell r="AB96" t="str">
            <v>Hice dos compras con distintas tarjetas. El pedido 3098 también es mio, aviso por si quieren enviar las dos compras juntas. Muchas gracias.</v>
          </cell>
          <cell r="AC96" t="str">
            <v>ENVIAR ORDEN 3098 Y 3099 JUNTOS</v>
          </cell>
          <cell r="AD96">
            <v>44347</v>
          </cell>
          <cell r="AE96">
            <v>44349</v>
          </cell>
          <cell r="AF96" t="str">
            <v>SET X 2 PAÑOS MICROFIBRA 35X50 PACK NRO 2 (PACK 1)</v>
          </cell>
          <cell r="AG96">
            <v>575</v>
          </cell>
          <cell r="AH96">
            <v>1</v>
          </cell>
          <cell r="AI96">
            <v>8</v>
          </cell>
          <cell r="AJ96" t="str">
            <v>Web</v>
          </cell>
          <cell r="AK96" t="str">
            <v>EL VIERNES 04-06 ENTRE 8 Y 18 HORAS!</v>
          </cell>
          <cell r="AL96">
            <v>15133569212</v>
          </cell>
          <cell r="AM96">
            <v>422106130</v>
          </cell>
          <cell r="AN96" t="str">
            <v>Sí</v>
          </cell>
        </row>
        <row r="97">
          <cell r="A97">
            <v>3098</v>
          </cell>
          <cell r="B97" t="str">
            <v>valeriaelizabethg@gmail.com</v>
          </cell>
          <cell r="C97">
            <v>44347</v>
          </cell>
          <cell r="D97" t="str">
            <v>Abierta</v>
          </cell>
          <cell r="E97" t="str">
            <v>Recibido</v>
          </cell>
          <cell r="F97" t="str">
            <v>Enviado</v>
          </cell>
          <cell r="G97" t="str">
            <v>ARS</v>
          </cell>
          <cell r="H97">
            <v>810</v>
          </cell>
          <cell r="I97">
            <v>0</v>
          </cell>
          <cell r="J97">
            <v>0</v>
          </cell>
          <cell r="K97">
            <v>810</v>
          </cell>
          <cell r="L97" t="str">
            <v>Valeria Garcia</v>
          </cell>
          <cell r="M97">
            <v>37097709</v>
          </cell>
          <cell r="N97">
            <v>5491162723498</v>
          </cell>
          <cell r="O97" t="str">
            <v>Valeria Garcia</v>
          </cell>
          <cell r="P97">
            <v>5491162723498</v>
          </cell>
          <cell r="Q97" t="str">
            <v>Ambrosetti</v>
          </cell>
          <cell r="R97">
            <v>96</v>
          </cell>
          <cell r="S97" t="str">
            <v>7A</v>
          </cell>
          <cell r="T97" t="str">
            <v>Caballito</v>
          </cell>
          <cell r="U97" t="str">
            <v>Capital Federal</v>
          </cell>
          <cell r="V97">
            <v>1405</v>
          </cell>
          <cell r="W97" t="str">
            <v>Capital Federal</v>
          </cell>
          <cell r="Y97" t="str">
            <v>ENVÍO SIN CARGO (CABA, GRAN PARTE DE GBA y LA PLATA) TIEMPO: 4 a 6 DÍAS HÁBILES</v>
          </cell>
          <cell r="Z97" t="str">
            <v>Mercado Pago</v>
          </cell>
          <cell r="AC97" t="str">
            <v>ENVIAR ORDEN 3098 Y 3099 JUNTOS</v>
          </cell>
          <cell r="AD97">
            <v>44347</v>
          </cell>
          <cell r="AE97">
            <v>44349</v>
          </cell>
          <cell r="AF97" t="str">
            <v>CUCHARA COLOR ROSA</v>
          </cell>
          <cell r="AG97">
            <v>62</v>
          </cell>
          <cell r="AH97">
            <v>1</v>
          </cell>
          <cell r="AI97" t="str">
            <v>BP32018</v>
          </cell>
          <cell r="AJ97" t="str">
            <v>Web</v>
          </cell>
          <cell r="AK97" t="str">
            <v>EL VIERNES 04-06 ENTRE 8 Y 18 HORAS!</v>
          </cell>
          <cell r="AL97">
            <v>15133407301</v>
          </cell>
          <cell r="AM97">
            <v>422083670</v>
          </cell>
          <cell r="AN97" t="str">
            <v>Sí</v>
          </cell>
        </row>
        <row r="98">
          <cell r="A98">
            <v>3097</v>
          </cell>
          <cell r="B98" t="str">
            <v>augusto.mazzoni88@gmail.com</v>
          </cell>
          <cell r="C98">
            <v>44347</v>
          </cell>
          <cell r="D98" t="str">
            <v>Abierta</v>
          </cell>
          <cell r="E98" t="str">
            <v>Recibido</v>
          </cell>
          <cell r="F98" t="str">
            <v>Enviado</v>
          </cell>
          <cell r="G98" t="str">
            <v>ARS</v>
          </cell>
          <cell r="H98">
            <v>3297</v>
          </cell>
          <cell r="I98" t="str">
            <v>494.55</v>
          </cell>
          <cell r="J98">
            <v>0</v>
          </cell>
          <cell r="K98" t="str">
            <v>2802.45</v>
          </cell>
          <cell r="L98" t="str">
            <v>Augusto Mazzoni</v>
          </cell>
          <cell r="M98">
            <v>34027633</v>
          </cell>
          <cell r="N98">
            <v>541137015098</v>
          </cell>
          <cell r="O98" t="str">
            <v>Augusto Mazzoni</v>
          </cell>
          <cell r="P98">
            <v>541137015098</v>
          </cell>
          <cell r="Q98" t="str">
            <v>Juan agustin garcia</v>
          </cell>
          <cell r="R98">
            <v>2740</v>
          </cell>
          <cell r="S98" t="str">
            <v>7 B</v>
          </cell>
          <cell r="T98" t="str">
            <v>Villa mitre</v>
          </cell>
          <cell r="U98" t="str">
            <v>Capital Federal</v>
          </cell>
          <cell r="V98">
            <v>1416</v>
          </cell>
          <cell r="W98" t="str">
            <v>Capital Federal</v>
          </cell>
          <cell r="Y98" t="str">
            <v>ENVÍO SIN CARGO (CABA, GRAN PARTE DE GBA y LA PLATA) TIEMPO: 4 a 6 DÍAS HÁBILES</v>
          </cell>
          <cell r="Z98" t="str">
            <v>Mercado Pago</v>
          </cell>
          <cell r="AA98" t="str">
            <v>AMIGOS</v>
          </cell>
          <cell r="AB98" t="str">
            <v xml:space="preserve">Un beso grande a maru y otro al pele en el cuello </v>
          </cell>
          <cell r="AD98">
            <v>44347</v>
          </cell>
          <cell r="AE98">
            <v>44349</v>
          </cell>
          <cell r="AF98" t="str">
            <v>TABLA PICAR RECT BLANCA 27X20CM</v>
          </cell>
          <cell r="AG98">
            <v>538</v>
          </cell>
          <cell r="AH98">
            <v>1</v>
          </cell>
          <cell r="AI98" t="str">
            <v>0607PLA0009</v>
          </cell>
          <cell r="AJ98" t="str">
            <v>Móvil</v>
          </cell>
          <cell r="AK98" t="str">
            <v>EL VIERNES TE LO ESTAN LLEVANDO DIVINA! BESOS Y ESPERO VERNOS PRONTO CAPOOOOOO!</v>
          </cell>
          <cell r="AL98">
            <v>15132278534</v>
          </cell>
          <cell r="AM98">
            <v>422055228</v>
          </cell>
          <cell r="AN98" t="str">
            <v>Sí</v>
          </cell>
        </row>
        <row r="99">
          <cell r="A99">
            <v>3096</v>
          </cell>
          <cell r="B99" t="str">
            <v>lorenaferreyra409@gmail.com</v>
          </cell>
          <cell r="C99">
            <v>44347</v>
          </cell>
          <cell r="D99" t="str">
            <v>Abierta</v>
          </cell>
          <cell r="E99" t="str">
            <v>Recibido</v>
          </cell>
          <cell r="F99" t="str">
            <v>Enviado</v>
          </cell>
          <cell r="G99" t="str">
            <v>ARS</v>
          </cell>
          <cell r="H99">
            <v>1150</v>
          </cell>
          <cell r="I99">
            <v>0</v>
          </cell>
          <cell r="J99">
            <v>0</v>
          </cell>
          <cell r="K99">
            <v>1150</v>
          </cell>
          <cell r="L99" t="str">
            <v>Lorena Ferreyra</v>
          </cell>
          <cell r="M99">
            <v>40854409</v>
          </cell>
          <cell r="N99">
            <v>541122803922</v>
          </cell>
          <cell r="O99" t="str">
            <v>Lorena Ferreyra</v>
          </cell>
          <cell r="P99">
            <v>541122803922</v>
          </cell>
          <cell r="Q99" t="str">
            <v>Zinny</v>
          </cell>
          <cell r="R99">
            <v>103</v>
          </cell>
          <cell r="U99" t="str">
            <v xml:space="preserve">Isidro Casanova </v>
          </cell>
          <cell r="V99">
            <v>1765</v>
          </cell>
          <cell r="W99" t="str">
            <v>Gran Buenos Aires</v>
          </cell>
          <cell r="Y99" t="str">
            <v>ENVÍO SIN CARGO (CABA, GRAN PARTE DE GBA y LA PLATA) TIEMPO: 4 a 6 DÍAS HÁBILES</v>
          </cell>
          <cell r="Z99" t="str">
            <v>Mercado Pago</v>
          </cell>
          <cell r="AB99" t="str">
            <v>Tengo horarios comercial porfavor si pueden avisarme en qué horario me llega el pedido gracias</v>
          </cell>
          <cell r="AD99">
            <v>44347</v>
          </cell>
          <cell r="AE99">
            <v>44349</v>
          </cell>
          <cell r="AF99" t="str">
            <v>SET X 2 PAÑOS MICROFIBRA 35X50 PACK NRO 2 (PACK 3)</v>
          </cell>
          <cell r="AG99">
            <v>575</v>
          </cell>
          <cell r="AH99">
            <v>2</v>
          </cell>
          <cell r="AI99">
            <v>11</v>
          </cell>
          <cell r="AJ99" t="str">
            <v>Móvil</v>
          </cell>
          <cell r="AK99" t="str">
            <v>EL VIERNES 04-06 ENTRE 8 Y 18 HORAS!</v>
          </cell>
          <cell r="AL99">
            <v>15131558217</v>
          </cell>
          <cell r="AM99">
            <v>420470328</v>
          </cell>
          <cell r="AN99" t="str">
            <v>Sí</v>
          </cell>
        </row>
        <row r="100">
          <cell r="A100">
            <v>3095</v>
          </cell>
          <cell r="B100" t="str">
            <v>melisapdiduch@gmail.com</v>
          </cell>
          <cell r="C100">
            <v>44347</v>
          </cell>
          <cell r="D100" t="str">
            <v>Abierta</v>
          </cell>
          <cell r="E100" t="str">
            <v>Recibido</v>
          </cell>
          <cell r="F100" t="str">
            <v>Enviado</v>
          </cell>
          <cell r="G100" t="str">
            <v>ARS</v>
          </cell>
          <cell r="H100">
            <v>2125</v>
          </cell>
          <cell r="I100">
            <v>0</v>
          </cell>
          <cell r="J100">
            <v>0</v>
          </cell>
          <cell r="K100">
            <v>2125</v>
          </cell>
          <cell r="L100" t="str">
            <v>Melisa Perez Diduch</v>
          </cell>
          <cell r="M100">
            <v>31206351</v>
          </cell>
          <cell r="N100">
            <v>5491139282802</v>
          </cell>
          <cell r="O100" t="str">
            <v>Melisa PEREZ DIDUCH</v>
          </cell>
          <cell r="P100">
            <v>5491139282802</v>
          </cell>
          <cell r="Q100" t="str">
            <v>Gascon</v>
          </cell>
          <cell r="R100">
            <v>1427</v>
          </cell>
          <cell r="S100">
            <v>4</v>
          </cell>
          <cell r="T100" t="str">
            <v>Caseros</v>
          </cell>
          <cell r="U100" t="str">
            <v>Tres de febrero</v>
          </cell>
          <cell r="V100">
            <v>1678</v>
          </cell>
          <cell r="W100" t="str">
            <v>Gran Buenos Aires</v>
          </cell>
          <cell r="Y100" t="str">
            <v>ENVÍO SIN CARGO (CABA, GRAN PARTE DE GBA y LA PLATA) TIEMPO: 4 a 6 DÍAS HÁBILES</v>
          </cell>
          <cell r="Z100" t="str">
            <v>Mercado Pago</v>
          </cell>
          <cell r="AD100">
            <v>44347</v>
          </cell>
          <cell r="AE100">
            <v>44349</v>
          </cell>
          <cell r="AF100" t="str">
            <v>SR. DISPENSER COLORES SURTIDOS (Celeste)</v>
          </cell>
          <cell r="AG100">
            <v>460</v>
          </cell>
          <cell r="AH100">
            <v>1</v>
          </cell>
          <cell r="AI100" t="str">
            <v>Q056 QUO MERCA SEPARADA/COSTO TEORICO MAS IVA</v>
          </cell>
          <cell r="AJ100" t="str">
            <v>Móvil</v>
          </cell>
          <cell r="AK100" t="str">
            <v>EL VIERNES 04-06 ENTRE 8 Y 18 HORAS!</v>
          </cell>
          <cell r="AL100">
            <v>15129848833</v>
          </cell>
          <cell r="AM100">
            <v>421984817</v>
          </cell>
          <cell r="AN100" t="str">
            <v>Sí</v>
          </cell>
        </row>
        <row r="101">
          <cell r="A101">
            <v>3094</v>
          </cell>
          <cell r="B101" t="str">
            <v>yammmurineddu@gmail.com</v>
          </cell>
          <cell r="C101">
            <v>44347</v>
          </cell>
          <cell r="D101" t="str">
            <v>Abierta</v>
          </cell>
          <cell r="E101" t="str">
            <v>Recibido</v>
          </cell>
          <cell r="F101" t="str">
            <v>Enviado</v>
          </cell>
          <cell r="G101" t="str">
            <v>ARS</v>
          </cell>
          <cell r="H101">
            <v>1114</v>
          </cell>
          <cell r="I101">
            <v>0</v>
          </cell>
          <cell r="J101">
            <v>0</v>
          </cell>
          <cell r="K101">
            <v>1114</v>
          </cell>
          <cell r="L101" t="str">
            <v>Yamila Murineddu</v>
          </cell>
          <cell r="M101">
            <v>37949063</v>
          </cell>
          <cell r="N101">
            <v>541136543450</v>
          </cell>
          <cell r="O101" t="str">
            <v>Yamila Murineddu</v>
          </cell>
          <cell r="P101">
            <v>541136543450</v>
          </cell>
          <cell r="Q101" t="str">
            <v>Guardia vieja</v>
          </cell>
          <cell r="R101">
            <v>1870</v>
          </cell>
          <cell r="S101" t="str">
            <v>Casa en garage</v>
          </cell>
          <cell r="U101" t="str">
            <v>Merlo</v>
          </cell>
          <cell r="V101">
            <v>1722</v>
          </cell>
          <cell r="W101" t="str">
            <v>Gran Buenos Aires</v>
          </cell>
          <cell r="Y101" t="str">
            <v>ENVÍO SIN CARGO (CABA, GRAN PARTE DE GBA y LA PLATA) TIEMPO: 4 a 6 DÍAS HÁBILES</v>
          </cell>
          <cell r="Z101" t="str">
            <v>TRANSFERENCIA BANCARIA</v>
          </cell>
          <cell r="AD101">
            <v>44349</v>
          </cell>
          <cell r="AE101">
            <v>44349</v>
          </cell>
          <cell r="AF101" t="str">
            <v>SET X 2 PAÑOS MICROFIBRA 35X50 PACK NRO 2 (PACK 2)</v>
          </cell>
          <cell r="AG101">
            <v>575</v>
          </cell>
          <cell r="AH101">
            <v>1</v>
          </cell>
          <cell r="AI101">
            <v>10</v>
          </cell>
          <cell r="AJ101" t="str">
            <v>Móvil</v>
          </cell>
          <cell r="AK101" t="str">
            <v>EL VIERNES 04-06 ENTRE 8 Y 18 HORAS!</v>
          </cell>
          <cell r="AM101">
            <v>421908195</v>
          </cell>
          <cell r="AN101" t="str">
            <v>Sí</v>
          </cell>
        </row>
        <row r="102">
          <cell r="A102">
            <v>3093</v>
          </cell>
          <cell r="B102" t="str">
            <v>florenciagsanchez25@gmail.com</v>
          </cell>
          <cell r="C102">
            <v>44347</v>
          </cell>
          <cell r="D102" t="str">
            <v>Abierta</v>
          </cell>
          <cell r="E102" t="str">
            <v>Recibido</v>
          </cell>
          <cell r="F102" t="str">
            <v>Enviado</v>
          </cell>
          <cell r="G102" t="str">
            <v>ARS</v>
          </cell>
          <cell r="H102">
            <v>1114</v>
          </cell>
          <cell r="I102">
            <v>0</v>
          </cell>
          <cell r="J102">
            <v>0</v>
          </cell>
          <cell r="K102">
            <v>1114</v>
          </cell>
          <cell r="L102" t="str">
            <v>Florencia Sanchez</v>
          </cell>
          <cell r="M102">
            <v>31757025</v>
          </cell>
          <cell r="N102">
            <v>541156620458</v>
          </cell>
          <cell r="O102" t="str">
            <v>Florencia Sanchez</v>
          </cell>
          <cell r="P102">
            <v>541156620458</v>
          </cell>
          <cell r="Q102" t="str">
            <v xml:space="preserve">Moreno </v>
          </cell>
          <cell r="R102">
            <v>1060</v>
          </cell>
          <cell r="S102" t="str">
            <v>5A</v>
          </cell>
          <cell r="U102" t="str">
            <v>Quilmes</v>
          </cell>
          <cell r="V102">
            <v>1878</v>
          </cell>
          <cell r="W102" t="str">
            <v>Gran Buenos Aires</v>
          </cell>
          <cell r="Y102" t="str">
            <v>ENVÍO SIN CARGO (CABA, GRAN PARTE DE GBA y LA PLATA) TIEMPO: 4 a 6 DÍAS HÁBILES</v>
          </cell>
          <cell r="Z102" t="str">
            <v>Mercado Pago</v>
          </cell>
          <cell r="AD102">
            <v>44347</v>
          </cell>
          <cell r="AE102">
            <v>44349</v>
          </cell>
          <cell r="AF102" t="str">
            <v>INDIVIDUAL CUERINA HOJAS 32.5CM DIAM</v>
          </cell>
          <cell r="AG102" t="str">
            <v>269.5</v>
          </cell>
          <cell r="AH102">
            <v>2</v>
          </cell>
          <cell r="AI102" t="str">
            <v>CHUIN45C</v>
          </cell>
          <cell r="AJ102" t="str">
            <v>Móvil</v>
          </cell>
          <cell r="AK102" t="str">
            <v>EL VIERNES 04-06 ENTRE 8 Y 18 HORAS!</v>
          </cell>
          <cell r="AL102">
            <v>15121571868</v>
          </cell>
          <cell r="AM102">
            <v>421044727</v>
          </cell>
          <cell r="AN102" t="str">
            <v>Sí</v>
          </cell>
        </row>
        <row r="103">
          <cell r="A103">
            <v>3091</v>
          </cell>
          <cell r="B103" t="str">
            <v>pauli_sucu@hotmail.com</v>
          </cell>
          <cell r="C103">
            <v>44346</v>
          </cell>
          <cell r="D103" t="str">
            <v>Abierta</v>
          </cell>
          <cell r="E103" t="str">
            <v>Recibido</v>
          </cell>
          <cell r="F103" t="str">
            <v>Enviado</v>
          </cell>
          <cell r="G103" t="str">
            <v>ARS</v>
          </cell>
          <cell r="H103">
            <v>4076</v>
          </cell>
          <cell r="I103">
            <v>0</v>
          </cell>
          <cell r="J103">
            <v>0</v>
          </cell>
          <cell r="K103">
            <v>4076</v>
          </cell>
          <cell r="L103" t="str">
            <v>Paula Vieytes</v>
          </cell>
          <cell r="M103">
            <v>34602482</v>
          </cell>
          <cell r="N103">
            <v>5491150195254</v>
          </cell>
          <cell r="O103" t="str">
            <v>Paula Vieytes</v>
          </cell>
          <cell r="P103">
            <v>5491150195254</v>
          </cell>
          <cell r="Q103" t="str">
            <v>Lemos</v>
          </cell>
          <cell r="R103">
            <v>226</v>
          </cell>
          <cell r="S103" t="str">
            <v>Pb b</v>
          </cell>
          <cell r="T103" t="str">
            <v xml:space="preserve">Chacarita </v>
          </cell>
          <cell r="U103" t="str">
            <v>Capital Federal</v>
          </cell>
          <cell r="V103">
            <v>1427</v>
          </cell>
          <cell r="W103" t="str">
            <v>Capital Federal</v>
          </cell>
          <cell r="Y103" t="str">
            <v>ENVÍO SIN CARGO (CABA, GRAN PARTE DE GBA y LA PLATA) TIEMPO: 4 a 6 DÍAS HÁBILES</v>
          </cell>
          <cell r="Z103" t="str">
            <v>Mercado Pago</v>
          </cell>
          <cell r="AD103">
            <v>44346</v>
          </cell>
          <cell r="AE103">
            <v>44349</v>
          </cell>
          <cell r="AF103" t="str">
            <v>MESA DE ARRIME HOME OFFICE 35x40x67 CM</v>
          </cell>
          <cell r="AG103">
            <v>3500</v>
          </cell>
          <cell r="AH103">
            <v>1</v>
          </cell>
          <cell r="AI103" t="str">
            <v>MESA ARRIMME OSCURA 2 CAÑOS LAS TENGO EN SAN DIEGO</v>
          </cell>
          <cell r="AJ103" t="str">
            <v>Móvil</v>
          </cell>
          <cell r="AK103" t="str">
            <v>EL VIERNES 04-06 ENTRE 8 Y 18 HORAS!</v>
          </cell>
          <cell r="AL103">
            <v>15112230825</v>
          </cell>
          <cell r="AM103">
            <v>421302876</v>
          </cell>
          <cell r="AN103" t="str">
            <v>Sí</v>
          </cell>
        </row>
        <row r="104">
          <cell r="A104">
            <v>3090</v>
          </cell>
          <cell r="B104" t="str">
            <v>giselajakimczuk@gmail.com</v>
          </cell>
          <cell r="C104">
            <v>44346</v>
          </cell>
          <cell r="D104" t="str">
            <v>Abierta</v>
          </cell>
          <cell r="E104" t="str">
            <v>Recibido</v>
          </cell>
          <cell r="F104" t="str">
            <v>Enviado</v>
          </cell>
          <cell r="G104" t="str">
            <v>ARS</v>
          </cell>
          <cell r="H104">
            <v>1150</v>
          </cell>
          <cell r="I104">
            <v>0</v>
          </cell>
          <cell r="J104">
            <v>0</v>
          </cell>
          <cell r="K104">
            <v>1150</v>
          </cell>
          <cell r="L104" t="str">
            <v>Gisela jakimczuk</v>
          </cell>
          <cell r="M104">
            <v>33606823</v>
          </cell>
          <cell r="N104">
            <v>541131241901</v>
          </cell>
          <cell r="O104" t="str">
            <v>Gisela jakimczuk</v>
          </cell>
          <cell r="P104">
            <v>541131241901</v>
          </cell>
          <cell r="Q104" t="str">
            <v>Burela</v>
          </cell>
          <cell r="R104">
            <v>1375</v>
          </cell>
          <cell r="T104" t="str">
            <v>Gerli</v>
          </cell>
          <cell r="U104" t="str">
            <v>Lanus</v>
          </cell>
          <cell r="V104">
            <v>1824</v>
          </cell>
          <cell r="W104" t="str">
            <v>Gran Buenos Aires</v>
          </cell>
          <cell r="Y104" t="str">
            <v>ENVÍO SIN CARGO (CABA, GRAN PARTE DE GBA y LA PLATA) TIEMPO: 4 a 6 DÍAS HÁBILES</v>
          </cell>
          <cell r="Z104" t="str">
            <v>Mercado Pago</v>
          </cell>
          <cell r="AD104">
            <v>44346</v>
          </cell>
          <cell r="AE104">
            <v>44349</v>
          </cell>
          <cell r="AF104" t="str">
            <v>SET X 2 PAÑOS MICROFIBRA 35X50 PACK NRO 2 (PACK 2)</v>
          </cell>
          <cell r="AG104">
            <v>575</v>
          </cell>
          <cell r="AH104">
            <v>1</v>
          </cell>
          <cell r="AI104">
            <v>10</v>
          </cell>
          <cell r="AJ104" t="str">
            <v>Móvil</v>
          </cell>
          <cell r="AK104" t="str">
            <v>EL VIERNES 04-06 ENTRE 8 Y 18 HORAS!</v>
          </cell>
          <cell r="AL104">
            <v>2738209125</v>
          </cell>
          <cell r="AM104">
            <v>421302793</v>
          </cell>
          <cell r="AN104" t="str">
            <v>Sí</v>
          </cell>
        </row>
        <row r="105">
          <cell r="A105">
            <v>3089</v>
          </cell>
          <cell r="B105" t="str">
            <v>bren__rojas@hotmail.com</v>
          </cell>
          <cell r="C105">
            <v>44346</v>
          </cell>
          <cell r="D105" t="str">
            <v>Abierta</v>
          </cell>
          <cell r="E105" t="str">
            <v>Recibido</v>
          </cell>
          <cell r="F105" t="str">
            <v>Enviado</v>
          </cell>
          <cell r="G105" t="str">
            <v>ARS</v>
          </cell>
          <cell r="H105">
            <v>3479</v>
          </cell>
          <cell r="I105">
            <v>0</v>
          </cell>
          <cell r="J105">
            <v>0</v>
          </cell>
          <cell r="K105">
            <v>3479</v>
          </cell>
          <cell r="L105" t="str">
            <v>Brenda Rocio Rojas</v>
          </cell>
          <cell r="M105">
            <v>36169624</v>
          </cell>
          <cell r="N105">
            <v>541162198092</v>
          </cell>
          <cell r="O105" t="str">
            <v>Brenda Rocio Rojas</v>
          </cell>
          <cell r="P105">
            <v>541162198092</v>
          </cell>
          <cell r="Q105" t="str">
            <v xml:space="preserve">Avenida Caseros </v>
          </cell>
          <cell r="R105">
            <v>769</v>
          </cell>
          <cell r="S105" t="str">
            <v>8 d</v>
          </cell>
          <cell r="T105" t="str">
            <v>Ciudad Autónoma de Buenos Aires</v>
          </cell>
          <cell r="U105" t="str">
            <v>Capital Federal</v>
          </cell>
          <cell r="V105">
            <v>1152</v>
          </cell>
          <cell r="W105" t="str">
            <v>Capital Federal</v>
          </cell>
          <cell r="Y105" t="str">
            <v>ENVÍO SIN CARGO (CABA, GRAN PARTE DE GBA y LA PLATA) TIEMPO: 4 a 6 DÍAS HÁBILES</v>
          </cell>
          <cell r="Z105" t="str">
            <v>Mercado Pago</v>
          </cell>
          <cell r="AD105">
            <v>44346</v>
          </cell>
          <cell r="AE105">
            <v>44349</v>
          </cell>
          <cell r="AF105" t="str">
            <v>CUCHARA AGUJEREADA DE SILICONA SIMIL MARMOL 31X7CM</v>
          </cell>
          <cell r="AG105">
            <v>870</v>
          </cell>
          <cell r="AH105">
            <v>1</v>
          </cell>
          <cell r="AI105" t="str">
            <v>MS101A15</v>
          </cell>
          <cell r="AJ105" t="str">
            <v>Web</v>
          </cell>
          <cell r="AK105" t="str">
            <v>EL VIERNES 04-06 ENTRE 8 Y 18 HORAS!</v>
          </cell>
          <cell r="AL105">
            <v>2738034545</v>
          </cell>
          <cell r="AM105">
            <v>409769922</v>
          </cell>
          <cell r="AN105" t="str">
            <v>Sí</v>
          </cell>
        </row>
        <row r="106">
          <cell r="A106">
            <v>3087</v>
          </cell>
          <cell r="B106" t="str">
            <v>valentinadicola.1@gmail.com</v>
          </cell>
          <cell r="C106">
            <v>44346</v>
          </cell>
          <cell r="D106" t="str">
            <v>Abierta</v>
          </cell>
          <cell r="E106" t="str">
            <v>Recibido</v>
          </cell>
          <cell r="F106" t="str">
            <v>Enviado</v>
          </cell>
          <cell r="G106" t="str">
            <v>ARS</v>
          </cell>
          <cell r="H106">
            <v>1210</v>
          </cell>
          <cell r="I106">
            <v>0</v>
          </cell>
          <cell r="J106">
            <v>0</v>
          </cell>
          <cell r="K106">
            <v>1210</v>
          </cell>
          <cell r="L106" t="str">
            <v>Valentina Di Cola</v>
          </cell>
          <cell r="M106">
            <v>42353964</v>
          </cell>
          <cell r="N106">
            <v>541165917627</v>
          </cell>
          <cell r="O106" t="str">
            <v>Valentina Di Cola</v>
          </cell>
          <cell r="P106">
            <v>541165917627</v>
          </cell>
          <cell r="Q106" t="str">
            <v xml:space="preserve">Alvear </v>
          </cell>
          <cell r="R106">
            <v>357</v>
          </cell>
          <cell r="S106" t="str">
            <v xml:space="preserve">5 piso </v>
          </cell>
          <cell r="U106" t="str">
            <v xml:space="preserve">Quilmes </v>
          </cell>
          <cell r="V106">
            <v>1878</v>
          </cell>
          <cell r="W106" t="str">
            <v>Gran Buenos Aires</v>
          </cell>
          <cell r="Y106" t="str">
            <v>ENVÍO SIN CARGO (CABA, GRAN PARTE DE GBA y LA PLATA) TIEMPO: 4 a 6 DÍAS HÁBILES</v>
          </cell>
          <cell r="Z106" t="str">
            <v>Mercado Pago</v>
          </cell>
          <cell r="AD106">
            <v>44346</v>
          </cell>
          <cell r="AE106">
            <v>44349</v>
          </cell>
          <cell r="AF106" t="str">
            <v>MUG CAFE TERMICO TAPA SILICONA (Negro)</v>
          </cell>
          <cell r="AG106">
            <v>490</v>
          </cell>
          <cell r="AH106">
            <v>1</v>
          </cell>
          <cell r="AI106" t="str">
            <v>Q527 QUO/MERCA SEPARADA/COSTO TEORICO MAS IVA</v>
          </cell>
          <cell r="AJ106" t="str">
            <v>Móvil</v>
          </cell>
          <cell r="AK106" t="str">
            <v>EL VIERNES 04-06 ENTRE 8 Y 18 HORAS!</v>
          </cell>
          <cell r="AL106">
            <v>15107689931</v>
          </cell>
          <cell r="AM106">
            <v>421137060</v>
          </cell>
          <cell r="AN106" t="str">
            <v>Sí</v>
          </cell>
        </row>
        <row r="107">
          <cell r="A107">
            <v>3086</v>
          </cell>
          <cell r="B107" t="str">
            <v>agueroimanol@gmail.com</v>
          </cell>
          <cell r="C107">
            <v>44345</v>
          </cell>
          <cell r="D107" t="str">
            <v>Abierta</v>
          </cell>
          <cell r="E107" t="str">
            <v>Recibido</v>
          </cell>
          <cell r="F107" t="str">
            <v>Enviado</v>
          </cell>
          <cell r="G107" t="str">
            <v>ARS</v>
          </cell>
          <cell r="H107">
            <v>2590</v>
          </cell>
          <cell r="I107">
            <v>0</v>
          </cell>
          <cell r="J107">
            <v>0</v>
          </cell>
          <cell r="K107">
            <v>2590</v>
          </cell>
          <cell r="L107" t="str">
            <v>Imanol Agüero</v>
          </cell>
          <cell r="M107">
            <v>20373025772</v>
          </cell>
          <cell r="N107">
            <v>543874811568</v>
          </cell>
          <cell r="O107" t="str">
            <v>Imanol Agüero</v>
          </cell>
          <cell r="P107">
            <v>543874811568</v>
          </cell>
          <cell r="Q107" t="str">
            <v>Av. Asamblea</v>
          </cell>
          <cell r="R107">
            <v>256</v>
          </cell>
          <cell r="S107" t="str">
            <v>3B</v>
          </cell>
          <cell r="T107" t="str">
            <v>Parque Chacabuco</v>
          </cell>
          <cell r="U107" t="str">
            <v>Capital Federal</v>
          </cell>
          <cell r="V107">
            <v>1424</v>
          </cell>
          <cell r="W107" t="str">
            <v>Capital Federal</v>
          </cell>
          <cell r="Y107" t="str">
            <v>ENVÍO SIN CARGO (CABA, GRAN PARTE DE GBA y LA PLATA) TIEMPO: 4 a 6 DÍAS HÁBILES</v>
          </cell>
          <cell r="Z107" t="str">
            <v>Mercado Pago</v>
          </cell>
          <cell r="AC107" t="str">
            <v>SI ES POSIBLE ENVIAR MIERCOLES 02/05 Y JUEVES 03/05 QUE ESTA EN LA CASA</v>
          </cell>
          <cell r="AD107">
            <v>44345</v>
          </cell>
          <cell r="AE107">
            <v>44349</v>
          </cell>
          <cell r="AF107" t="str">
            <v>ALMOHADON CON RELLENO VELLON SILICONADO 30X30 CM</v>
          </cell>
          <cell r="AG107">
            <v>444</v>
          </cell>
          <cell r="AH107">
            <v>1</v>
          </cell>
          <cell r="AI107" t="str">
            <v>CHU426</v>
          </cell>
          <cell r="AJ107" t="str">
            <v>Móvil</v>
          </cell>
          <cell r="AK107" t="str">
            <v>EL JUEVES 03-06 ENTRE 8 Y 18 HORAS!</v>
          </cell>
          <cell r="AL107">
            <v>2737139934</v>
          </cell>
          <cell r="AM107">
            <v>421085429</v>
          </cell>
          <cell r="AN107" t="str">
            <v>Sí</v>
          </cell>
        </row>
        <row r="108">
          <cell r="A108">
            <v>3085</v>
          </cell>
          <cell r="B108" t="str">
            <v>anabella_longo@hotmail.com</v>
          </cell>
          <cell r="C108">
            <v>44345</v>
          </cell>
          <cell r="D108" t="str">
            <v>Abierta</v>
          </cell>
          <cell r="E108" t="str">
            <v>Recibido</v>
          </cell>
          <cell r="F108" t="str">
            <v>Enviado</v>
          </cell>
          <cell r="G108" t="str">
            <v>ARS</v>
          </cell>
          <cell r="H108">
            <v>2141</v>
          </cell>
          <cell r="I108">
            <v>0</v>
          </cell>
          <cell r="J108">
            <v>0</v>
          </cell>
          <cell r="K108">
            <v>2141</v>
          </cell>
          <cell r="L108" t="str">
            <v>Anabella Longo</v>
          </cell>
          <cell r="M108">
            <v>29038029</v>
          </cell>
          <cell r="N108">
            <v>541133519441</v>
          </cell>
          <cell r="O108" t="str">
            <v>Anabella Longo</v>
          </cell>
          <cell r="P108">
            <v>541133519441</v>
          </cell>
          <cell r="Q108" t="str">
            <v xml:space="preserve">Burela </v>
          </cell>
          <cell r="R108">
            <v>1617</v>
          </cell>
          <cell r="T108" t="str">
            <v xml:space="preserve">Villa Urquiza </v>
          </cell>
          <cell r="U108" t="str">
            <v>Capital Federal</v>
          </cell>
          <cell r="V108">
            <v>1431</v>
          </cell>
          <cell r="W108" t="str">
            <v>Capital Federal</v>
          </cell>
          <cell r="Y108" t="str">
            <v>ENVÍO SIN CARGO (CABA, GRAN PARTE DE GBA y LA PLATA) TIEMPO: 4 a 6 DÍAS HÁBILES</v>
          </cell>
          <cell r="Z108" t="str">
            <v>Mercado Pago</v>
          </cell>
          <cell r="AD108">
            <v>44345</v>
          </cell>
          <cell r="AE108">
            <v>44349</v>
          </cell>
          <cell r="AF108" t="str">
            <v>SET X 2 PAÑOS MICROFIBRA 35X50 PACK NRO 2 (PACK 1)</v>
          </cell>
          <cell r="AG108">
            <v>575</v>
          </cell>
          <cell r="AH108">
            <v>1</v>
          </cell>
          <cell r="AI108">
            <v>8</v>
          </cell>
          <cell r="AJ108" t="str">
            <v>Móvil</v>
          </cell>
          <cell r="AK108" t="str">
            <v>EL JUEVES 03-06 ENTRE 8 Y 18 HORAS!</v>
          </cell>
          <cell r="AL108">
            <v>15105418385</v>
          </cell>
          <cell r="AM108">
            <v>419465919</v>
          </cell>
          <cell r="AN108" t="str">
            <v>Sí</v>
          </cell>
        </row>
        <row r="109">
          <cell r="A109">
            <v>3083</v>
          </cell>
          <cell r="B109" t="str">
            <v>luli86c@hotmail.com</v>
          </cell>
          <cell r="C109">
            <v>44345</v>
          </cell>
          <cell r="D109" t="str">
            <v>Abierta</v>
          </cell>
          <cell r="E109" t="str">
            <v>Recibido</v>
          </cell>
          <cell r="F109" t="str">
            <v>Enviado</v>
          </cell>
          <cell r="G109" t="str">
            <v>ARS</v>
          </cell>
          <cell r="H109">
            <v>2717</v>
          </cell>
          <cell r="I109">
            <v>0</v>
          </cell>
          <cell r="J109">
            <v>0</v>
          </cell>
          <cell r="K109">
            <v>2717</v>
          </cell>
          <cell r="L109" t="str">
            <v>Luciana Charneca</v>
          </cell>
          <cell r="M109">
            <v>32173752</v>
          </cell>
          <cell r="N109">
            <v>541164875745</v>
          </cell>
          <cell r="O109" t="str">
            <v>Luciana Charneca</v>
          </cell>
          <cell r="P109">
            <v>541164875745</v>
          </cell>
          <cell r="Q109" t="str">
            <v>Cabrera</v>
          </cell>
          <cell r="R109">
            <v>247</v>
          </cell>
          <cell r="S109" t="str">
            <v>2 C</v>
          </cell>
          <cell r="T109" t="str">
            <v>Banfield</v>
          </cell>
          <cell r="U109" t="str">
            <v>Banfield</v>
          </cell>
          <cell r="V109">
            <v>1828</v>
          </cell>
          <cell r="W109" t="str">
            <v>Gran Buenos Aires</v>
          </cell>
          <cell r="Y109" t="str">
            <v>ENVÍO SIN CARGO (CABA, GRAN PARTE DE GBA y LA PLATA) TIEMPO: 4 a 6 DÍAS HÁBILES</v>
          </cell>
          <cell r="Z109" t="str">
            <v>Mercado Pago</v>
          </cell>
          <cell r="AB109" t="str">
            <v>Se puede elegir el estampado del repasador?</v>
          </cell>
          <cell r="AD109">
            <v>44345</v>
          </cell>
          <cell r="AE109">
            <v>44349</v>
          </cell>
          <cell r="AF109" t="str">
            <v>TRAPO DE PISO CON FRASE MEDIA STANTARD 50 X 60 CM HAPPY</v>
          </cell>
          <cell r="AG109">
            <v>390</v>
          </cell>
          <cell r="AH109">
            <v>1</v>
          </cell>
          <cell r="AI109" t="str">
            <v>HAPPY CHICO BCO</v>
          </cell>
          <cell r="AJ109" t="str">
            <v>Móvil</v>
          </cell>
          <cell r="AK109" t="str">
            <v>EL JUEVES 03-06 ENTRE 8 Y 18 HORAS!</v>
          </cell>
          <cell r="AL109">
            <v>2736366656</v>
          </cell>
          <cell r="AM109">
            <v>419355756</v>
          </cell>
          <cell r="AN109" t="str">
            <v>Sí</v>
          </cell>
        </row>
        <row r="110">
          <cell r="A110">
            <v>3081</v>
          </cell>
          <cell r="B110" t="str">
            <v>cynilorenzo@gmail.com</v>
          </cell>
          <cell r="C110">
            <v>44345</v>
          </cell>
          <cell r="D110" t="str">
            <v>Abierta</v>
          </cell>
          <cell r="E110" t="str">
            <v>Recibido</v>
          </cell>
          <cell r="F110" t="str">
            <v>Enviado</v>
          </cell>
          <cell r="G110" t="str">
            <v>ARS</v>
          </cell>
          <cell r="H110">
            <v>2677</v>
          </cell>
          <cell r="I110">
            <v>0</v>
          </cell>
          <cell r="J110">
            <v>0</v>
          </cell>
          <cell r="K110">
            <v>2677</v>
          </cell>
          <cell r="L110" t="str">
            <v>Cynthia Lorenzo</v>
          </cell>
          <cell r="M110">
            <v>35531313</v>
          </cell>
          <cell r="N110">
            <v>542954313998</v>
          </cell>
          <cell r="O110" t="str">
            <v>Cynthia lorenzo</v>
          </cell>
          <cell r="P110">
            <v>542954313998</v>
          </cell>
          <cell r="Q110">
            <v>4</v>
          </cell>
          <cell r="R110">
            <v>308</v>
          </cell>
          <cell r="S110" t="str">
            <v>2 D</v>
          </cell>
          <cell r="T110" t="str">
            <v>la plata</v>
          </cell>
          <cell r="U110" t="str">
            <v>Capital Federal</v>
          </cell>
          <cell r="V110">
            <v>1440</v>
          </cell>
          <cell r="W110" t="str">
            <v>Capital Federal</v>
          </cell>
          <cell r="Y110" t="str">
            <v>ENVÍO SIN CARGO (CABA, GRAN PARTE DE GBA y LA PLATA) TIEMPO: 4 a 6 DÍAS HÁBILES</v>
          </cell>
          <cell r="Z110" t="str">
            <v>Mercado Pago</v>
          </cell>
          <cell r="AB110" t="str">
            <v>El envío es La Plata. Tanto el dispenser como el escurridor de cubiertos, son en color violeta. Gracias!!</v>
          </cell>
          <cell r="AD110">
            <v>44345</v>
          </cell>
          <cell r="AE110">
            <v>44349</v>
          </cell>
          <cell r="AF110" t="str">
            <v>ESCURRIDIZO//ESCURRE CUBIERTOS CUBIERTOS (Violeta, aqua)</v>
          </cell>
          <cell r="AG110">
            <v>564</v>
          </cell>
          <cell r="AH110">
            <v>1</v>
          </cell>
          <cell r="AJ110" t="str">
            <v>Web</v>
          </cell>
          <cell r="AK110" t="str">
            <v>EL JUEVES 03-06 ENTRE 8 Y 18 HORAS!</v>
          </cell>
          <cell r="AL110">
            <v>15100516067</v>
          </cell>
          <cell r="AM110">
            <v>420810262</v>
          </cell>
          <cell r="AN110" t="str">
            <v>Sí</v>
          </cell>
        </row>
        <row r="111">
          <cell r="A111">
            <v>3079</v>
          </cell>
          <cell r="B111" t="str">
            <v>gracielapazos@hotmail.com.ar</v>
          </cell>
          <cell r="C111">
            <v>44345</v>
          </cell>
          <cell r="D111" t="str">
            <v>Abierta</v>
          </cell>
          <cell r="E111" t="str">
            <v>Recibido</v>
          </cell>
          <cell r="F111" t="str">
            <v>Enviado</v>
          </cell>
          <cell r="G111" t="str">
            <v>ARS</v>
          </cell>
          <cell r="H111">
            <v>720</v>
          </cell>
          <cell r="I111">
            <v>0</v>
          </cell>
          <cell r="J111">
            <v>0</v>
          </cell>
          <cell r="K111">
            <v>720</v>
          </cell>
          <cell r="L111" t="str">
            <v>Graciela Pazos</v>
          </cell>
          <cell r="M111">
            <v>28317007</v>
          </cell>
          <cell r="N111">
            <v>5491130009276</v>
          </cell>
          <cell r="O111" t="str">
            <v>Graciela Pazos</v>
          </cell>
          <cell r="P111">
            <v>5491130009276</v>
          </cell>
          <cell r="Q111" t="str">
            <v>Marconi</v>
          </cell>
          <cell r="R111">
            <v>2229</v>
          </cell>
          <cell r="T111" t="str">
            <v>Olivos</v>
          </cell>
          <cell r="U111" t="str">
            <v xml:space="preserve">Vicente Lopez </v>
          </cell>
          <cell r="V111">
            <v>1636</v>
          </cell>
          <cell r="W111" t="str">
            <v>Gran Buenos Aires</v>
          </cell>
          <cell r="Y111" t="str">
            <v>ENVÍO SIN CARGO (CABA, GRAN PARTE DE GBA y LA PLATA) TIEMPO: 4 a 6 DÍAS HÁBILES</v>
          </cell>
          <cell r="Z111" t="str">
            <v>Mercado Pago</v>
          </cell>
          <cell r="AC111" t="e">
            <v>#NAME?</v>
          </cell>
          <cell r="AD111">
            <v>44345</v>
          </cell>
          <cell r="AE111">
            <v>44349</v>
          </cell>
          <cell r="AF111" t="str">
            <v>MATE PAMPA BOCA ANGOSTA CON BOMBILLA COLOR NEGRO</v>
          </cell>
          <cell r="AG111">
            <v>720</v>
          </cell>
          <cell r="AH111">
            <v>1</v>
          </cell>
          <cell r="AJ111" t="str">
            <v>Móvil</v>
          </cell>
          <cell r="AK111" t="str">
            <v>EL JUEVES 03-06 ENTRE 8 Y 18 HORAS!</v>
          </cell>
          <cell r="AL111">
            <v>15098027893</v>
          </cell>
          <cell r="AM111">
            <v>420799829</v>
          </cell>
          <cell r="AN111" t="str">
            <v>Sí</v>
          </cell>
        </row>
        <row r="112">
          <cell r="A112">
            <v>3078</v>
          </cell>
          <cell r="B112" t="str">
            <v>lilibethbracamonte3@gmail.com</v>
          </cell>
          <cell r="C112">
            <v>44345</v>
          </cell>
          <cell r="D112" t="str">
            <v>Abierta</v>
          </cell>
          <cell r="E112" t="str">
            <v>Recibido</v>
          </cell>
          <cell r="F112" t="str">
            <v>Enviado</v>
          </cell>
          <cell r="G112" t="str">
            <v>ARS</v>
          </cell>
          <cell r="H112">
            <v>1617</v>
          </cell>
          <cell r="I112">
            <v>0</v>
          </cell>
          <cell r="J112">
            <v>0</v>
          </cell>
          <cell r="K112">
            <v>1617</v>
          </cell>
          <cell r="L112" t="str">
            <v>Lilibeth Bracamonte</v>
          </cell>
          <cell r="M112">
            <v>95982551</v>
          </cell>
          <cell r="N112">
            <v>541164973499</v>
          </cell>
          <cell r="O112" t="str">
            <v>Lilibeth Bracamonte</v>
          </cell>
          <cell r="P112">
            <v>541164973499</v>
          </cell>
          <cell r="Q112" t="str">
            <v>Timoteo Gordillo</v>
          </cell>
          <cell r="R112">
            <v>1784</v>
          </cell>
          <cell r="S112">
            <v>6</v>
          </cell>
          <cell r="T112" t="str">
            <v>Mataderos</v>
          </cell>
          <cell r="U112" t="str">
            <v>Capital Federal</v>
          </cell>
          <cell r="V112">
            <v>1440</v>
          </cell>
          <cell r="W112" t="str">
            <v>Capital Federal</v>
          </cell>
          <cell r="Y112" t="str">
            <v>ENVÍO SIN CARGO (CABA, GRAN PARTE DE GBA y LA PLATA) TIEMPO: 4 a 6 DÍAS HÁBILES</v>
          </cell>
          <cell r="Z112" t="str">
            <v>Mercado Pago</v>
          </cell>
          <cell r="AB112" t="str">
            <v>Avisar dia de entrega</v>
          </cell>
          <cell r="AD112">
            <v>44345</v>
          </cell>
          <cell r="AE112">
            <v>44349</v>
          </cell>
          <cell r="AF112" t="str">
            <v>INDIVIDUAL CUERINA HOJAS VERDE 44X30CM</v>
          </cell>
          <cell r="AG112" t="str">
            <v>269.5</v>
          </cell>
          <cell r="AH112">
            <v>6</v>
          </cell>
          <cell r="AI112" t="str">
            <v>CHUIN45R</v>
          </cell>
          <cell r="AJ112" t="str">
            <v>Móvil</v>
          </cell>
          <cell r="AK112" t="str">
            <v>EL JUEVES 03-06 ENTRE 8 Y 18 HORAS!</v>
          </cell>
          <cell r="AL112">
            <v>2734601048</v>
          </cell>
          <cell r="AM112">
            <v>420293630</v>
          </cell>
          <cell r="AN112" t="str">
            <v>Sí</v>
          </cell>
        </row>
        <row r="113">
          <cell r="A113">
            <v>3077</v>
          </cell>
          <cell r="B113" t="str">
            <v>natalin.r@hotmail.com</v>
          </cell>
          <cell r="C113">
            <v>44345</v>
          </cell>
          <cell r="D113" t="str">
            <v>Abierta</v>
          </cell>
          <cell r="E113" t="str">
            <v>Recibido</v>
          </cell>
          <cell r="F113" t="str">
            <v>Enviado</v>
          </cell>
          <cell r="G113" t="str">
            <v>ARS</v>
          </cell>
          <cell r="H113">
            <v>1150</v>
          </cell>
          <cell r="I113">
            <v>0</v>
          </cell>
          <cell r="J113">
            <v>0</v>
          </cell>
          <cell r="K113">
            <v>1150</v>
          </cell>
          <cell r="L113" t="str">
            <v>Natalin Reynoso</v>
          </cell>
          <cell r="M113">
            <v>27354588744</v>
          </cell>
          <cell r="N113">
            <v>541167904089</v>
          </cell>
          <cell r="O113" t="str">
            <v>Natalin Reynoso</v>
          </cell>
          <cell r="P113">
            <v>541167904089</v>
          </cell>
          <cell r="Q113" t="str">
            <v xml:space="preserve">Rastreador Fournier </v>
          </cell>
          <cell r="R113">
            <v>3523</v>
          </cell>
          <cell r="S113">
            <v>4</v>
          </cell>
          <cell r="T113" t="str">
            <v>Munro</v>
          </cell>
          <cell r="U113" t="str">
            <v xml:space="preserve">Vicente López </v>
          </cell>
          <cell r="V113">
            <v>1605</v>
          </cell>
          <cell r="W113" t="str">
            <v>Gran Buenos Aires</v>
          </cell>
          <cell r="Y113" t="str">
            <v>ENVÍO SIN CARGO (CABA, GRAN PARTE DE GBA y LA PLATA) TIEMPO: 4 a 6 DÍAS HÁBILES</v>
          </cell>
          <cell r="Z113" t="str">
            <v>Mercado Pago</v>
          </cell>
          <cell r="AD113">
            <v>44345</v>
          </cell>
          <cell r="AE113">
            <v>44349</v>
          </cell>
          <cell r="AF113" t="str">
            <v>SET X 2 PAÑOS MICROFIBRA 35X50 PACK NRO 2 (PACK 5)</v>
          </cell>
          <cell r="AG113">
            <v>575</v>
          </cell>
          <cell r="AH113">
            <v>1</v>
          </cell>
          <cell r="AI113">
            <v>3</v>
          </cell>
          <cell r="AJ113" t="str">
            <v>Móvil</v>
          </cell>
          <cell r="AK113" t="str">
            <v>EL JUEVES 03-06 ENTRE 8 Y 18 HORAS!</v>
          </cell>
          <cell r="AL113">
            <v>15095788312</v>
          </cell>
          <cell r="AM113">
            <v>420718751</v>
          </cell>
          <cell r="AN113" t="str">
            <v>Sí</v>
          </cell>
        </row>
        <row r="114">
          <cell r="A114">
            <v>3076</v>
          </cell>
          <cell r="B114" t="str">
            <v>nancy.granatto@hotmail.com.ar</v>
          </cell>
          <cell r="C114">
            <v>44344</v>
          </cell>
          <cell r="D114" t="str">
            <v>Abierta</v>
          </cell>
          <cell r="E114" t="str">
            <v>Recibido</v>
          </cell>
          <cell r="F114" t="str">
            <v>Enviado</v>
          </cell>
          <cell r="G114" t="str">
            <v>ARS</v>
          </cell>
          <cell r="H114">
            <v>4024</v>
          </cell>
          <cell r="I114">
            <v>0</v>
          </cell>
          <cell r="J114">
            <v>0</v>
          </cell>
          <cell r="K114">
            <v>4024</v>
          </cell>
          <cell r="L114" t="str">
            <v>Nancy Granatto</v>
          </cell>
          <cell r="M114">
            <v>17951686</v>
          </cell>
          <cell r="N114">
            <v>541123333673</v>
          </cell>
          <cell r="O114" t="str">
            <v>Nancy Granatto</v>
          </cell>
          <cell r="P114">
            <v>541123333673</v>
          </cell>
          <cell r="Q114" t="str">
            <v>Timote</v>
          </cell>
          <cell r="R114">
            <v>3374</v>
          </cell>
          <cell r="U114" t="str">
            <v xml:space="preserve">Buenos Aires </v>
          </cell>
          <cell r="V114">
            <v>1826</v>
          </cell>
          <cell r="W114" t="str">
            <v>Gran Buenos Aires</v>
          </cell>
          <cell r="Y114" t="str">
            <v>ENVÍO SIN CARGO (CABA, GRAN PARTE DE GBA y LA PLATA) TIEMPO: 4 a 6 DÍAS HÁBILES</v>
          </cell>
          <cell r="Z114" t="str">
            <v>Mercado Pago</v>
          </cell>
          <cell r="AD114">
            <v>44344</v>
          </cell>
          <cell r="AE114">
            <v>44349</v>
          </cell>
          <cell r="AF114" t="str">
            <v>VELA 100 % SOJA AROMA JAZMIN 10X12 CM</v>
          </cell>
          <cell r="AG114">
            <v>660</v>
          </cell>
          <cell r="AH114">
            <v>1</v>
          </cell>
          <cell r="AI114" t="str">
            <v>JA5064J MERCA SEPARADA</v>
          </cell>
          <cell r="AJ114" t="str">
            <v>Móvil</v>
          </cell>
          <cell r="AK114" t="str">
            <v>EL JUEVES 03/06 ENTRE LAS 8 Y 18 HORAS !</v>
          </cell>
          <cell r="AL114">
            <v>2732862360</v>
          </cell>
          <cell r="AM114">
            <v>414112126</v>
          </cell>
          <cell r="AN114" t="str">
            <v>Sí</v>
          </cell>
        </row>
        <row r="115">
          <cell r="A115">
            <v>3075</v>
          </cell>
          <cell r="B115" t="str">
            <v>antonellaluzuk@hotmail.com</v>
          </cell>
          <cell r="C115">
            <v>44344</v>
          </cell>
          <cell r="D115" t="str">
            <v>Abierta</v>
          </cell>
          <cell r="E115" t="str">
            <v>Recibido</v>
          </cell>
          <cell r="F115" t="str">
            <v>Enviado</v>
          </cell>
          <cell r="G115" t="str">
            <v>ARS</v>
          </cell>
          <cell r="H115">
            <v>2192</v>
          </cell>
          <cell r="I115">
            <v>0</v>
          </cell>
          <cell r="J115">
            <v>0</v>
          </cell>
          <cell r="K115">
            <v>2192</v>
          </cell>
          <cell r="L115" t="str">
            <v>Antonella Luzuk</v>
          </cell>
          <cell r="M115">
            <v>38038251</v>
          </cell>
          <cell r="N115">
            <v>541130731994</v>
          </cell>
          <cell r="O115" t="str">
            <v>Antonella Luzuk</v>
          </cell>
          <cell r="P115">
            <v>541130731994</v>
          </cell>
          <cell r="Q115" t="str">
            <v>Caupolican</v>
          </cell>
          <cell r="R115">
            <v>3962</v>
          </cell>
          <cell r="S115" t="str">
            <v>2doA</v>
          </cell>
          <cell r="U115" t="str">
            <v>San justo</v>
          </cell>
          <cell r="V115">
            <v>1754</v>
          </cell>
          <cell r="W115" t="str">
            <v>Gran Buenos Aires</v>
          </cell>
          <cell r="Y115" t="str">
            <v>ENVÍO SIN CARGO (CABA, GRAN PARTE DE GBA y LA PLATA) TIEMPO: 4 a 6 DÍAS HÁBILES</v>
          </cell>
          <cell r="Z115" t="str">
            <v>Mercado Pago</v>
          </cell>
          <cell r="AD115">
            <v>44344</v>
          </cell>
          <cell r="AE115">
            <v>44349</v>
          </cell>
          <cell r="AF115" t="str">
            <v>SET X 2 PAÑOS MICROFIBRA 35X50 PACK NRO 2 (PACK 5)</v>
          </cell>
          <cell r="AG115">
            <v>575</v>
          </cell>
          <cell r="AH115">
            <v>1</v>
          </cell>
          <cell r="AI115">
            <v>3</v>
          </cell>
          <cell r="AJ115" t="str">
            <v>Móvil</v>
          </cell>
          <cell r="AK115" t="str">
            <v>EL JUEVES 03/06 ENTRE LAS 8 Y 18 HORAS !</v>
          </cell>
          <cell r="AL115">
            <v>15089969124</v>
          </cell>
          <cell r="AM115">
            <v>410701814</v>
          </cell>
          <cell r="AN115" t="str">
            <v>Sí</v>
          </cell>
        </row>
        <row r="116">
          <cell r="A116">
            <v>3072</v>
          </cell>
          <cell r="B116" t="str">
            <v>iaconis.gisel@gmail.com</v>
          </cell>
          <cell r="C116">
            <v>44344</v>
          </cell>
          <cell r="D116" t="str">
            <v>Abierta</v>
          </cell>
          <cell r="E116" t="str">
            <v>Recibido</v>
          </cell>
          <cell r="F116" t="str">
            <v>Enviado</v>
          </cell>
          <cell r="G116" t="str">
            <v>ARS</v>
          </cell>
          <cell r="H116" t="str">
            <v>5090.48</v>
          </cell>
          <cell r="I116">
            <v>0</v>
          </cell>
          <cell r="J116">
            <v>0</v>
          </cell>
          <cell r="K116" t="str">
            <v>5090.48</v>
          </cell>
          <cell r="L116" t="str">
            <v>Gisele Alejandra Iaconis</v>
          </cell>
          <cell r="M116">
            <v>32603816</v>
          </cell>
          <cell r="N116">
            <v>541150023469</v>
          </cell>
          <cell r="O116" t="str">
            <v>Gisele Alejandra Iaconis</v>
          </cell>
          <cell r="P116">
            <v>541150023469</v>
          </cell>
          <cell r="Q116" t="str">
            <v>Zelada</v>
          </cell>
          <cell r="R116">
            <v>4658</v>
          </cell>
          <cell r="U116" t="str">
            <v>Capital Federal</v>
          </cell>
          <cell r="V116">
            <v>1407</v>
          </cell>
          <cell r="W116" t="str">
            <v>Capital Federal</v>
          </cell>
          <cell r="Y116" t="str">
            <v>ENVÍO SIN CARGO (CABA, GRAN PARTE DE GBA y LA PLATA) TIEMPO: 4 a 6 DÍAS HÁBILES</v>
          </cell>
          <cell r="Z116" t="str">
            <v>Mercado Pago</v>
          </cell>
          <cell r="AD116">
            <v>44344</v>
          </cell>
          <cell r="AE116">
            <v>44347</v>
          </cell>
          <cell r="AF116" t="str">
            <v>BOTELLA JUICE 1L TAPA SILICONA</v>
          </cell>
          <cell r="AG116">
            <v>584</v>
          </cell>
          <cell r="AH116">
            <v>1</v>
          </cell>
          <cell r="AI116" t="str">
            <v>019BO5573</v>
          </cell>
          <cell r="AJ116" t="str">
            <v>Web</v>
          </cell>
          <cell r="AK116" t="str">
            <v>EL MARTES 01-06 ENTRE 8 Y 18 HORAS!</v>
          </cell>
          <cell r="AL116">
            <v>15088930148</v>
          </cell>
          <cell r="AM116">
            <v>420453316</v>
          </cell>
          <cell r="AN116" t="str">
            <v>Sí</v>
          </cell>
        </row>
        <row r="117">
          <cell r="A117">
            <v>3071</v>
          </cell>
          <cell r="B117" t="str">
            <v>micaelasz@hotmail.com</v>
          </cell>
          <cell r="C117">
            <v>44344</v>
          </cell>
          <cell r="D117" t="str">
            <v>Abierta</v>
          </cell>
          <cell r="E117" t="str">
            <v>Recibido</v>
          </cell>
          <cell r="F117" t="str">
            <v>Enviado</v>
          </cell>
          <cell r="G117" t="str">
            <v>ARS</v>
          </cell>
          <cell r="H117" t="str">
            <v>4153.99</v>
          </cell>
          <cell r="I117">
            <v>0</v>
          </cell>
          <cell r="J117">
            <v>0</v>
          </cell>
          <cell r="K117" t="str">
            <v>4153.99</v>
          </cell>
          <cell r="L117" t="str">
            <v>Micaela Silva Zarate</v>
          </cell>
          <cell r="M117">
            <v>38200601</v>
          </cell>
          <cell r="N117">
            <v>541160087974</v>
          </cell>
          <cell r="O117" t="str">
            <v>Micaela Silva Zarate</v>
          </cell>
          <cell r="P117">
            <v>541160087974</v>
          </cell>
          <cell r="Q117" t="str">
            <v>Cochabamba</v>
          </cell>
          <cell r="R117">
            <v>370</v>
          </cell>
          <cell r="S117" t="str">
            <v>Piso 6 departamento B</v>
          </cell>
          <cell r="T117" t="str">
            <v>Banfield</v>
          </cell>
          <cell r="U117" t="str">
            <v>Banfield</v>
          </cell>
          <cell r="V117">
            <v>1828</v>
          </cell>
          <cell r="W117" t="str">
            <v>Gran Buenos Aires</v>
          </cell>
          <cell r="Y117" t="str">
            <v>ENVÍO SIN CARGO (CABA, GRAN PARTE DE GBA y LA PLATA) TIEMPO: 4 a 6 DÍAS HÁBILES</v>
          </cell>
          <cell r="Z117" t="str">
            <v>Mercado Pago</v>
          </cell>
          <cell r="AD117">
            <v>44344</v>
          </cell>
          <cell r="AE117">
            <v>44349</v>
          </cell>
          <cell r="AF117" t="str">
            <v>ESPATULA DE NYLON CON MANGO DE ACERO Y PP SIMIL MARMOL 35CM</v>
          </cell>
          <cell r="AG117">
            <v>549</v>
          </cell>
          <cell r="AH117">
            <v>1</v>
          </cell>
          <cell r="AI117" t="str">
            <v>MS101850</v>
          </cell>
          <cell r="AJ117" t="str">
            <v>Móvil</v>
          </cell>
          <cell r="AK117" t="str">
            <v>EL JUEVES 03/06 ENTRE LAS 8 Y 18 HORAS !</v>
          </cell>
          <cell r="AL117">
            <v>15085547912</v>
          </cell>
          <cell r="AM117">
            <v>418921919</v>
          </cell>
          <cell r="AN117" t="str">
            <v>Sí</v>
          </cell>
        </row>
        <row r="118">
          <cell r="A118">
            <v>3070</v>
          </cell>
          <cell r="B118" t="str">
            <v>ami_1713_83@hotmail.com</v>
          </cell>
          <cell r="C118">
            <v>44344</v>
          </cell>
          <cell r="D118" t="str">
            <v>Abierta</v>
          </cell>
          <cell r="E118" t="str">
            <v>Recibido</v>
          </cell>
          <cell r="F118" t="str">
            <v>Enviado</v>
          </cell>
          <cell r="G118" t="str">
            <v>ARS</v>
          </cell>
          <cell r="H118">
            <v>1981</v>
          </cell>
          <cell r="I118">
            <v>0</v>
          </cell>
          <cell r="J118">
            <v>0</v>
          </cell>
          <cell r="K118">
            <v>1981</v>
          </cell>
          <cell r="L118" t="str">
            <v>Yamila Andrea Sauco</v>
          </cell>
          <cell r="M118">
            <v>30495353</v>
          </cell>
          <cell r="N118">
            <v>5491140244526</v>
          </cell>
          <cell r="O118" t="str">
            <v>Yamila Andrea SAUCO</v>
          </cell>
          <cell r="P118">
            <v>5491140244526</v>
          </cell>
          <cell r="Q118" t="str">
            <v xml:space="preserve">Avenida Belgrano </v>
          </cell>
          <cell r="R118">
            <v>1137</v>
          </cell>
          <cell r="S118" t="str">
            <v>2 B</v>
          </cell>
          <cell r="T118" t="str">
            <v>MONSERRAT</v>
          </cell>
          <cell r="U118" t="str">
            <v>Capital Federal</v>
          </cell>
          <cell r="V118">
            <v>1092</v>
          </cell>
          <cell r="W118" t="str">
            <v>Capital Federal</v>
          </cell>
          <cell r="Y118" t="str">
            <v>ENVÍO SIN CARGO (CABA, GRAN PARTE DE GBA y LA PLATA) TIEMPO: 4 a 6 DÍAS HÁBILES</v>
          </cell>
          <cell r="Z118" t="str">
            <v>Mercado Pago</v>
          </cell>
          <cell r="AD118">
            <v>44344</v>
          </cell>
          <cell r="AE118">
            <v>44348</v>
          </cell>
          <cell r="AF118" t="str">
            <v>ESPATULA MULTIUSO BLANCA</v>
          </cell>
          <cell r="AG118">
            <v>1036</v>
          </cell>
          <cell r="AH118">
            <v>1</v>
          </cell>
          <cell r="AI118" t="str">
            <v>PR180416GR</v>
          </cell>
          <cell r="AJ118" t="str">
            <v>Web</v>
          </cell>
          <cell r="AK118" t="str">
            <v>EL MIERCOLES 02-06 ENTRE 8 Y 18 HORAS!</v>
          </cell>
          <cell r="AL118">
            <v>15084823765</v>
          </cell>
          <cell r="AM118">
            <v>420365676</v>
          </cell>
          <cell r="AN118" t="str">
            <v>Sí</v>
          </cell>
        </row>
        <row r="119">
          <cell r="A119">
            <v>3069</v>
          </cell>
          <cell r="B119" t="str">
            <v>camiodrio@hotmail.es</v>
          </cell>
          <cell r="C119">
            <v>44344</v>
          </cell>
          <cell r="D119" t="str">
            <v>Abierta</v>
          </cell>
          <cell r="E119" t="str">
            <v>Recibido</v>
          </cell>
          <cell r="F119" t="str">
            <v>Enviado</v>
          </cell>
          <cell r="G119" t="str">
            <v>ARS</v>
          </cell>
          <cell r="H119">
            <v>600</v>
          </cell>
          <cell r="I119">
            <v>0</v>
          </cell>
          <cell r="J119">
            <v>0</v>
          </cell>
          <cell r="K119">
            <v>600</v>
          </cell>
          <cell r="L119" t="str">
            <v>Camila Odriozola</v>
          </cell>
          <cell r="M119">
            <v>39387242</v>
          </cell>
          <cell r="N119">
            <v>541131044606</v>
          </cell>
          <cell r="O119" t="str">
            <v>Camila Odriozola</v>
          </cell>
          <cell r="P119">
            <v>541131044606</v>
          </cell>
          <cell r="Q119" t="str">
            <v xml:space="preserve">José p tamborini </v>
          </cell>
          <cell r="R119">
            <v>4606</v>
          </cell>
          <cell r="T119" t="str">
            <v xml:space="preserve">Villa Urquiza </v>
          </cell>
          <cell r="U119" t="str">
            <v>Capital Federal</v>
          </cell>
          <cell r="V119">
            <v>1431</v>
          </cell>
          <cell r="W119" t="str">
            <v>Capital Federal</v>
          </cell>
          <cell r="Y119" t="str">
            <v>ENVÍO SIN CARGO (CABA, GRAN PARTE DE GBA y LA PLATA) TIEMPO: 4 a 6 DÍAS HÁBILES</v>
          </cell>
          <cell r="Z119" t="str">
            <v>Mercado Pago</v>
          </cell>
          <cell r="AD119">
            <v>44344</v>
          </cell>
          <cell r="AE119">
            <v>44349</v>
          </cell>
          <cell r="AF119" t="str">
            <v>INDIVIDUAL LIENZO BLANCO</v>
          </cell>
          <cell r="AG119">
            <v>300</v>
          </cell>
          <cell r="AH119">
            <v>2</v>
          </cell>
          <cell r="AI119" t="str">
            <v>024KK157BCO</v>
          </cell>
          <cell r="AJ119" t="str">
            <v>Móvil</v>
          </cell>
          <cell r="AK119" t="str">
            <v>EL JUEVES 03/06 ENTRE LAS 8 Y 18 HORAS !</v>
          </cell>
          <cell r="AL119">
            <v>2731215813</v>
          </cell>
          <cell r="AM119">
            <v>420362183</v>
          </cell>
          <cell r="AN119" t="str">
            <v>Sí</v>
          </cell>
        </row>
        <row r="120">
          <cell r="A120">
            <v>3068</v>
          </cell>
          <cell r="B120" t="str">
            <v>jesizechillo@gmail.com</v>
          </cell>
          <cell r="C120">
            <v>44344</v>
          </cell>
          <cell r="D120" t="str">
            <v>Abierta</v>
          </cell>
          <cell r="E120" t="str">
            <v>Recibido</v>
          </cell>
          <cell r="F120" t="str">
            <v>Enviado</v>
          </cell>
          <cell r="G120" t="str">
            <v>ARS</v>
          </cell>
          <cell r="H120">
            <v>662</v>
          </cell>
          <cell r="I120">
            <v>0</v>
          </cell>
          <cell r="J120">
            <v>0</v>
          </cell>
          <cell r="K120">
            <v>662</v>
          </cell>
          <cell r="L120" t="str">
            <v>Jesica Zechillo</v>
          </cell>
          <cell r="M120">
            <v>39185248</v>
          </cell>
          <cell r="N120">
            <v>541162643086</v>
          </cell>
          <cell r="O120" t="str">
            <v>Jesica Zechillo</v>
          </cell>
          <cell r="P120">
            <v>541162643086</v>
          </cell>
          <cell r="Q120" t="str">
            <v>Pico</v>
          </cell>
          <cell r="R120">
            <v>2329</v>
          </cell>
          <cell r="S120" t="str">
            <v>28-B</v>
          </cell>
          <cell r="T120" t="str">
            <v>Nuñez</v>
          </cell>
          <cell r="U120" t="str">
            <v>Capital Federal</v>
          </cell>
          <cell r="V120">
            <v>1429</v>
          </cell>
          <cell r="W120" t="str">
            <v>Capital Federal</v>
          </cell>
          <cell r="Y120" t="str">
            <v>ENVÍO SIN CARGO (CABA, GRAN PARTE DE GBA y LA PLATA) TIEMPO: 4 a 6 DÍAS HÁBILES</v>
          </cell>
          <cell r="Z120" t="str">
            <v>Mercado Pago</v>
          </cell>
          <cell r="AD120">
            <v>44344</v>
          </cell>
          <cell r="AE120">
            <v>44349</v>
          </cell>
          <cell r="AF120" t="str">
            <v>DISPENSER SINGLE 500ML COLOR SURT (Negro)</v>
          </cell>
          <cell r="AG120">
            <v>662</v>
          </cell>
          <cell r="AH120">
            <v>1</v>
          </cell>
          <cell r="AI120" t="str">
            <v>Q17008 QUO MERCA SEPARADA COSTO TEORICO MAS IVA</v>
          </cell>
          <cell r="AJ120" t="str">
            <v>Móvil</v>
          </cell>
          <cell r="AK120" t="str">
            <v>EL JUEVES 03/06 ENTRE LAS 8 Y 18 HORAS !</v>
          </cell>
          <cell r="AL120">
            <v>2730615072</v>
          </cell>
          <cell r="AM120">
            <v>420301050</v>
          </cell>
          <cell r="AN120" t="str">
            <v>Sí</v>
          </cell>
        </row>
        <row r="121">
          <cell r="A121">
            <v>3067</v>
          </cell>
          <cell r="B121" t="str">
            <v>giuliana.petorrosi@gmail.com</v>
          </cell>
          <cell r="C121">
            <v>44343</v>
          </cell>
          <cell r="D121" t="str">
            <v>Abierta</v>
          </cell>
          <cell r="E121" t="str">
            <v>Recibido</v>
          </cell>
          <cell r="F121" t="str">
            <v>Enviado</v>
          </cell>
          <cell r="G121" t="str">
            <v>ARS</v>
          </cell>
          <cell r="H121">
            <v>1617</v>
          </cell>
          <cell r="I121">
            <v>0</v>
          </cell>
          <cell r="J121">
            <v>0</v>
          </cell>
          <cell r="K121">
            <v>1617</v>
          </cell>
          <cell r="L121" t="str">
            <v>Giuliana Petorrosi</v>
          </cell>
          <cell r="M121">
            <v>37368109</v>
          </cell>
          <cell r="N121">
            <v>541126712582</v>
          </cell>
          <cell r="O121" t="str">
            <v>Giuliana Petorrosi</v>
          </cell>
          <cell r="P121">
            <v>541126712582</v>
          </cell>
          <cell r="Q121" t="str">
            <v xml:space="preserve">Timote </v>
          </cell>
          <cell r="R121">
            <v>3374</v>
          </cell>
          <cell r="T121" t="str">
            <v>Remedios de Escalada, Lanus</v>
          </cell>
          <cell r="U121" t="str">
            <v>Buenos Aires</v>
          </cell>
          <cell r="V121">
            <v>1826</v>
          </cell>
          <cell r="W121" t="str">
            <v>Gran Buenos Aires</v>
          </cell>
          <cell r="Y121" t="str">
            <v>ENVÍO SIN CARGO (CABA, GRAN PARTE DE GBA y LA PLATA) TIEMPO: 4 a 6 DÍAS HÁBILES</v>
          </cell>
          <cell r="Z121" t="str">
            <v>Mercado Pago</v>
          </cell>
          <cell r="AD121">
            <v>44343</v>
          </cell>
          <cell r="AE121">
            <v>44347</v>
          </cell>
          <cell r="AF121" t="str">
            <v>INDIVIDUAL CUERINA HOJAS 32.5 CM DIAM</v>
          </cell>
          <cell r="AG121" t="str">
            <v>269.5</v>
          </cell>
          <cell r="AH121">
            <v>6</v>
          </cell>
          <cell r="AI121" t="str">
            <v>CHUIN40C</v>
          </cell>
          <cell r="AJ121" t="str">
            <v>Web</v>
          </cell>
          <cell r="AK121" t="str">
            <v>EL JUEVES 03-06 ENTRE 8 Y 18 HORAS!</v>
          </cell>
          <cell r="AL121">
            <v>15074857238</v>
          </cell>
          <cell r="AM121">
            <v>410986686</v>
          </cell>
          <cell r="AN121" t="str">
            <v>Sí</v>
          </cell>
        </row>
        <row r="122">
          <cell r="A122">
            <v>3066</v>
          </cell>
          <cell r="B122" t="str">
            <v>daianna.stutz01@gmail.com</v>
          </cell>
          <cell r="C122">
            <v>44343</v>
          </cell>
          <cell r="D122" t="str">
            <v>Abierta</v>
          </cell>
          <cell r="E122" t="str">
            <v>Recibido</v>
          </cell>
          <cell r="F122" t="str">
            <v>Enviado</v>
          </cell>
          <cell r="G122" t="str">
            <v>ARS</v>
          </cell>
          <cell r="H122">
            <v>5741</v>
          </cell>
          <cell r="I122">
            <v>0</v>
          </cell>
          <cell r="J122">
            <v>0</v>
          </cell>
          <cell r="K122">
            <v>5741</v>
          </cell>
          <cell r="L122" t="str">
            <v>Daiana Stutz</v>
          </cell>
          <cell r="M122">
            <v>42053802</v>
          </cell>
          <cell r="N122">
            <v>541135603066</v>
          </cell>
          <cell r="O122" t="str">
            <v>Daiana Stutz</v>
          </cell>
          <cell r="P122">
            <v>541135603066</v>
          </cell>
          <cell r="Q122">
            <v>151</v>
          </cell>
          <cell r="R122">
            <v>294</v>
          </cell>
          <cell r="S122" t="str">
            <v>Lote 198</v>
          </cell>
          <cell r="T122" t="str">
            <v xml:space="preserve">Los Troncos </v>
          </cell>
          <cell r="U122" t="str">
            <v xml:space="preserve">Berazategui </v>
          </cell>
          <cell r="V122">
            <v>1884</v>
          </cell>
          <cell r="W122" t="str">
            <v>Gran Buenos Aires</v>
          </cell>
          <cell r="Y122" t="str">
            <v>ENVÍO SIN CARGO (CABA, GRAN PARTE DE GBA y LA PLATA) TIEMPO: 4 a 6 DÍAS HÁBILES</v>
          </cell>
          <cell r="Z122" t="str">
            <v>Mercado Pago</v>
          </cell>
          <cell r="AD122">
            <v>44343</v>
          </cell>
          <cell r="AE122">
            <v>44347</v>
          </cell>
          <cell r="AF122" t="str">
            <v>COMBO NRO 10 ** 3 FRASCOS DE VIDRIO HERMETICOS</v>
          </cell>
          <cell r="AG122">
            <v>2697</v>
          </cell>
          <cell r="AH122">
            <v>1</v>
          </cell>
          <cell r="AI122" t="str">
            <v>BA6430-31-32 MERCA SEPARADA</v>
          </cell>
          <cell r="AJ122" t="str">
            <v>Móvil</v>
          </cell>
          <cell r="AK122" t="str">
            <v>EL JUEVES 03-06 ENTRE 8 Y 18 HORAS!</v>
          </cell>
          <cell r="AL122">
            <v>2725670718</v>
          </cell>
          <cell r="AM122">
            <v>419666651</v>
          </cell>
          <cell r="AN122" t="str">
            <v>Sí</v>
          </cell>
        </row>
        <row r="123">
          <cell r="A123">
            <v>3065</v>
          </cell>
          <cell r="B123" t="str">
            <v>ale_pao27@hotmail.com</v>
          </cell>
          <cell r="C123">
            <v>44342</v>
          </cell>
          <cell r="D123" t="str">
            <v>Abierta</v>
          </cell>
          <cell r="E123" t="str">
            <v>Recibido</v>
          </cell>
          <cell r="F123" t="str">
            <v>Enviado</v>
          </cell>
          <cell r="G123" t="str">
            <v>ARS</v>
          </cell>
          <cell r="H123">
            <v>2669</v>
          </cell>
          <cell r="I123">
            <v>0</v>
          </cell>
          <cell r="J123">
            <v>0</v>
          </cell>
          <cell r="K123">
            <v>2669</v>
          </cell>
          <cell r="L123" t="str">
            <v>Alejandra Barrientos</v>
          </cell>
          <cell r="M123">
            <v>33403543</v>
          </cell>
          <cell r="N123">
            <v>5491133376435</v>
          </cell>
          <cell r="O123" t="str">
            <v>Alejandra Barrientos</v>
          </cell>
          <cell r="P123">
            <v>5491133376435</v>
          </cell>
          <cell r="Q123" t="str">
            <v>Zabala</v>
          </cell>
          <cell r="R123">
            <v>3468</v>
          </cell>
          <cell r="S123" t="str">
            <v>B</v>
          </cell>
          <cell r="T123" t="str">
            <v>Colegiales</v>
          </cell>
          <cell r="U123" t="str">
            <v>Capital Federal</v>
          </cell>
          <cell r="V123">
            <v>1426</v>
          </cell>
          <cell r="W123" t="str">
            <v>Capital Federal</v>
          </cell>
          <cell r="Y123" t="str">
            <v>ENVÍO SIN CARGO (CABA, GRAN PARTE DE GBA y LA PLATA) TIEMPO: 4 a 6 DÍAS HÁBILES</v>
          </cell>
          <cell r="Z123" t="str">
            <v>Mercado Pago</v>
          </cell>
          <cell r="AD123">
            <v>44342</v>
          </cell>
          <cell r="AE123">
            <v>44347</v>
          </cell>
          <cell r="AF123" t="str">
            <v>TIMER LECHUZA 4 COLORES 7 CM (Violeta)</v>
          </cell>
          <cell r="AG123">
            <v>681</v>
          </cell>
          <cell r="AH123">
            <v>1</v>
          </cell>
          <cell r="AJ123" t="str">
            <v>Móvil</v>
          </cell>
          <cell r="AK123" t="str">
            <v>EL MARTES 01-06 ENTRE 8 Y 18 HORAS!</v>
          </cell>
          <cell r="AL123">
            <v>2724411650</v>
          </cell>
          <cell r="AM123">
            <v>419351496</v>
          </cell>
          <cell r="AN123" t="str">
            <v>Sí</v>
          </cell>
        </row>
        <row r="124">
          <cell r="A124">
            <v>3064</v>
          </cell>
          <cell r="B124" t="str">
            <v>yaninoeli@hotmail.com</v>
          </cell>
          <cell r="C124">
            <v>44342</v>
          </cell>
          <cell r="D124" t="str">
            <v>Abierta</v>
          </cell>
          <cell r="E124" t="str">
            <v>Recibido</v>
          </cell>
          <cell r="F124" t="str">
            <v>Enviado</v>
          </cell>
          <cell r="G124" t="str">
            <v>ARS</v>
          </cell>
          <cell r="H124">
            <v>1771</v>
          </cell>
          <cell r="I124">
            <v>0</v>
          </cell>
          <cell r="J124">
            <v>0</v>
          </cell>
          <cell r="K124">
            <v>1771</v>
          </cell>
          <cell r="L124" t="str">
            <v>Yanina Matarese</v>
          </cell>
          <cell r="M124">
            <v>35958647</v>
          </cell>
          <cell r="N124">
            <v>541162124271</v>
          </cell>
          <cell r="O124" t="str">
            <v>Yanina Matarese</v>
          </cell>
          <cell r="P124">
            <v>541162124271</v>
          </cell>
          <cell r="Q124" t="str">
            <v>Evita</v>
          </cell>
          <cell r="R124">
            <v>1024</v>
          </cell>
          <cell r="U124" t="str">
            <v>Villa madero</v>
          </cell>
          <cell r="V124">
            <v>1768</v>
          </cell>
          <cell r="W124" t="str">
            <v>Gran Buenos Aires</v>
          </cell>
          <cell r="Y124" t="str">
            <v>ENVÍO SIN CARGO (CABA, GRAN PARTE DE GBA y LA PLATA) TIEMPO: 4 a 6 DÍAS HÁBILES</v>
          </cell>
          <cell r="Z124" t="str">
            <v>Mercado Pago</v>
          </cell>
          <cell r="AB124" t="str">
            <v>Evita 1024 villa madero(1768)</v>
          </cell>
          <cell r="AC124" t="str">
            <v>ENVIAR ORDEN 3064 CON 3050</v>
          </cell>
          <cell r="AD124">
            <v>44342</v>
          </cell>
          <cell r="AE124">
            <v>44343</v>
          </cell>
          <cell r="AF124" t="str">
            <v>JABONERA PASTEL DE SIL. COL SURT 09X13.5X0.5CM (Amarillo)</v>
          </cell>
          <cell r="AG124">
            <v>205</v>
          </cell>
          <cell r="AH124">
            <v>1</v>
          </cell>
          <cell r="AI124" t="str">
            <v>019BA87543</v>
          </cell>
          <cell r="AJ124" t="str">
            <v>Móvil</v>
          </cell>
          <cell r="AK124" t="str">
            <v>EL VIERNES 28-05 ENTRE 8 Y 18 HORAS!</v>
          </cell>
          <cell r="AL124">
            <v>15056598634</v>
          </cell>
          <cell r="AM124">
            <v>419328584</v>
          </cell>
          <cell r="AN124" t="str">
            <v>Sí</v>
          </cell>
        </row>
        <row r="125">
          <cell r="A125">
            <v>3063</v>
          </cell>
          <cell r="B125" t="str">
            <v>gbarbara.1981@gmail.com</v>
          </cell>
          <cell r="C125">
            <v>44342</v>
          </cell>
          <cell r="D125" t="str">
            <v>Abierta</v>
          </cell>
          <cell r="E125" t="str">
            <v>Recibido</v>
          </cell>
          <cell r="F125" t="str">
            <v>Enviado</v>
          </cell>
          <cell r="G125" t="str">
            <v>ARS</v>
          </cell>
          <cell r="H125">
            <v>1816</v>
          </cell>
          <cell r="I125">
            <v>0</v>
          </cell>
          <cell r="J125">
            <v>0</v>
          </cell>
          <cell r="K125">
            <v>1816</v>
          </cell>
          <cell r="L125" t="str">
            <v>Mercedes Gazzano</v>
          </cell>
          <cell r="M125">
            <v>28908155</v>
          </cell>
          <cell r="N125">
            <v>541160530971</v>
          </cell>
          <cell r="O125" t="str">
            <v>Mercedes Gazzano</v>
          </cell>
          <cell r="P125">
            <v>541160530971</v>
          </cell>
          <cell r="Q125" t="str">
            <v>Santa Celia</v>
          </cell>
          <cell r="R125">
            <v>920</v>
          </cell>
          <cell r="U125" t="str">
            <v>Del Viso</v>
          </cell>
          <cell r="V125">
            <v>1669</v>
          </cell>
          <cell r="W125" t="str">
            <v>Gran Buenos Aires</v>
          </cell>
          <cell r="Y125" t="str">
            <v>ENVÍO SIN CARGO (CABA, GRAN PARTE DE GBA y LA PLATA) TIEMPO: 4 a 6 DÍAS HÁBILES</v>
          </cell>
          <cell r="Z125" t="str">
            <v>Mercado Pago</v>
          </cell>
          <cell r="AB125" t="str">
            <v xml:space="preserve">Es en la localiad de Del Viso, entre calles Oliden y Polonia. </v>
          </cell>
          <cell r="AD125">
            <v>44342</v>
          </cell>
          <cell r="AE125">
            <v>44347</v>
          </cell>
          <cell r="AF125" t="str">
            <v>VASO TERMICO CON TAPA Y FAJA COLORES PASTELES (Verde)</v>
          </cell>
          <cell r="AG125">
            <v>250</v>
          </cell>
          <cell r="AH125">
            <v>1</v>
          </cell>
          <cell r="AI125" t="str">
            <v>BA87506 MERCA SEPA</v>
          </cell>
          <cell r="AJ125" t="str">
            <v>Móvil</v>
          </cell>
          <cell r="AK125" t="str">
            <v>EL MARTES 01-06 ENTRE 8 Y 18 HORAS!</v>
          </cell>
          <cell r="AL125">
            <v>15054425384</v>
          </cell>
          <cell r="AM125">
            <v>419253234</v>
          </cell>
          <cell r="AN125" t="str">
            <v>Sí</v>
          </cell>
        </row>
        <row r="126">
          <cell r="A126">
            <v>3062</v>
          </cell>
          <cell r="B126" t="str">
            <v>yaninabrosio@hotmail.com</v>
          </cell>
          <cell r="C126">
            <v>44342</v>
          </cell>
          <cell r="D126" t="str">
            <v>Abierta</v>
          </cell>
          <cell r="E126" t="str">
            <v>Recibido</v>
          </cell>
          <cell r="G126" t="str">
            <v>ARS</v>
          </cell>
          <cell r="H126">
            <v>1000</v>
          </cell>
          <cell r="I126">
            <v>0</v>
          </cell>
          <cell r="J126">
            <v>0</v>
          </cell>
          <cell r="K126">
            <v>1000</v>
          </cell>
          <cell r="L126" t="str">
            <v>Leticia Svampa</v>
          </cell>
          <cell r="M126">
            <v>35253054</v>
          </cell>
          <cell r="N126">
            <v>541161394660</v>
          </cell>
          <cell r="Z126" t="str">
            <v>Mercado Pago</v>
          </cell>
          <cell r="AD126">
            <v>44342</v>
          </cell>
          <cell r="AF126" t="str">
            <v>GIFT CARD BRONZE</v>
          </cell>
          <cell r="AG126">
            <v>1000</v>
          </cell>
          <cell r="AH126">
            <v>1</v>
          </cell>
          <cell r="AJ126" t="str">
            <v>Web</v>
          </cell>
          <cell r="AK126" t="str">
            <v/>
          </cell>
          <cell r="AL126">
            <v>15051193049</v>
          </cell>
          <cell r="AM126">
            <v>419155305</v>
          </cell>
          <cell r="AN126" t="str">
            <v>No</v>
          </cell>
        </row>
        <row r="127">
          <cell r="A127">
            <v>3061</v>
          </cell>
          <cell r="B127" t="str">
            <v>leturs@hotmail.com</v>
          </cell>
          <cell r="C127">
            <v>44342</v>
          </cell>
          <cell r="D127" t="str">
            <v>Abierta</v>
          </cell>
          <cell r="E127" t="str">
            <v>Recibido</v>
          </cell>
          <cell r="G127" t="str">
            <v>ARS</v>
          </cell>
          <cell r="H127">
            <v>3000</v>
          </cell>
          <cell r="I127">
            <v>0</v>
          </cell>
          <cell r="J127">
            <v>0</v>
          </cell>
          <cell r="K127">
            <v>3000</v>
          </cell>
          <cell r="L127" t="str">
            <v>Leticia Svampa</v>
          </cell>
          <cell r="M127">
            <v>35253054</v>
          </cell>
          <cell r="N127">
            <v>541161394660</v>
          </cell>
          <cell r="Z127" t="str">
            <v>Mercado Pago</v>
          </cell>
          <cell r="AD127">
            <v>44342</v>
          </cell>
          <cell r="AF127" t="str">
            <v>GIFT CARD GOLD</v>
          </cell>
          <cell r="AG127">
            <v>3000</v>
          </cell>
          <cell r="AH127">
            <v>1</v>
          </cell>
          <cell r="AJ127" t="str">
            <v>Web</v>
          </cell>
          <cell r="AK127" t="str">
            <v/>
          </cell>
          <cell r="AL127">
            <v>15050881342</v>
          </cell>
          <cell r="AM127">
            <v>419151848</v>
          </cell>
          <cell r="AN127" t="str">
            <v>No</v>
          </cell>
        </row>
        <row r="128">
          <cell r="A128">
            <v>3060</v>
          </cell>
          <cell r="B128" t="str">
            <v>agusbarth84@hotmail.com</v>
          </cell>
          <cell r="C128">
            <v>44342</v>
          </cell>
          <cell r="D128" t="str">
            <v>Abierta</v>
          </cell>
          <cell r="E128" t="str">
            <v>Recibido</v>
          </cell>
          <cell r="F128" t="str">
            <v>Enviado</v>
          </cell>
          <cell r="G128" t="str">
            <v>ARS</v>
          </cell>
          <cell r="H128">
            <v>1145</v>
          </cell>
          <cell r="I128" t="str">
            <v>171.75</v>
          </cell>
          <cell r="J128">
            <v>0</v>
          </cell>
          <cell r="K128" t="str">
            <v>973.25</v>
          </cell>
          <cell r="L128" t="str">
            <v>Agustina Barthes</v>
          </cell>
          <cell r="M128">
            <v>30924031</v>
          </cell>
          <cell r="N128">
            <v>541159555566</v>
          </cell>
          <cell r="O128" t="str">
            <v>Agustina Barthes</v>
          </cell>
          <cell r="P128">
            <v>541159555566</v>
          </cell>
          <cell r="Q128" t="str">
            <v>Tres sargentos</v>
          </cell>
          <cell r="R128">
            <v>2264</v>
          </cell>
          <cell r="U128" t="str">
            <v>Jose c paz</v>
          </cell>
          <cell r="V128">
            <v>1665</v>
          </cell>
          <cell r="W128" t="str">
            <v>Gran Buenos Aires</v>
          </cell>
          <cell r="Y128" t="str">
            <v>ENVÍO SIN CARGO (CABA, GRAN PARTE DE GBA y LA PLATA) TIEMPO: 4 a 6 DÍAS HÁBILES</v>
          </cell>
          <cell r="Z128" t="str">
            <v>TRANSFERENCIA BANCARIA</v>
          </cell>
          <cell r="AA128" t="str">
            <v>FINDEXL</v>
          </cell>
          <cell r="AB128" t="str">
            <v>No tengo timbre</v>
          </cell>
          <cell r="AD128">
            <v>44342</v>
          </cell>
          <cell r="AE128">
            <v>44347</v>
          </cell>
          <cell r="AF128" t="str">
            <v>PANELUX OLLA CON PICO 16 CM - ANTIADHERENTE NEGRO ESP 1 MM</v>
          </cell>
          <cell r="AG128">
            <v>1145</v>
          </cell>
          <cell r="AH128">
            <v>1</v>
          </cell>
          <cell r="AI128" t="str">
            <v>PAN072583</v>
          </cell>
          <cell r="AJ128" t="str">
            <v>Móvil</v>
          </cell>
          <cell r="AK128" t="str">
            <v>EL JUEVES 03-06 ENTRE 8 Y 18 HORAS!</v>
          </cell>
          <cell r="AM128">
            <v>397118129</v>
          </cell>
          <cell r="AN128" t="str">
            <v>Sí</v>
          </cell>
        </row>
        <row r="129">
          <cell r="A129">
            <v>3059</v>
          </cell>
          <cell r="B129" t="str">
            <v>ami_1713_83@hotmail.com</v>
          </cell>
          <cell r="C129">
            <v>44342</v>
          </cell>
          <cell r="D129" t="str">
            <v>Abierta</v>
          </cell>
          <cell r="E129" t="str">
            <v>Recibido</v>
          </cell>
          <cell r="F129" t="str">
            <v>Enviado</v>
          </cell>
          <cell r="G129" t="str">
            <v>ARS</v>
          </cell>
          <cell r="H129" t="str">
            <v>3438.85</v>
          </cell>
          <cell r="I129">
            <v>0</v>
          </cell>
          <cell r="J129">
            <v>0</v>
          </cell>
          <cell r="K129" t="str">
            <v>3438.85</v>
          </cell>
          <cell r="L129" t="str">
            <v>Yamila Andrea Sauco</v>
          </cell>
          <cell r="M129">
            <v>30495353</v>
          </cell>
          <cell r="N129">
            <v>5491140244526</v>
          </cell>
          <cell r="O129" t="str">
            <v>Yamila Andrea SAUCO</v>
          </cell>
          <cell r="P129">
            <v>5491140244526</v>
          </cell>
          <cell r="Q129" t="str">
            <v>Avenida Belgrano</v>
          </cell>
          <cell r="R129">
            <v>1137</v>
          </cell>
          <cell r="S129" t="str">
            <v>2 B</v>
          </cell>
          <cell r="T129" t="str">
            <v>Monserrat</v>
          </cell>
          <cell r="U129" t="str">
            <v>Capital Federal</v>
          </cell>
          <cell r="V129">
            <v>1092</v>
          </cell>
          <cell r="W129" t="str">
            <v>Capital Federal</v>
          </cell>
          <cell r="Y129" t="str">
            <v>ENVÍO SIN CARGO (CABA, GRAN PARTE DE GBA y LA PLATA) TIEMPO: 4 a 6 DÍAS HÁBILES</v>
          </cell>
          <cell r="Z129" t="str">
            <v>Mercado Pago</v>
          </cell>
          <cell r="AD129">
            <v>44342</v>
          </cell>
          <cell r="AE129">
            <v>44347</v>
          </cell>
          <cell r="AF129" t="str">
            <v>FLORERO DE VIDRIO VIOLETA 17CM 9CM DIAM</v>
          </cell>
          <cell r="AG129">
            <v>807</v>
          </cell>
          <cell r="AH129">
            <v>1</v>
          </cell>
          <cell r="AI129" t="str">
            <v>046JA7245</v>
          </cell>
          <cell r="AJ129" t="str">
            <v>Web</v>
          </cell>
          <cell r="AK129" t="str">
            <v>EL MARTES 01-06 ENTRE 8 Y 18 HORAS!</v>
          </cell>
          <cell r="AL129">
            <v>15047746375</v>
          </cell>
          <cell r="AM129">
            <v>419056427</v>
          </cell>
          <cell r="AN129" t="str">
            <v>Sí</v>
          </cell>
        </row>
        <row r="130">
          <cell r="A130">
            <v>3058</v>
          </cell>
          <cell r="B130" t="str">
            <v>canosayesica@gmail.com</v>
          </cell>
          <cell r="C130">
            <v>44341</v>
          </cell>
          <cell r="D130" t="str">
            <v>Abierta</v>
          </cell>
          <cell r="E130" t="str">
            <v>Recibido</v>
          </cell>
          <cell r="F130" t="str">
            <v>Enviado</v>
          </cell>
          <cell r="G130" t="str">
            <v>ARS</v>
          </cell>
          <cell r="H130">
            <v>4708</v>
          </cell>
          <cell r="I130" t="str">
            <v>180.6</v>
          </cell>
          <cell r="J130">
            <v>0</v>
          </cell>
          <cell r="K130" t="str">
            <v>4527.4</v>
          </cell>
          <cell r="L130" t="str">
            <v>Yesica Canosa</v>
          </cell>
          <cell r="M130">
            <v>27388328369</v>
          </cell>
          <cell r="N130">
            <v>5491166248500</v>
          </cell>
          <cell r="O130" t="str">
            <v>Yesica Canosa</v>
          </cell>
          <cell r="P130">
            <v>5491166248500</v>
          </cell>
          <cell r="Q130" t="str">
            <v>Friuli</v>
          </cell>
          <cell r="R130">
            <v>1894</v>
          </cell>
          <cell r="U130" t="str">
            <v>Avellaneda</v>
          </cell>
          <cell r="V130">
            <v>1875</v>
          </cell>
          <cell r="W130" t="str">
            <v>Gran Buenos Aires</v>
          </cell>
          <cell r="Y130" t="str">
            <v>ENVÍO SIN CARGO (CABA, GRAN PARTE DE GBA y LA PLATA) TIEMPO: 4 a 6 DÍAS HÁBILES</v>
          </cell>
          <cell r="Z130" t="str">
            <v>Mercado Pago</v>
          </cell>
          <cell r="AA130" t="str">
            <v>FINDEXL</v>
          </cell>
          <cell r="AD130">
            <v>44341</v>
          </cell>
          <cell r="AE130">
            <v>44347</v>
          </cell>
          <cell r="AF130" t="str">
            <v>CUCHARA SILICONA SIMIL MARMOL MANGO MADERA</v>
          </cell>
          <cell r="AG130">
            <v>870</v>
          </cell>
          <cell r="AH130">
            <v>1</v>
          </cell>
          <cell r="AI130" t="str">
            <v>MS101A22</v>
          </cell>
          <cell r="AJ130" t="str">
            <v>Web</v>
          </cell>
          <cell r="AK130" t="str">
            <v>EL MIERCOLES 02-06 ENTRE 8 Y 18 HORAS!</v>
          </cell>
          <cell r="AL130">
            <v>15044316082</v>
          </cell>
          <cell r="AM130">
            <v>418900946</v>
          </cell>
          <cell r="AN130" t="str">
            <v>Sí</v>
          </cell>
        </row>
        <row r="131">
          <cell r="A131">
            <v>3057</v>
          </cell>
          <cell r="B131" t="str">
            <v>florenciaepazos@gmail.com</v>
          </cell>
          <cell r="C131">
            <v>44341</v>
          </cell>
          <cell r="D131" t="str">
            <v>Abierta</v>
          </cell>
          <cell r="E131" t="str">
            <v>Recibido</v>
          </cell>
          <cell r="F131" t="str">
            <v>Enviado</v>
          </cell>
          <cell r="G131" t="str">
            <v>ARS</v>
          </cell>
          <cell r="H131">
            <v>1566</v>
          </cell>
          <cell r="I131">
            <v>0</v>
          </cell>
          <cell r="J131">
            <v>0</v>
          </cell>
          <cell r="K131">
            <v>1566</v>
          </cell>
          <cell r="L131" t="str">
            <v>Florencia Pazos</v>
          </cell>
          <cell r="M131">
            <v>27329640235</v>
          </cell>
          <cell r="N131">
            <v>5491168884424</v>
          </cell>
          <cell r="O131" t="str">
            <v>Florencia Pazos</v>
          </cell>
          <cell r="P131">
            <v>5491168884424</v>
          </cell>
          <cell r="Q131" t="str">
            <v xml:space="preserve">José Maria Paz </v>
          </cell>
          <cell r="R131">
            <v>4186</v>
          </cell>
          <cell r="T131" t="str">
            <v>Olivos</v>
          </cell>
          <cell r="U131" t="str">
            <v>Vicente lopez</v>
          </cell>
          <cell r="V131">
            <v>1636</v>
          </cell>
          <cell r="W131" t="str">
            <v>Gran Buenos Aires</v>
          </cell>
          <cell r="Y131" t="str">
            <v>ENVÍO SIN CARGO (CABA, GRAN PARTE DE GBA y LA PLATA) TIEMPO: 4 a 6 DÍAS HÁBILES</v>
          </cell>
          <cell r="Z131" t="str">
            <v>Mercado Pago</v>
          </cell>
          <cell r="AD131">
            <v>44341</v>
          </cell>
          <cell r="AE131">
            <v>44347</v>
          </cell>
          <cell r="AF131" t="str">
            <v>MANTEL RECTANGULAR ANTIMANCHA 1.40x2 mtrs</v>
          </cell>
          <cell r="AG131">
            <v>1566</v>
          </cell>
          <cell r="AH131">
            <v>1</v>
          </cell>
          <cell r="AI131" t="str">
            <v>CHUR16</v>
          </cell>
          <cell r="AJ131" t="str">
            <v>Móvil</v>
          </cell>
          <cell r="AK131" t="str">
            <v>EL MARTES 01-06 ENTRE 8 Y 18 HORAS!</v>
          </cell>
          <cell r="AL131">
            <v>15041686628</v>
          </cell>
          <cell r="AM131">
            <v>418741688</v>
          </cell>
          <cell r="AN131" t="str">
            <v>Sí</v>
          </cell>
        </row>
        <row r="132">
          <cell r="A132">
            <v>3056</v>
          </cell>
          <cell r="B132" t="str">
            <v>gracielapazos@hotmail.com.ar</v>
          </cell>
          <cell r="C132">
            <v>44341</v>
          </cell>
          <cell r="D132" t="str">
            <v>Abierta</v>
          </cell>
          <cell r="E132" t="str">
            <v>Recibido</v>
          </cell>
          <cell r="F132" t="str">
            <v>Enviado</v>
          </cell>
          <cell r="G132" t="str">
            <v>ARS</v>
          </cell>
          <cell r="H132">
            <v>619</v>
          </cell>
          <cell r="I132">
            <v>0</v>
          </cell>
          <cell r="J132">
            <v>0</v>
          </cell>
          <cell r="K132">
            <v>619</v>
          </cell>
          <cell r="L132" t="str">
            <v>Graciela Pazos</v>
          </cell>
          <cell r="M132">
            <v>28317007</v>
          </cell>
          <cell r="N132">
            <v>541130009276</v>
          </cell>
          <cell r="O132" t="str">
            <v>Graciela Pazos</v>
          </cell>
          <cell r="P132">
            <v>541130009276</v>
          </cell>
          <cell r="Q132" t="str">
            <v>Guillermo marconi</v>
          </cell>
          <cell r="R132">
            <v>2229</v>
          </cell>
          <cell r="T132" t="str">
            <v>Olivos, vicente lopez</v>
          </cell>
          <cell r="U132" t="str">
            <v>Buenos aires</v>
          </cell>
          <cell r="V132">
            <v>1636</v>
          </cell>
          <cell r="W132" t="str">
            <v>Gran Buenos Aires</v>
          </cell>
          <cell r="Y132" t="str">
            <v>ENVÍO SIN CARGO (CABA, GRAN PARTE DE GBA y LA PLATA) TIEMPO: 4 a 6 DÍAS HÁBILES</v>
          </cell>
          <cell r="Z132" t="str">
            <v>Mercado Pago</v>
          </cell>
          <cell r="AD132">
            <v>44341</v>
          </cell>
          <cell r="AE132">
            <v>44347</v>
          </cell>
          <cell r="AF132" t="str">
            <v>SR. DISPENSER COLORES SURTIDOS (Gris)</v>
          </cell>
          <cell r="AG132">
            <v>460</v>
          </cell>
          <cell r="AH132">
            <v>1</v>
          </cell>
          <cell r="AI132" t="str">
            <v>Q056 QUO MERCA SEPARADA/COSTO TEORICO MAS IVA</v>
          </cell>
          <cell r="AJ132" t="str">
            <v>Móvil</v>
          </cell>
          <cell r="AK132" t="str">
            <v>EL MARTES 01-06 ENTRE 8 Y 18 HORAS!</v>
          </cell>
          <cell r="AL132">
            <v>15041256933</v>
          </cell>
          <cell r="AM132">
            <v>418773558</v>
          </cell>
          <cell r="AN132" t="str">
            <v>Sí</v>
          </cell>
        </row>
        <row r="133">
          <cell r="A133">
            <v>3055</v>
          </cell>
          <cell r="B133" t="str">
            <v>dstefanobruno7@gmail.com</v>
          </cell>
          <cell r="C133">
            <v>44341</v>
          </cell>
          <cell r="D133" t="str">
            <v>Abierta</v>
          </cell>
          <cell r="E133" t="str">
            <v>Recibido</v>
          </cell>
          <cell r="F133" t="str">
            <v>Enviado</v>
          </cell>
          <cell r="G133" t="str">
            <v>ARS</v>
          </cell>
          <cell r="H133">
            <v>720</v>
          </cell>
          <cell r="I133">
            <v>0</v>
          </cell>
          <cell r="J133">
            <v>0</v>
          </cell>
          <cell r="K133">
            <v>720</v>
          </cell>
          <cell r="L133" t="str">
            <v>Bruno Ezequiel Dstefano</v>
          </cell>
          <cell r="M133">
            <v>34984938</v>
          </cell>
          <cell r="N133">
            <v>542615876059</v>
          </cell>
          <cell r="O133" t="str">
            <v>Bianca Manzione</v>
          </cell>
          <cell r="P133">
            <v>541169336265</v>
          </cell>
          <cell r="Q133" t="str">
            <v>Gorriti</v>
          </cell>
          <cell r="R133">
            <v>3689</v>
          </cell>
          <cell r="S133" t="str">
            <v>8A</v>
          </cell>
          <cell r="T133" t="str">
            <v>Palermo</v>
          </cell>
          <cell r="U133" t="str">
            <v>Capital Federal</v>
          </cell>
          <cell r="V133">
            <v>1172</v>
          </cell>
          <cell r="W133" t="str">
            <v>Capital Federal</v>
          </cell>
          <cell r="Y133" t="str">
            <v>ENVÍO SIN CARGO (CABA, GRAN PARTE DE GBA y LA PLATA) TIEMPO: 4 a 6 DÍAS HÁBILES</v>
          </cell>
          <cell r="Z133" t="str">
            <v>Mercado Pago</v>
          </cell>
          <cell r="AB133" t="str">
            <v xml:space="preserve">por favor NO mandar ticket ni factura porque es un REGALO. Y agregar nota que diga: Que lo disfrutes amor.Bruno </v>
          </cell>
          <cell r="AD133">
            <v>44341</v>
          </cell>
          <cell r="AE133">
            <v>44347</v>
          </cell>
          <cell r="AF133" t="str">
            <v>MATE PAMPA BOCA ANGOSTA CON BOMBILLA COLOR ROSA</v>
          </cell>
          <cell r="AG133">
            <v>720</v>
          </cell>
          <cell r="AH133">
            <v>1</v>
          </cell>
          <cell r="AJ133" t="str">
            <v>Web</v>
          </cell>
          <cell r="AK133" t="str">
            <v>EL MARTES 01-06 ENTRE 8 Y 18 HORAS!</v>
          </cell>
          <cell r="AL133">
            <v>15041044129</v>
          </cell>
          <cell r="AM133">
            <v>418761310</v>
          </cell>
          <cell r="AN133" t="str">
            <v>Sí</v>
          </cell>
        </row>
        <row r="134">
          <cell r="A134">
            <v>3054</v>
          </cell>
          <cell r="B134" t="str">
            <v>lulacominelli@hotmail.com</v>
          </cell>
          <cell r="C134">
            <v>44341</v>
          </cell>
          <cell r="D134" t="str">
            <v>Abierta</v>
          </cell>
          <cell r="E134" t="str">
            <v>Recibido</v>
          </cell>
          <cell r="F134" t="str">
            <v>Enviado</v>
          </cell>
          <cell r="G134" t="str">
            <v>ARS</v>
          </cell>
          <cell r="H134" t="str">
            <v>15137.3</v>
          </cell>
          <cell r="I134">
            <v>0</v>
          </cell>
          <cell r="J134">
            <v>0</v>
          </cell>
          <cell r="K134" t="str">
            <v>15137.3</v>
          </cell>
          <cell r="L134" t="str">
            <v>Luciana Cominelli</v>
          </cell>
          <cell r="M134">
            <v>28770070</v>
          </cell>
          <cell r="N134">
            <v>5491163741293</v>
          </cell>
          <cell r="O134" t="str">
            <v>Luciana Cominelli</v>
          </cell>
          <cell r="P134">
            <v>5491163741293</v>
          </cell>
          <cell r="Q134" t="str">
            <v>Concordia</v>
          </cell>
          <cell r="R134">
            <v>2970</v>
          </cell>
          <cell r="T134" t="str">
            <v xml:space="preserve">Villa del parque </v>
          </cell>
          <cell r="U134" t="str">
            <v>Capital Federal</v>
          </cell>
          <cell r="V134">
            <v>1417</v>
          </cell>
          <cell r="W134" t="str">
            <v>Capital Federal</v>
          </cell>
          <cell r="Y134" t="str">
            <v>ENVÍO SIN CARGO (CABA, GRAN PARTE DE GBA y LA PLATA) TIEMPO: 4 a 6 DÍAS HÁBILES</v>
          </cell>
          <cell r="Z134" t="str">
            <v>Mercado Pago</v>
          </cell>
          <cell r="AB134" t="str">
            <v>Si puede ser la entrega martes jueves o sábado mejor. Si es alguno de los otros días, necesito q me avisen antes de venir.</v>
          </cell>
          <cell r="AD134">
            <v>44341</v>
          </cell>
          <cell r="AE134">
            <v>44347</v>
          </cell>
          <cell r="AF134" t="str">
            <v>MANTEL RECTANGULAR ANTIMANCHA 1.40x2 mtrs</v>
          </cell>
          <cell r="AG134">
            <v>1566</v>
          </cell>
          <cell r="AH134">
            <v>1</v>
          </cell>
          <cell r="AI134" t="str">
            <v>CHUR27</v>
          </cell>
          <cell r="AJ134" t="str">
            <v>Móvil</v>
          </cell>
          <cell r="AK134" t="str">
            <v>EL MARTES 01-06 ENTRE 8 Y 18 HORAS!</v>
          </cell>
          <cell r="AL134">
            <v>15040669126</v>
          </cell>
          <cell r="AM134">
            <v>414149841</v>
          </cell>
          <cell r="AN134" t="str">
            <v>Sí</v>
          </cell>
        </row>
        <row r="135">
          <cell r="A135">
            <v>3053</v>
          </cell>
          <cell r="B135" t="str">
            <v>gua.moreno@hotmail.com</v>
          </cell>
          <cell r="C135">
            <v>44341</v>
          </cell>
          <cell r="D135" t="str">
            <v>Abierta</v>
          </cell>
          <cell r="E135" t="str">
            <v>Recibido</v>
          </cell>
          <cell r="F135" t="str">
            <v>Enviado</v>
          </cell>
          <cell r="G135" t="str">
            <v>ARS</v>
          </cell>
          <cell r="H135">
            <v>24365</v>
          </cell>
          <cell r="I135" t="str">
            <v>7309.5</v>
          </cell>
          <cell r="J135">
            <v>0</v>
          </cell>
          <cell r="K135" t="str">
            <v>17055.5</v>
          </cell>
          <cell r="L135" t="str">
            <v>Guadalupe Moreno</v>
          </cell>
          <cell r="M135">
            <v>36933732</v>
          </cell>
          <cell r="N135">
            <v>542317539856</v>
          </cell>
          <cell r="O135" t="str">
            <v>Guadalupe Moreno</v>
          </cell>
          <cell r="P135">
            <v>542317539856</v>
          </cell>
          <cell r="Q135" t="str">
            <v xml:space="preserve"> Ferrer</v>
          </cell>
          <cell r="R135">
            <v>2630</v>
          </cell>
          <cell r="T135" t="str">
            <v>Villa soldati</v>
          </cell>
          <cell r="U135" t="str">
            <v>Capital Federal</v>
          </cell>
          <cell r="V135">
            <v>1440</v>
          </cell>
          <cell r="W135" t="str">
            <v>Capital Federal</v>
          </cell>
          <cell r="Y135" t="str">
            <v>ENVÍO SIN CARGO (CABA, GRAN PARTE DE GBA y LA PLATA) TIEMPO: 4 a 6 DÍAS HÁBILES</v>
          </cell>
          <cell r="Z135" t="str">
            <v>TRANSFERENCIA BANCARIA</v>
          </cell>
          <cell r="AA135" t="str">
            <v>PORMAYOR</v>
          </cell>
          <cell r="AC135" t="str">
            <v>ENVIAR REMITO EN EL PAQUETE. AVISAR FECHA QUE ENVIAMOS EL PAQUETE AL COMISIONISTA</v>
          </cell>
          <cell r="AD135">
            <v>44341</v>
          </cell>
          <cell r="AE135">
            <v>44343</v>
          </cell>
          <cell r="AF135" t="str">
            <v>CAJA DE TE MADERA 4 DIVISIONES 18X7CM</v>
          </cell>
          <cell r="AG135">
            <v>1684</v>
          </cell>
          <cell r="AH135">
            <v>1</v>
          </cell>
          <cell r="AI135" t="str">
            <v>046BA5117 LE PUSE EL 15%</v>
          </cell>
          <cell r="AJ135" t="str">
            <v>Móvil</v>
          </cell>
          <cell r="AK135" t="str">
            <v>SE ENVIA AL EXPRESO EL 28-05 ANTES DE LAS 16 HORAS!</v>
          </cell>
          <cell r="AM135">
            <v>413708980</v>
          </cell>
          <cell r="AN135" t="str">
            <v>Sí</v>
          </cell>
        </row>
        <row r="136">
          <cell r="A136">
            <v>3052</v>
          </cell>
          <cell r="B136" t="str">
            <v>dstefanobruno7@gmail.com</v>
          </cell>
          <cell r="C136">
            <v>44341</v>
          </cell>
          <cell r="D136" t="str">
            <v>Abierta</v>
          </cell>
          <cell r="E136" t="str">
            <v>Pendiente</v>
          </cell>
          <cell r="F136" t="str">
            <v>No está empaquetado</v>
          </cell>
          <cell r="G136" t="str">
            <v>ARS</v>
          </cell>
          <cell r="H136">
            <v>720</v>
          </cell>
          <cell r="I136">
            <v>0</v>
          </cell>
          <cell r="J136">
            <v>0</v>
          </cell>
          <cell r="K136">
            <v>720</v>
          </cell>
          <cell r="L136" t="str">
            <v>Bruno Ezequiel Dstefano</v>
          </cell>
          <cell r="M136">
            <v>34984938</v>
          </cell>
          <cell r="N136">
            <v>542615876059</v>
          </cell>
          <cell r="O136" t="str">
            <v>Bianca Manzione</v>
          </cell>
          <cell r="P136">
            <v>541169336265</v>
          </cell>
          <cell r="Q136" t="str">
            <v>Gorriti</v>
          </cell>
          <cell r="R136">
            <v>3689</v>
          </cell>
          <cell r="S136" t="str">
            <v>8A</v>
          </cell>
          <cell r="T136" t="str">
            <v>Palermo</v>
          </cell>
          <cell r="U136" t="str">
            <v>Capital Federal</v>
          </cell>
          <cell r="V136">
            <v>1172</v>
          </cell>
          <cell r="W136" t="str">
            <v>Capital Federal</v>
          </cell>
          <cell r="Y136" t="str">
            <v>ENVÍO SIN CARGO (CABA, GRAN PARTE DE GBA y LA PLATA) TIEMPO: 4 a 6 DÍAS HÁBILES</v>
          </cell>
          <cell r="Z136" t="str">
            <v>TRANSFERENCIA BANCARIA</v>
          </cell>
          <cell r="AB136" t="str">
            <v xml:space="preserve">Hola es un regalo. Por favor NO mandar ticket ni factura. Y agregar nota . Que diga: Que lo disfrutes mi amor ? Bruno. </v>
          </cell>
          <cell r="AF136" t="str">
            <v>MATE PAMPA BOCA ANGOSTA CON BOMBILLA COLOR ROSA</v>
          </cell>
          <cell r="AG136">
            <v>720</v>
          </cell>
          <cell r="AH136">
            <v>1</v>
          </cell>
          <cell r="AJ136" t="str">
            <v>Móvil</v>
          </cell>
          <cell r="AK136" t="str">
            <v/>
          </cell>
          <cell r="AM136">
            <v>418731938</v>
          </cell>
          <cell r="AN136" t="str">
            <v>Sí</v>
          </cell>
        </row>
        <row r="137">
          <cell r="A137">
            <v>3051</v>
          </cell>
          <cell r="B137" t="str">
            <v>denghy.24@gmail.com</v>
          </cell>
          <cell r="C137">
            <v>44341</v>
          </cell>
          <cell r="D137" t="str">
            <v>Abierta</v>
          </cell>
          <cell r="E137" t="str">
            <v>Recibido</v>
          </cell>
          <cell r="F137" t="str">
            <v>Enviado</v>
          </cell>
          <cell r="G137" t="str">
            <v>ARS</v>
          </cell>
          <cell r="H137" t="str">
            <v>1636.6</v>
          </cell>
          <cell r="I137">
            <v>0</v>
          </cell>
          <cell r="J137">
            <v>0</v>
          </cell>
          <cell r="K137" t="str">
            <v>1636.6</v>
          </cell>
          <cell r="L137" t="str">
            <v>Denghy Sosa</v>
          </cell>
          <cell r="M137">
            <v>95743327</v>
          </cell>
          <cell r="N137">
            <v>541157438753</v>
          </cell>
          <cell r="O137" t="str">
            <v>Denghy Sosa</v>
          </cell>
          <cell r="P137">
            <v>541157438753</v>
          </cell>
          <cell r="Q137" t="str">
            <v xml:space="preserve">Juan b ambrosetti </v>
          </cell>
          <cell r="R137">
            <v>120</v>
          </cell>
          <cell r="S137" t="str">
            <v>7 E</v>
          </cell>
          <cell r="T137" t="str">
            <v>Caballito</v>
          </cell>
          <cell r="U137" t="str">
            <v>Capital Federal</v>
          </cell>
          <cell r="V137">
            <v>1405</v>
          </cell>
          <cell r="W137" t="str">
            <v>Capital Federal</v>
          </cell>
          <cell r="Y137" t="str">
            <v>ENVÍO SIN CARGO (CABA, GRAN PARTE DE GBA y LA PLATA) TIEMPO: 4 a 6 DÍAS HÁBILES</v>
          </cell>
          <cell r="Z137" t="str">
            <v>Mercado Pago</v>
          </cell>
          <cell r="AD137">
            <v>44341</v>
          </cell>
          <cell r="AE137">
            <v>44347</v>
          </cell>
          <cell r="AF137" t="str">
            <v>AZUCARERA DE VIDRIO Y ACERO INOXIDABLE 10CM</v>
          </cell>
          <cell r="AG137" t="str">
            <v>286.6</v>
          </cell>
          <cell r="AH137">
            <v>1</v>
          </cell>
          <cell r="AI137" t="str">
            <v>046BA8196</v>
          </cell>
          <cell r="AJ137" t="str">
            <v>Móvil</v>
          </cell>
          <cell r="AK137" t="str">
            <v>EL MARTES 01-06 ENTRE 8 Y 18 HORAS!</v>
          </cell>
          <cell r="AL137">
            <v>15038165553</v>
          </cell>
          <cell r="AM137">
            <v>418572181</v>
          </cell>
          <cell r="AN137" t="str">
            <v>Sí</v>
          </cell>
        </row>
        <row r="138">
          <cell r="A138">
            <v>3050</v>
          </cell>
          <cell r="B138" t="str">
            <v>yaninoeli@hotmail.com</v>
          </cell>
          <cell r="C138">
            <v>44341</v>
          </cell>
          <cell r="D138" t="str">
            <v>Abierta</v>
          </cell>
          <cell r="E138" t="str">
            <v>Recibido</v>
          </cell>
          <cell r="F138" t="str">
            <v>Enviado</v>
          </cell>
          <cell r="G138" t="str">
            <v>ARS</v>
          </cell>
          <cell r="H138" t="str">
            <v>2646.5</v>
          </cell>
          <cell r="I138" t="str">
            <v>202.5</v>
          </cell>
          <cell r="J138">
            <v>0</v>
          </cell>
          <cell r="K138">
            <v>2444</v>
          </cell>
          <cell r="L138" t="str">
            <v>Yanina Matarese</v>
          </cell>
          <cell r="M138">
            <v>35958647</v>
          </cell>
          <cell r="N138">
            <v>541162124271</v>
          </cell>
          <cell r="O138" t="str">
            <v>Yanina Matarese</v>
          </cell>
          <cell r="P138">
            <v>541162124271</v>
          </cell>
          <cell r="Q138" t="str">
            <v>Evita</v>
          </cell>
          <cell r="R138">
            <v>1024</v>
          </cell>
          <cell r="U138" t="str">
            <v>Villa madero</v>
          </cell>
          <cell r="V138">
            <v>1768</v>
          </cell>
          <cell r="W138" t="str">
            <v>Gran Buenos Aires</v>
          </cell>
          <cell r="Y138" t="str">
            <v>ENVÍO SIN CARGO (CABA, GRAN PARTE DE GBA y LA PLATA) TIEMPO: 4 a 6 DÍAS HÁBILES</v>
          </cell>
          <cell r="Z138" t="str">
            <v>Mercado Pago</v>
          </cell>
          <cell r="AA138" t="str">
            <v>FINDEXL</v>
          </cell>
          <cell r="AB138" t="str">
            <v>Evita 1024 villa madero la matanza (1768)</v>
          </cell>
          <cell r="AC138" t="str">
            <v>ENVIAR ORDEN 3064 CON 3050</v>
          </cell>
          <cell r="AD138">
            <v>44341</v>
          </cell>
          <cell r="AE138">
            <v>44343</v>
          </cell>
          <cell r="AF138" t="str">
            <v>INDIVIDUAL CUERINA HOJAS 32.5 CM DIAM</v>
          </cell>
          <cell r="AG138" t="str">
            <v>269.5</v>
          </cell>
          <cell r="AH138">
            <v>1</v>
          </cell>
          <cell r="AI138" t="str">
            <v>CHUIN40C</v>
          </cell>
          <cell r="AJ138" t="str">
            <v>Móvil</v>
          </cell>
          <cell r="AK138" t="str">
            <v>EL VIERNES 28-05 ENTRE 8 Y 18 HORAS!</v>
          </cell>
          <cell r="AL138">
            <v>15037706495</v>
          </cell>
          <cell r="AM138">
            <v>410875949</v>
          </cell>
          <cell r="AN138" t="str">
            <v>Sí</v>
          </cell>
        </row>
        <row r="139">
          <cell r="A139">
            <v>3049</v>
          </cell>
          <cell r="B139" t="str">
            <v>jaquyfranco26@gmail.com</v>
          </cell>
          <cell r="C139">
            <v>44341</v>
          </cell>
          <cell r="D139" t="str">
            <v>Abierta</v>
          </cell>
          <cell r="E139" t="str">
            <v>Recibido</v>
          </cell>
          <cell r="F139" t="str">
            <v>Enviado</v>
          </cell>
          <cell r="G139" t="str">
            <v>ARS</v>
          </cell>
          <cell r="H139">
            <v>4548</v>
          </cell>
          <cell r="I139" t="str">
            <v>682.2</v>
          </cell>
          <cell r="J139">
            <v>0</v>
          </cell>
          <cell r="K139" t="str">
            <v>3865.8</v>
          </cell>
          <cell r="L139" t="str">
            <v>Jaqueline Franco</v>
          </cell>
          <cell r="M139">
            <v>33574309</v>
          </cell>
          <cell r="N139">
            <v>541121765444</v>
          </cell>
          <cell r="O139" t="str">
            <v>Jaqueline Franco</v>
          </cell>
          <cell r="P139">
            <v>541121765444</v>
          </cell>
          <cell r="Q139" t="str">
            <v>Oliden</v>
          </cell>
          <cell r="R139">
            <v>652</v>
          </cell>
          <cell r="S139" t="str">
            <v>Dúplex 1 rejas azules</v>
          </cell>
          <cell r="U139" t="str">
            <v xml:space="preserve">Lomas de Zamora </v>
          </cell>
          <cell r="V139">
            <v>1832</v>
          </cell>
          <cell r="W139" t="str">
            <v>Gran Buenos Aires</v>
          </cell>
          <cell r="Y139" t="str">
            <v>ENVÍO SIN CARGO (CABA, GRAN PARTE DE GBA y LA PLATA) TIEMPO: 4 a 6 DÍAS HÁBILES</v>
          </cell>
          <cell r="Z139" t="str">
            <v>Mercado Pago</v>
          </cell>
          <cell r="AA139" t="str">
            <v>FINDEXL</v>
          </cell>
          <cell r="AD139">
            <v>44341</v>
          </cell>
          <cell r="AE139">
            <v>44347</v>
          </cell>
          <cell r="AF139" t="str">
            <v>CEPILLO PARA INODORO DE ACERO INOXIDABLE</v>
          </cell>
          <cell r="AG139">
            <v>1415</v>
          </cell>
          <cell r="AH139">
            <v>1</v>
          </cell>
          <cell r="AI139" t="str">
            <v>AB6625</v>
          </cell>
          <cell r="AJ139" t="str">
            <v>Móvil</v>
          </cell>
          <cell r="AK139" t="str">
            <v>EL MIERCOLES 02-06 ENTRE 8 Y 18 HORAS!</v>
          </cell>
          <cell r="AL139">
            <v>2718660796</v>
          </cell>
          <cell r="AM139">
            <v>418606153</v>
          </cell>
          <cell r="AN139" t="str">
            <v>Sí</v>
          </cell>
        </row>
        <row r="140">
          <cell r="A140">
            <v>3048</v>
          </cell>
          <cell r="B140" t="str">
            <v>giselajakimczuk@gmail.com</v>
          </cell>
          <cell r="C140">
            <v>44341</v>
          </cell>
          <cell r="D140" t="str">
            <v>Abierta</v>
          </cell>
          <cell r="E140" t="str">
            <v>Recibido</v>
          </cell>
          <cell r="F140" t="str">
            <v>Enviado</v>
          </cell>
          <cell r="G140" t="str">
            <v>ARS</v>
          </cell>
          <cell r="H140">
            <v>818</v>
          </cell>
          <cell r="I140">
            <v>0</v>
          </cell>
          <cell r="J140">
            <v>0</v>
          </cell>
          <cell r="K140">
            <v>818</v>
          </cell>
          <cell r="L140" t="str">
            <v>Gisela jakimczuk</v>
          </cell>
          <cell r="M140">
            <v>33606823</v>
          </cell>
          <cell r="N140">
            <v>541131241901</v>
          </cell>
          <cell r="O140" t="str">
            <v>Gisela jakimczuk</v>
          </cell>
          <cell r="P140">
            <v>541131241901</v>
          </cell>
          <cell r="Q140" t="str">
            <v>Burela</v>
          </cell>
          <cell r="R140">
            <v>1375</v>
          </cell>
          <cell r="U140" t="str">
            <v xml:space="preserve">Gerli </v>
          </cell>
          <cell r="V140">
            <v>1824</v>
          </cell>
          <cell r="W140" t="str">
            <v>Gran Buenos Aires</v>
          </cell>
          <cell r="Y140" t="str">
            <v>ENVÍO SIN CARGO (CABA, GRAN PARTE DE GBA y LA PLATA) TIEMPO: 4 a 6 DÍAS HÁBILES</v>
          </cell>
          <cell r="Z140" t="str">
            <v>Mercado Pago</v>
          </cell>
          <cell r="AD140">
            <v>44341</v>
          </cell>
          <cell r="AE140">
            <v>44347</v>
          </cell>
          <cell r="AF140" t="str">
            <v>UNTADOR PASTEL 14.5 CM (Amarillo)</v>
          </cell>
          <cell r="AG140">
            <v>49</v>
          </cell>
          <cell r="AH140">
            <v>1</v>
          </cell>
          <cell r="AI140" t="str">
            <v>019BA87503 MERCA SEPA</v>
          </cell>
          <cell r="AJ140" t="str">
            <v>Móvil</v>
          </cell>
          <cell r="AK140" t="str">
            <v>EL MIERCOLES 02-06 ENTRE 8 Y 18 HORAS!</v>
          </cell>
          <cell r="AL140">
            <v>2718017918</v>
          </cell>
          <cell r="AM140">
            <v>417352005</v>
          </cell>
          <cell r="AN140" t="str">
            <v>Sí</v>
          </cell>
        </row>
        <row r="141">
          <cell r="A141">
            <v>3047</v>
          </cell>
          <cell r="B141" t="str">
            <v>jimeraul80@gmail.com</v>
          </cell>
          <cell r="C141">
            <v>44341</v>
          </cell>
          <cell r="D141" t="str">
            <v>Abierta</v>
          </cell>
          <cell r="E141" t="str">
            <v>Recibido</v>
          </cell>
          <cell r="F141" t="str">
            <v>Enviado</v>
          </cell>
          <cell r="G141" t="str">
            <v>ARS</v>
          </cell>
          <cell r="H141">
            <v>720</v>
          </cell>
          <cell r="I141">
            <v>0</v>
          </cell>
          <cell r="J141">
            <v>0</v>
          </cell>
          <cell r="K141">
            <v>720</v>
          </cell>
          <cell r="L141" t="str">
            <v>Natalia Jimena Gutierrez</v>
          </cell>
          <cell r="M141">
            <v>28505722</v>
          </cell>
          <cell r="N141">
            <v>5491137059644</v>
          </cell>
          <cell r="O141" t="str">
            <v>Natalia Jimena Gutierrez</v>
          </cell>
          <cell r="P141">
            <v>5491137059644</v>
          </cell>
          <cell r="Q141" t="str">
            <v>Croacia</v>
          </cell>
          <cell r="R141">
            <v>2948</v>
          </cell>
          <cell r="T141" t="str">
            <v>Ciudadela</v>
          </cell>
          <cell r="U141" t="str">
            <v>Buenos Aires</v>
          </cell>
          <cell r="V141">
            <v>1702</v>
          </cell>
          <cell r="W141" t="str">
            <v>Gran Buenos Aires</v>
          </cell>
          <cell r="Y141" t="str">
            <v>ENVÍO SIN CARGO (CABA, GRAN PARTE DE GBA y LA PLATA) TIEMPO: 4 a 6 DÍAS HÁBILES</v>
          </cell>
          <cell r="Z141" t="str">
            <v>Mercado Pago</v>
          </cell>
          <cell r="AB141" t="str">
            <v>Me podrían avisar cuando sale el pedido, no me funciona bien el timbre. Gracias</v>
          </cell>
          <cell r="AC141" t="str">
            <v>ENVIAR ORDEN 3031 JUNTO ORDEN 3047</v>
          </cell>
          <cell r="AD141">
            <v>44341</v>
          </cell>
          <cell r="AE141">
            <v>44354</v>
          </cell>
          <cell r="AF141" t="str">
            <v>MATE PAMPA BOCA ANGOSTA CON BOMBILLA COLOR BEIGE</v>
          </cell>
          <cell r="AG141">
            <v>720</v>
          </cell>
          <cell r="AH141">
            <v>1</v>
          </cell>
          <cell r="AJ141" t="str">
            <v>Móvil</v>
          </cell>
          <cell r="AK141" t="str">
            <v>EL MARTES 08-06 ENTRE 8 Y 18 HORAS!</v>
          </cell>
          <cell r="AL141">
            <v>15032764300</v>
          </cell>
          <cell r="AM141">
            <v>418474217</v>
          </cell>
          <cell r="AN141" t="str">
            <v>Sí</v>
          </cell>
        </row>
        <row r="142">
          <cell r="A142">
            <v>3046</v>
          </cell>
          <cell r="B142" t="str">
            <v>karinayariel@fibertel.com.ar</v>
          </cell>
          <cell r="C142">
            <v>44341</v>
          </cell>
          <cell r="D142" t="str">
            <v>Abierta</v>
          </cell>
          <cell r="E142" t="str">
            <v>Recibido</v>
          </cell>
          <cell r="F142" t="str">
            <v>Enviado</v>
          </cell>
          <cell r="G142" t="str">
            <v>ARS</v>
          </cell>
          <cell r="H142">
            <v>2157</v>
          </cell>
          <cell r="I142">
            <v>0</v>
          </cell>
          <cell r="J142">
            <v>0</v>
          </cell>
          <cell r="K142">
            <v>2157</v>
          </cell>
          <cell r="L142" t="str">
            <v>Karina Alvarez</v>
          </cell>
          <cell r="M142">
            <v>21594001</v>
          </cell>
          <cell r="N142">
            <v>5491133610487</v>
          </cell>
          <cell r="O142" t="str">
            <v>Karina Alvarez</v>
          </cell>
          <cell r="P142">
            <v>5491133610487</v>
          </cell>
          <cell r="Q142" t="str">
            <v>Av.Juan B.Alberdi</v>
          </cell>
          <cell r="R142">
            <v>2560</v>
          </cell>
          <cell r="S142">
            <v>0.16666666666666666</v>
          </cell>
          <cell r="T142" t="str">
            <v>Flores</v>
          </cell>
          <cell r="U142" t="str">
            <v>Capital Federal</v>
          </cell>
          <cell r="V142">
            <v>1406</v>
          </cell>
          <cell r="W142" t="str">
            <v>Capital Federal</v>
          </cell>
          <cell r="Y142" t="str">
            <v>ENVÍO SIN CARGO (CABA, GRAN PARTE DE GBA y LA PLATA) TIEMPO: 4 a 6 DÍAS HÁBILES</v>
          </cell>
          <cell r="Z142" t="str">
            <v>Mercado Pago</v>
          </cell>
          <cell r="AD142">
            <v>44341</v>
          </cell>
          <cell r="AE142">
            <v>44347</v>
          </cell>
          <cell r="AF142" t="str">
            <v>AZUCARERA DE ACRILICO CLASSIC</v>
          </cell>
          <cell r="AG142">
            <v>591</v>
          </cell>
          <cell r="AH142">
            <v>1</v>
          </cell>
          <cell r="AI142" t="str">
            <v>MS104246</v>
          </cell>
          <cell r="AJ142" t="str">
            <v>Móvil</v>
          </cell>
          <cell r="AK142" t="str">
            <v>EL MARTES 01-06 ENTRE 8 Y 18 HORAS!</v>
          </cell>
          <cell r="AL142">
            <v>15031245533</v>
          </cell>
          <cell r="AM142">
            <v>418415920</v>
          </cell>
          <cell r="AN142" t="str">
            <v>Sí</v>
          </cell>
        </row>
        <row r="143">
          <cell r="A143">
            <v>3045</v>
          </cell>
          <cell r="B143" t="str">
            <v>Yami_927@hotmail.com</v>
          </cell>
          <cell r="C143">
            <v>44341</v>
          </cell>
          <cell r="D143" t="str">
            <v>Abierta</v>
          </cell>
          <cell r="E143" t="str">
            <v>Recibido</v>
          </cell>
          <cell r="F143" t="str">
            <v>Enviado</v>
          </cell>
          <cell r="G143" t="str">
            <v>ARS</v>
          </cell>
          <cell r="H143" t="str">
            <v>2297.64</v>
          </cell>
          <cell r="I143" t="str">
            <v>130.2</v>
          </cell>
          <cell r="J143">
            <v>0</v>
          </cell>
          <cell r="K143" t="str">
            <v>2167.44</v>
          </cell>
          <cell r="L143" t="str">
            <v>Yamila Sanchez</v>
          </cell>
          <cell r="M143">
            <v>33338564</v>
          </cell>
          <cell r="N143">
            <v>541132492195</v>
          </cell>
          <cell r="O143" t="str">
            <v>Yamila Sanchez</v>
          </cell>
          <cell r="P143">
            <v>541132492195</v>
          </cell>
          <cell r="Q143" t="str">
            <v xml:space="preserve">Uruguay </v>
          </cell>
          <cell r="R143">
            <v>1970</v>
          </cell>
          <cell r="S143" t="str">
            <v>CASA</v>
          </cell>
          <cell r="T143" t="str">
            <v>Burzaco</v>
          </cell>
          <cell r="U143" t="str">
            <v xml:space="preserve">Burzaco </v>
          </cell>
          <cell r="V143">
            <v>1852</v>
          </cell>
          <cell r="W143" t="str">
            <v>Gran Buenos Aires</v>
          </cell>
          <cell r="Y143" t="str">
            <v>ENVÍO SIN CARGO (CABA, GRAN PARTE DE GBA y LA PLATA) TIEMPO: 4 a 6 DÍAS HÁBILES</v>
          </cell>
          <cell r="Z143" t="str">
            <v>Mercado Pago</v>
          </cell>
          <cell r="AA143" t="str">
            <v>FINDEXL</v>
          </cell>
          <cell r="AD143">
            <v>44341</v>
          </cell>
          <cell r="AE143">
            <v>44347</v>
          </cell>
          <cell r="AF143" t="str">
            <v>ESCURRIDOR DE CUBIERTOS PASTEL POR 3 DIVISIONES P146 (Rosa)</v>
          </cell>
          <cell r="AG143">
            <v>331</v>
          </cell>
          <cell r="AH143">
            <v>1</v>
          </cell>
          <cell r="AJ143" t="str">
            <v>Móvil</v>
          </cell>
          <cell r="AK143" t="str">
            <v>EL MIERCOLES 02-06 ENTRE 8 Y 18 HORAS!</v>
          </cell>
          <cell r="AL143">
            <v>15031245424</v>
          </cell>
          <cell r="AM143">
            <v>418361744</v>
          </cell>
          <cell r="AN143" t="str">
            <v>Sí</v>
          </cell>
        </row>
        <row r="144">
          <cell r="A144">
            <v>3044</v>
          </cell>
          <cell r="B144" t="str">
            <v>borsani.lara@gmail.com</v>
          </cell>
          <cell r="C144">
            <v>44340</v>
          </cell>
          <cell r="D144" t="str">
            <v>Abierta</v>
          </cell>
          <cell r="E144" t="str">
            <v>Recibido</v>
          </cell>
          <cell r="F144" t="str">
            <v>Enviado</v>
          </cell>
          <cell r="G144" t="str">
            <v>ARS</v>
          </cell>
          <cell r="H144" t="str">
            <v>915.5</v>
          </cell>
          <cell r="I144" t="str">
            <v>137.33</v>
          </cell>
          <cell r="J144">
            <v>0</v>
          </cell>
          <cell r="K144" t="str">
            <v>778.17</v>
          </cell>
          <cell r="L144" t="str">
            <v>Lara Evelyn Borsani</v>
          </cell>
          <cell r="M144">
            <v>40923084</v>
          </cell>
          <cell r="N144">
            <v>541127339192</v>
          </cell>
          <cell r="O144" t="str">
            <v>Lara Evelyn Borsani</v>
          </cell>
          <cell r="P144">
            <v>541127339192</v>
          </cell>
          <cell r="Q144" t="str">
            <v>Av. Santa Fe</v>
          </cell>
          <cell r="R144">
            <v>1830</v>
          </cell>
          <cell r="T144" t="str">
            <v>Recoleta</v>
          </cell>
          <cell r="U144" t="str">
            <v>Capital Federal</v>
          </cell>
          <cell r="V144">
            <v>1123</v>
          </cell>
          <cell r="W144" t="str">
            <v>Capital Federal</v>
          </cell>
          <cell r="Y144" t="str">
            <v>ENVÍO SIN CARGO (CABA, GRAN PARTE DE GBA y LA PLATA) TIEMPO: 4 a 6 DÍAS HÁBILES</v>
          </cell>
          <cell r="Z144" t="str">
            <v>Mercado Pago</v>
          </cell>
          <cell r="AA144" t="str">
            <v>FINDEXL</v>
          </cell>
          <cell r="AB144" t="str">
            <v>El domicilio de envio es mi trabajo. Sino estoy puede recibir cualquier compañera.</v>
          </cell>
          <cell r="AD144">
            <v>44340</v>
          </cell>
          <cell r="AE144">
            <v>44347</v>
          </cell>
          <cell r="AF144" t="str">
            <v>BATIDOR DE SILICONA CREAM MANGO DE MADERA 28 CM</v>
          </cell>
          <cell r="AG144" t="str">
            <v>499.5</v>
          </cell>
          <cell r="AH144">
            <v>1</v>
          </cell>
          <cell r="AI144" t="str">
            <v>MS101A63</v>
          </cell>
          <cell r="AJ144" t="str">
            <v>Web</v>
          </cell>
          <cell r="AK144" t="str">
            <v>EL MARTES 01-06 ENTRE 8 Y 18 HORAS!</v>
          </cell>
          <cell r="AL144">
            <v>15028737093</v>
          </cell>
          <cell r="AM144">
            <v>418245250</v>
          </cell>
          <cell r="AN144" t="str">
            <v>Sí</v>
          </cell>
        </row>
        <row r="145">
          <cell r="A145">
            <v>3043</v>
          </cell>
          <cell r="B145" t="str">
            <v>escribidiego@hotmail.com</v>
          </cell>
          <cell r="C145">
            <v>44340</v>
          </cell>
          <cell r="D145" t="str">
            <v>Abierta</v>
          </cell>
          <cell r="E145" t="str">
            <v>Recibido</v>
          </cell>
          <cell r="F145" t="str">
            <v>Enviado</v>
          </cell>
          <cell r="G145" t="str">
            <v>ARS</v>
          </cell>
          <cell r="H145">
            <v>1200</v>
          </cell>
          <cell r="I145">
            <v>0</v>
          </cell>
          <cell r="J145">
            <v>0</v>
          </cell>
          <cell r="K145">
            <v>1200</v>
          </cell>
          <cell r="L145" t="str">
            <v>Diego Vignati</v>
          </cell>
          <cell r="M145">
            <v>21903240</v>
          </cell>
          <cell r="N145">
            <v>541162578939</v>
          </cell>
          <cell r="O145" t="str">
            <v>Diego VIGNATI</v>
          </cell>
          <cell r="P145">
            <v>541162578939</v>
          </cell>
          <cell r="Q145" t="str">
            <v>Directorio</v>
          </cell>
          <cell r="R145">
            <v>854</v>
          </cell>
          <cell r="S145" t="str">
            <v>fondo</v>
          </cell>
          <cell r="T145" t="str">
            <v>HAEDO</v>
          </cell>
          <cell r="U145" t="str">
            <v>Haedo</v>
          </cell>
          <cell r="V145">
            <v>1706</v>
          </cell>
          <cell r="W145" t="str">
            <v>Gran Buenos Aires</v>
          </cell>
          <cell r="Y145" t="str">
            <v>ENVÍO SIN CARGO (CABA, GRAN PARTE DE GBA y LA PLATA) TIEMPO: 4 a 6 DÍAS HÁBILES</v>
          </cell>
          <cell r="Z145" t="str">
            <v>Mercado Pago</v>
          </cell>
          <cell r="AD145">
            <v>44340</v>
          </cell>
          <cell r="AE145">
            <v>44349</v>
          </cell>
          <cell r="AF145" t="str">
            <v>INDIVIDUAL CUERINAPLAVINIL SIMIL MARMOL 44X30CM</v>
          </cell>
          <cell r="AG145">
            <v>300</v>
          </cell>
          <cell r="AH145">
            <v>4</v>
          </cell>
          <cell r="AI145" t="str">
            <v>CHUIN177R</v>
          </cell>
          <cell r="AJ145" t="str">
            <v>Web</v>
          </cell>
          <cell r="AK145" t="str">
            <v>EL JUEVES 03-06 ENTRE 8Y 18 HORAS!</v>
          </cell>
          <cell r="AL145">
            <v>15028067744</v>
          </cell>
          <cell r="AM145">
            <v>418210669</v>
          </cell>
          <cell r="AN145" t="str">
            <v>Sí</v>
          </cell>
        </row>
        <row r="146">
          <cell r="A146">
            <v>3042</v>
          </cell>
          <cell r="B146" t="str">
            <v>elianacalvosa87@gmail.com</v>
          </cell>
          <cell r="C146">
            <v>44340</v>
          </cell>
          <cell r="D146" t="str">
            <v>Abierta</v>
          </cell>
          <cell r="E146" t="str">
            <v>Recibido</v>
          </cell>
          <cell r="F146" t="str">
            <v>Enviado</v>
          </cell>
          <cell r="G146" t="str">
            <v>ARS</v>
          </cell>
          <cell r="H146" t="str">
            <v>4638.98</v>
          </cell>
          <cell r="I146">
            <v>0</v>
          </cell>
          <cell r="J146">
            <v>0</v>
          </cell>
          <cell r="K146" t="str">
            <v>4638.98</v>
          </cell>
          <cell r="L146" t="str">
            <v>Eliana Calvosa</v>
          </cell>
          <cell r="M146">
            <v>33442663</v>
          </cell>
          <cell r="N146">
            <v>541138807268</v>
          </cell>
          <cell r="O146" t="str">
            <v>Eliana Calvosa</v>
          </cell>
          <cell r="P146">
            <v>541138807268</v>
          </cell>
          <cell r="Q146" t="str">
            <v>Tacuari</v>
          </cell>
          <cell r="R146">
            <v>671</v>
          </cell>
          <cell r="U146" t="str">
            <v>Buenos Aires</v>
          </cell>
          <cell r="V146">
            <v>1824</v>
          </cell>
          <cell r="W146" t="str">
            <v>Gran Buenos Aires</v>
          </cell>
          <cell r="Y146" t="str">
            <v>ENVÍO SIN CARGO (CABA, GRAN PARTE DE GBA y LA PLATA) TIEMPO: 4 a 6 DÍAS HÁBILES</v>
          </cell>
          <cell r="Z146" t="str">
            <v>Mercado Pago</v>
          </cell>
          <cell r="AB146" t="str">
            <v>Por favor no reemplazar nada del pedido.no tego timbre asi que por favor llamar por telefono. Gracias.</v>
          </cell>
          <cell r="AD146">
            <v>44340</v>
          </cell>
          <cell r="AE146">
            <v>44347</v>
          </cell>
          <cell r="AF146" t="str">
            <v>DISPENSER BLANCO 17.5X6.8CM</v>
          </cell>
          <cell r="AG146">
            <v>1293</v>
          </cell>
          <cell r="AH146">
            <v>1</v>
          </cell>
          <cell r="AI146" t="str">
            <v>046AB7335</v>
          </cell>
          <cell r="AJ146" t="str">
            <v>Móvil</v>
          </cell>
          <cell r="AK146" t="str">
            <v>EL MIERCOLES 02-06 ENTRE 8 Y 18 HORAS!</v>
          </cell>
          <cell r="AL146">
            <v>15027955090</v>
          </cell>
          <cell r="AM146">
            <v>417918718</v>
          </cell>
          <cell r="AN146" t="str">
            <v>Sí</v>
          </cell>
        </row>
        <row r="147">
          <cell r="A147">
            <v>3041</v>
          </cell>
          <cell r="B147" t="str">
            <v>jana.nes@hotmail.com</v>
          </cell>
          <cell r="C147">
            <v>44340</v>
          </cell>
          <cell r="D147" t="str">
            <v>Abierta</v>
          </cell>
          <cell r="E147" t="str">
            <v>Recibido</v>
          </cell>
          <cell r="F147" t="str">
            <v>Enviado</v>
          </cell>
          <cell r="G147" t="str">
            <v>ARS</v>
          </cell>
          <cell r="H147">
            <v>6886</v>
          </cell>
          <cell r="I147">
            <v>0</v>
          </cell>
          <cell r="J147">
            <v>0</v>
          </cell>
          <cell r="K147">
            <v>6886</v>
          </cell>
          <cell r="L147" t="str">
            <v>Jana Falkowicz</v>
          </cell>
          <cell r="M147">
            <v>47627021</v>
          </cell>
          <cell r="N147">
            <v>541165588892</v>
          </cell>
          <cell r="O147" t="str">
            <v>Jana Falkowicz</v>
          </cell>
          <cell r="P147">
            <v>541165588892</v>
          </cell>
          <cell r="Q147" t="str">
            <v xml:space="preserve">General José Gervasio Artigas </v>
          </cell>
          <cell r="R147">
            <v>1169</v>
          </cell>
          <cell r="S147">
            <v>4.1666666666666664E-2</v>
          </cell>
          <cell r="T147" t="str">
            <v>villa general mitre</v>
          </cell>
          <cell r="U147" t="str">
            <v>Capital Federal</v>
          </cell>
          <cell r="V147">
            <v>1416</v>
          </cell>
          <cell r="W147" t="str">
            <v>Capital Federal</v>
          </cell>
          <cell r="Y147" t="str">
            <v>ENVÍO SIN CARGO (CABA, GRAN PARTE DE GBA y LA PLATA) TIEMPO: 4 a 6 DÍAS HÁBILES</v>
          </cell>
          <cell r="Z147" t="str">
            <v>Mercado Pago</v>
          </cell>
          <cell r="AD147">
            <v>44340</v>
          </cell>
          <cell r="AE147">
            <v>44347</v>
          </cell>
          <cell r="AF147" t="str">
            <v>MOLINILLO MADERA 15 CM.</v>
          </cell>
          <cell r="AG147">
            <v>1562</v>
          </cell>
          <cell r="AH147">
            <v>1</v>
          </cell>
          <cell r="AI147" t="str">
            <v>046BA6858</v>
          </cell>
          <cell r="AJ147" t="str">
            <v>Web</v>
          </cell>
          <cell r="AK147" t="str">
            <v>EL MARTES 01-06 ENTRE 8 Y 18 HORAS!</v>
          </cell>
          <cell r="AL147">
            <v>2715980707</v>
          </cell>
          <cell r="AM147">
            <v>418109538</v>
          </cell>
          <cell r="AN147" t="str">
            <v>Sí</v>
          </cell>
        </row>
        <row r="148">
          <cell r="A148">
            <v>3040</v>
          </cell>
          <cell r="B148" t="str">
            <v>eliana.giacardi@hotmail.com</v>
          </cell>
          <cell r="C148">
            <v>44340</v>
          </cell>
          <cell r="D148" t="str">
            <v>Abierta</v>
          </cell>
          <cell r="E148" t="str">
            <v>Recibido</v>
          </cell>
          <cell r="F148" t="str">
            <v>Enviado</v>
          </cell>
          <cell r="G148" t="str">
            <v>ARS</v>
          </cell>
          <cell r="H148">
            <v>2099</v>
          </cell>
          <cell r="I148">
            <v>0</v>
          </cell>
          <cell r="J148">
            <v>0</v>
          </cell>
          <cell r="K148">
            <v>2099</v>
          </cell>
          <cell r="L148" t="str">
            <v>Eliana Giacardi</v>
          </cell>
          <cell r="M148">
            <v>37124819</v>
          </cell>
          <cell r="N148">
            <v>541124612255</v>
          </cell>
          <cell r="O148" t="str">
            <v>Eliana Giacardi</v>
          </cell>
          <cell r="P148">
            <v>541124612255</v>
          </cell>
          <cell r="Q148" t="str">
            <v>Ombú</v>
          </cell>
          <cell r="R148">
            <v>540</v>
          </cell>
          <cell r="S148">
            <v>7</v>
          </cell>
          <cell r="T148" t="str">
            <v>Villa Luzuriaga</v>
          </cell>
          <cell r="U148" t="str">
            <v>Buenos Aires</v>
          </cell>
          <cell r="V148">
            <v>1754</v>
          </cell>
          <cell r="W148" t="str">
            <v>Gran Buenos Aires</v>
          </cell>
          <cell r="Y148" t="str">
            <v>ENVÍO SIN CARGO (CABA, GRAN PARTE DE GBA y LA PLATA) TIEMPO: 4 a 6 DÍAS HÁBILES</v>
          </cell>
          <cell r="Z148" t="str">
            <v>TRANSFERENCIA BANCARIA</v>
          </cell>
          <cell r="AB148" t="str">
            <v>DE 8 a 13.30 hs.  Sino comunicarse previamente al 1124612255.</v>
          </cell>
          <cell r="AD148">
            <v>44341</v>
          </cell>
          <cell r="AE148">
            <v>44347</v>
          </cell>
          <cell r="AF148" t="str">
            <v>MESA PLEGABLE PARA PC MADERA Y METAL 59X39X23CM (Beige)</v>
          </cell>
          <cell r="AG148">
            <v>2099</v>
          </cell>
          <cell r="AH148">
            <v>1</v>
          </cell>
          <cell r="AI148" t="str">
            <v>ME7897</v>
          </cell>
          <cell r="AJ148" t="str">
            <v>Móvil</v>
          </cell>
          <cell r="AK148" t="str">
            <v>EL MIERCOLES 02-06 ENTRE 8 Y 18 HORAS!</v>
          </cell>
          <cell r="AM148">
            <v>417571753</v>
          </cell>
          <cell r="AN148" t="str">
            <v>Sí</v>
          </cell>
        </row>
        <row r="149">
          <cell r="A149">
            <v>3039</v>
          </cell>
          <cell r="B149" t="str">
            <v>elianagodoy86@gmail.com</v>
          </cell>
          <cell r="C149">
            <v>44340</v>
          </cell>
          <cell r="D149" t="str">
            <v>Abierta</v>
          </cell>
          <cell r="E149" t="str">
            <v>Recibido</v>
          </cell>
          <cell r="F149" t="str">
            <v>Enviado</v>
          </cell>
          <cell r="G149" t="str">
            <v>ARS</v>
          </cell>
          <cell r="H149">
            <v>4032</v>
          </cell>
          <cell r="I149" t="str">
            <v>79.8</v>
          </cell>
          <cell r="J149">
            <v>0</v>
          </cell>
          <cell r="K149" t="str">
            <v>3952.2</v>
          </cell>
          <cell r="L149" t="str">
            <v>Eliana Godoy</v>
          </cell>
          <cell r="M149">
            <v>32556202</v>
          </cell>
          <cell r="N149">
            <v>541168991709</v>
          </cell>
          <cell r="O149" t="str">
            <v>Eliana godoy</v>
          </cell>
          <cell r="P149">
            <v>541168991709</v>
          </cell>
          <cell r="Q149" t="str">
            <v>Ing. Bergallo</v>
          </cell>
          <cell r="R149">
            <v>2369</v>
          </cell>
          <cell r="T149" t="str">
            <v>beccar</v>
          </cell>
          <cell r="U149" t="str">
            <v>San Isidro</v>
          </cell>
          <cell r="V149">
            <v>1643</v>
          </cell>
          <cell r="W149" t="str">
            <v>Gran Buenos Aires</v>
          </cell>
          <cell r="Y149" t="str">
            <v>ENVÍO SIN CARGO (CABA, GRAN PARTE DE GBA y LA PLATA) TIEMPO: 4 a 6 DÍAS HÁBILES</v>
          </cell>
          <cell r="Z149" t="str">
            <v>Mercado Pago</v>
          </cell>
          <cell r="AA149" t="str">
            <v>FINDEXL</v>
          </cell>
          <cell r="AD149">
            <v>44340</v>
          </cell>
          <cell r="AE149">
            <v>44347</v>
          </cell>
          <cell r="AF149" t="str">
            <v>SECAPLATOS PASTEL PANAL 30.5X0.4X20.5 CM (Verde)</v>
          </cell>
          <cell r="AG149">
            <v>532</v>
          </cell>
          <cell r="AH149">
            <v>1</v>
          </cell>
          <cell r="AI149" t="str">
            <v>019BA87519</v>
          </cell>
          <cell r="AJ149" t="str">
            <v>Web</v>
          </cell>
          <cell r="AK149" t="str">
            <v>EL MARTES 01-06 ENTRE 8 Y 18 HORAS!</v>
          </cell>
          <cell r="AL149">
            <v>15023005870</v>
          </cell>
          <cell r="AM149">
            <v>418025728</v>
          </cell>
          <cell r="AN149" t="str">
            <v>Sí</v>
          </cell>
        </row>
        <row r="150">
          <cell r="A150">
            <v>3037</v>
          </cell>
          <cell r="B150" t="str">
            <v>agusvercesi@hotmail.com</v>
          </cell>
          <cell r="C150">
            <v>44340</v>
          </cell>
          <cell r="D150" t="str">
            <v>Abierta</v>
          </cell>
          <cell r="E150" t="str">
            <v>Recibido</v>
          </cell>
          <cell r="F150" t="str">
            <v>Enviado</v>
          </cell>
          <cell r="G150" t="str">
            <v>ARS</v>
          </cell>
          <cell r="H150" t="str">
            <v>551.48</v>
          </cell>
          <cell r="I150">
            <v>0</v>
          </cell>
          <cell r="J150">
            <v>0</v>
          </cell>
          <cell r="K150" t="str">
            <v>551.48</v>
          </cell>
          <cell r="L150" t="str">
            <v>Agustina Vercesi</v>
          </cell>
          <cell r="M150">
            <v>29733198</v>
          </cell>
          <cell r="N150">
            <v>5491157688739</v>
          </cell>
          <cell r="O150" t="str">
            <v>Agustina Vercesi</v>
          </cell>
          <cell r="P150">
            <v>5491157688739</v>
          </cell>
          <cell r="Q150" t="str">
            <v>Rivadavia</v>
          </cell>
          <cell r="R150">
            <v>5956</v>
          </cell>
          <cell r="S150" t="str">
            <v>9b</v>
          </cell>
          <cell r="T150" t="str">
            <v>Caballito</v>
          </cell>
          <cell r="U150" t="str">
            <v>Capital Federal</v>
          </cell>
          <cell r="V150">
            <v>1406</v>
          </cell>
          <cell r="W150" t="str">
            <v>Capital Federal</v>
          </cell>
          <cell r="Y150" t="str">
            <v>ENVÍO SIN CARGO (CABA, GRAN PARTE DE GBA y LA PLATA) TIEMPO: 4 a 6 DÍAS HÁBILES</v>
          </cell>
          <cell r="Z150" t="str">
            <v>Mercado Pago</v>
          </cell>
          <cell r="AD150">
            <v>44340</v>
          </cell>
          <cell r="AE150">
            <v>44347</v>
          </cell>
          <cell r="AF150" t="str">
            <v>TAPON PARA BOTELLA TOMATE 4 CM DIAM</v>
          </cell>
          <cell r="AG150" t="str">
            <v>71.49</v>
          </cell>
          <cell r="AH150">
            <v>1</v>
          </cell>
          <cell r="AI150" t="str">
            <v>019BA87512</v>
          </cell>
          <cell r="AJ150" t="str">
            <v>Móvil</v>
          </cell>
          <cell r="AK150" t="str">
            <v>EL MARTES 01-06 ENTRE 8 Y 18 HORAS!</v>
          </cell>
          <cell r="AL150">
            <v>2714870587</v>
          </cell>
          <cell r="AM150">
            <v>417692471</v>
          </cell>
          <cell r="AN150" t="str">
            <v>Sí</v>
          </cell>
        </row>
        <row r="151">
          <cell r="A151">
            <v>3036</v>
          </cell>
          <cell r="B151" t="str">
            <v>marianaportaro@gmail.com</v>
          </cell>
          <cell r="C151">
            <v>44340</v>
          </cell>
          <cell r="D151" t="str">
            <v>Abierta</v>
          </cell>
          <cell r="E151" t="str">
            <v>Recibido</v>
          </cell>
          <cell r="F151" t="str">
            <v>Enviado</v>
          </cell>
          <cell r="G151" t="str">
            <v>ARS</v>
          </cell>
          <cell r="H151">
            <v>1644</v>
          </cell>
          <cell r="I151" t="str">
            <v>96.75</v>
          </cell>
          <cell r="J151">
            <v>0</v>
          </cell>
          <cell r="K151" t="str">
            <v>1547.25</v>
          </cell>
          <cell r="L151" t="str">
            <v>Mariana Portaro</v>
          </cell>
          <cell r="M151">
            <v>27711735</v>
          </cell>
          <cell r="N151">
            <v>541157597572</v>
          </cell>
          <cell r="O151" t="str">
            <v>Mariana Portaro</v>
          </cell>
          <cell r="P151">
            <v>541157597572</v>
          </cell>
          <cell r="Q151" t="str">
            <v xml:space="preserve">Dardo Rocha </v>
          </cell>
          <cell r="R151">
            <v>519</v>
          </cell>
          <cell r="U151" t="str">
            <v xml:space="preserve">Lomas del Mirador </v>
          </cell>
          <cell r="V151">
            <v>1752</v>
          </cell>
          <cell r="W151" t="str">
            <v>Gran Buenos Aires</v>
          </cell>
          <cell r="Y151" t="str">
            <v>ENVÍO SIN CARGO (CABA, GRAN PARTE DE GBA y LA PLATA) TIEMPO: 4 a 6 DÍAS HÁBILES</v>
          </cell>
          <cell r="Z151" t="str">
            <v>Mercado Pago</v>
          </cell>
          <cell r="AA151" t="str">
            <v>FINDEXL</v>
          </cell>
          <cell r="AD151">
            <v>44340</v>
          </cell>
          <cell r="AE151">
            <v>44347</v>
          </cell>
          <cell r="AF151" t="str">
            <v>INDIVIDUAL FLOR ROSA CUERINA</v>
          </cell>
          <cell r="AG151" t="str">
            <v>269.5</v>
          </cell>
          <cell r="AH151">
            <v>2</v>
          </cell>
          <cell r="AI151" t="str">
            <v>CHUIN03R</v>
          </cell>
          <cell r="AJ151" t="str">
            <v>Móvil</v>
          </cell>
          <cell r="AK151" t="str">
            <v>EL MARTES 01-06 ENTRE 8 Y 18 HORAS!</v>
          </cell>
          <cell r="AL151">
            <v>15020234093</v>
          </cell>
          <cell r="AM151">
            <v>410911755</v>
          </cell>
          <cell r="AN151" t="str">
            <v>Sí</v>
          </cell>
        </row>
        <row r="152">
          <cell r="A152">
            <v>3035</v>
          </cell>
          <cell r="B152" t="str">
            <v>ximenabianco@hotmail.com</v>
          </cell>
          <cell r="C152">
            <v>44340</v>
          </cell>
          <cell r="D152" t="str">
            <v>Abierta</v>
          </cell>
          <cell r="E152" t="str">
            <v>Recibido</v>
          </cell>
          <cell r="F152" t="str">
            <v>Enviado</v>
          </cell>
          <cell r="G152" t="str">
            <v>ARS</v>
          </cell>
          <cell r="H152">
            <v>14198</v>
          </cell>
          <cell r="I152" t="str">
            <v>1441.65</v>
          </cell>
          <cell r="J152">
            <v>0</v>
          </cell>
          <cell r="K152" t="str">
            <v>12756.35</v>
          </cell>
          <cell r="L152" t="str">
            <v>Ximena Bianco</v>
          </cell>
          <cell r="M152">
            <v>36714513</v>
          </cell>
          <cell r="N152">
            <v>541156229572</v>
          </cell>
          <cell r="O152" t="str">
            <v>Ximena Bianco</v>
          </cell>
          <cell r="P152">
            <v>541156229572</v>
          </cell>
          <cell r="Q152" t="str">
            <v>Av republica</v>
          </cell>
          <cell r="R152">
            <v>2149</v>
          </cell>
          <cell r="T152" t="str">
            <v>Caseros</v>
          </cell>
          <cell r="U152" t="str">
            <v>Buenos aires</v>
          </cell>
          <cell r="V152">
            <v>1678</v>
          </cell>
          <cell r="W152" t="str">
            <v>Gran Buenos Aires</v>
          </cell>
          <cell r="Y152" t="str">
            <v>ENVÍO SIN CARGO (CABA, GRAN PARTE DE GBA y LA PLATA) TIEMPO: 4 a 6 DÍAS HÁBILES</v>
          </cell>
          <cell r="Z152" t="str">
            <v>Mercado Pago</v>
          </cell>
          <cell r="AA152" t="str">
            <v>FINDEXL</v>
          </cell>
          <cell r="AD152">
            <v>44340</v>
          </cell>
          <cell r="AE152">
            <v>44347</v>
          </cell>
          <cell r="AF152" t="str">
            <v>CUCHARA DE BAMBOO 34CM</v>
          </cell>
          <cell r="AG152">
            <v>433</v>
          </cell>
          <cell r="AH152">
            <v>1</v>
          </cell>
          <cell r="AI152" t="str">
            <v>MS101903</v>
          </cell>
          <cell r="AJ152" t="str">
            <v>Web</v>
          </cell>
          <cell r="AK152" t="str">
            <v>EL MARTES 01-06 ENTRE 8 Y 18 HORAS!</v>
          </cell>
          <cell r="AL152">
            <v>2713810466</v>
          </cell>
          <cell r="AM152">
            <v>417775273</v>
          </cell>
          <cell r="AN152" t="str">
            <v>Sí</v>
          </cell>
        </row>
        <row r="153">
          <cell r="A153">
            <v>3034</v>
          </cell>
          <cell r="B153" t="str">
            <v>aldanapintado@hotmail.com</v>
          </cell>
          <cell r="C153">
            <v>44339</v>
          </cell>
          <cell r="D153" t="str">
            <v>Abierta</v>
          </cell>
          <cell r="E153" t="str">
            <v>Recibido</v>
          </cell>
          <cell r="F153" t="str">
            <v>Enviado</v>
          </cell>
          <cell r="G153" t="str">
            <v>ARS</v>
          </cell>
          <cell r="H153">
            <v>1277</v>
          </cell>
          <cell r="I153">
            <v>0</v>
          </cell>
          <cell r="J153">
            <v>0</v>
          </cell>
          <cell r="K153">
            <v>1277</v>
          </cell>
          <cell r="L153" t="str">
            <v>Aldana Pintado</v>
          </cell>
          <cell r="M153">
            <v>33530822</v>
          </cell>
          <cell r="N153">
            <v>541133120936</v>
          </cell>
          <cell r="O153" t="str">
            <v>Aldana Pintado</v>
          </cell>
          <cell r="P153">
            <v>541133120936</v>
          </cell>
          <cell r="Q153" t="str">
            <v xml:space="preserve">Obrien </v>
          </cell>
          <cell r="R153">
            <v>705</v>
          </cell>
          <cell r="U153" t="str">
            <v xml:space="preserve">Remedios de escalda- lanus </v>
          </cell>
          <cell r="V153">
            <v>1824</v>
          </cell>
          <cell r="W153" t="str">
            <v>Gran Buenos Aires</v>
          </cell>
          <cell r="Y153" t="str">
            <v>ENVÍO SIN CARGO (CABA, GRAN PARTE DE GBA y LA PLATA) TIEMPO: 4 a 6 DÍAS HÁBILES</v>
          </cell>
          <cell r="Z153" t="str">
            <v>Mercado Pago</v>
          </cell>
          <cell r="AD153">
            <v>44339</v>
          </cell>
          <cell r="AE153">
            <v>44343</v>
          </cell>
          <cell r="AF153" t="str">
            <v>VELA 100% SOJA AROMA JAZMIN</v>
          </cell>
          <cell r="AG153">
            <v>330</v>
          </cell>
          <cell r="AH153">
            <v>1</v>
          </cell>
          <cell r="AI153" t="str">
            <v>TW7375VELA MERCA SEPARADA</v>
          </cell>
          <cell r="AJ153" t="str">
            <v>Móvil</v>
          </cell>
          <cell r="AK153" t="str">
            <v>EL VIERNES 28-05 ENTRE 8 Y 18 HORAS!</v>
          </cell>
          <cell r="AL153">
            <v>15016528644</v>
          </cell>
          <cell r="AM153">
            <v>415302736</v>
          </cell>
          <cell r="AN153" t="str">
            <v>Sí</v>
          </cell>
        </row>
        <row r="154">
          <cell r="A154">
            <v>3033</v>
          </cell>
          <cell r="B154" t="str">
            <v>juliv_20@hotmail.com</v>
          </cell>
          <cell r="C154">
            <v>44339</v>
          </cell>
          <cell r="D154" t="str">
            <v>Abierta</v>
          </cell>
          <cell r="E154" t="str">
            <v>Recibido</v>
          </cell>
          <cell r="F154" t="str">
            <v>Enviado</v>
          </cell>
          <cell r="G154" t="str">
            <v>ARS</v>
          </cell>
          <cell r="H154" t="str">
            <v>1893.61</v>
          </cell>
          <cell r="I154" t="str">
            <v>201.63</v>
          </cell>
          <cell r="J154">
            <v>0</v>
          </cell>
          <cell r="K154" t="str">
            <v>1691.98</v>
          </cell>
          <cell r="L154" t="str">
            <v>Maria Julia Vercesi</v>
          </cell>
          <cell r="M154">
            <v>30923395</v>
          </cell>
          <cell r="N154">
            <v>541132512964</v>
          </cell>
          <cell r="O154" t="str">
            <v>Maria Julia Vercesi</v>
          </cell>
          <cell r="P154">
            <v>541132512964</v>
          </cell>
          <cell r="Q154" t="str">
            <v xml:space="preserve">Guido Spano </v>
          </cell>
          <cell r="R154">
            <v>1150</v>
          </cell>
          <cell r="U154" t="str">
            <v>Bella vista</v>
          </cell>
          <cell r="V154">
            <v>1661</v>
          </cell>
          <cell r="W154" t="str">
            <v>Gran Buenos Aires</v>
          </cell>
          <cell r="Y154" t="str">
            <v>ENVÍO SIN CARGO (CABA, GRAN PARTE DE GBA y LA PLATA) TIEMPO: 4 a 6 DÍAS HÁBILES</v>
          </cell>
          <cell r="Z154" t="str">
            <v>Mercado Pago</v>
          </cell>
          <cell r="AA154" t="str">
            <v>FINDEXL</v>
          </cell>
          <cell r="AB154" t="str">
            <v>localidad bella vista codigo postal 1661 la direccion es guido spano 1150 , entre bourel   y azopardo</v>
          </cell>
          <cell r="AD154">
            <v>44339</v>
          </cell>
          <cell r="AE154">
            <v>44343</v>
          </cell>
          <cell r="AF154" t="str">
            <v>PORTARRETRATO PLASTICO MARRON 13 X 18 CM</v>
          </cell>
          <cell r="AG154" t="str">
            <v>336.05</v>
          </cell>
          <cell r="AH154">
            <v>4</v>
          </cell>
          <cell r="AI154" t="str">
            <v>PR6836</v>
          </cell>
          <cell r="AJ154" t="str">
            <v>Web</v>
          </cell>
          <cell r="AK154" t="str">
            <v>EL VIERNES 28-05 ENTRE 8 Y 18 HORAS!</v>
          </cell>
          <cell r="AL154">
            <v>15016223583</v>
          </cell>
          <cell r="AM154">
            <v>417717783</v>
          </cell>
          <cell r="AN154" t="str">
            <v>Sí</v>
          </cell>
        </row>
        <row r="155">
          <cell r="A155">
            <v>3031</v>
          </cell>
          <cell r="B155" t="str">
            <v>jimeraul80@gmail.com</v>
          </cell>
          <cell r="C155">
            <v>44339</v>
          </cell>
          <cell r="D155" t="str">
            <v>Abierta</v>
          </cell>
          <cell r="E155" t="str">
            <v>Recibido</v>
          </cell>
          <cell r="F155" t="str">
            <v>Enviado</v>
          </cell>
          <cell r="G155" t="str">
            <v>ARS</v>
          </cell>
          <cell r="H155">
            <v>1817</v>
          </cell>
          <cell r="I155">
            <v>0</v>
          </cell>
          <cell r="J155">
            <v>0</v>
          </cell>
          <cell r="K155">
            <v>1817</v>
          </cell>
          <cell r="L155" t="str">
            <v>Natalia Jimena Gutierrez</v>
          </cell>
          <cell r="M155">
            <v>28505722</v>
          </cell>
          <cell r="N155">
            <v>5491137059644</v>
          </cell>
          <cell r="O155" t="str">
            <v>Natalia Jimena Gutierrez</v>
          </cell>
          <cell r="P155">
            <v>5491137059644</v>
          </cell>
          <cell r="Q155" t="str">
            <v>Croacia</v>
          </cell>
          <cell r="R155">
            <v>2948</v>
          </cell>
          <cell r="T155" t="str">
            <v>Ciudadela</v>
          </cell>
          <cell r="U155" t="str">
            <v>Buenos aires</v>
          </cell>
          <cell r="V155">
            <v>1702</v>
          </cell>
          <cell r="W155" t="str">
            <v>Gran Buenos Aires</v>
          </cell>
          <cell r="Y155" t="str">
            <v>ENVÍO SIN CARGO (CABA, GRAN PARTE DE GBA y LA PLATA) TIEMPO: 4 a 6 DÍAS HÁBILES</v>
          </cell>
          <cell r="Z155" t="str">
            <v>Mercado Pago</v>
          </cell>
          <cell r="AB155" t="str">
            <v>Podrian avisarme cuando traen el.pedido porque no funciona bien el timbre.</v>
          </cell>
          <cell r="AC155" t="str">
            <v>ENVIAR ORDEN 3031 JUNTO ORDEN 3047 07-06 CMABIA EL MANTEL POR EL CHUR19</v>
          </cell>
          <cell r="AD155">
            <v>44339</v>
          </cell>
          <cell r="AE155">
            <v>44354</v>
          </cell>
          <cell r="AF155" t="str">
            <v>VASO TERMICO CON TAPA Y FAJA COLORES PASTELES (Rosa)</v>
          </cell>
          <cell r="AG155">
            <v>250</v>
          </cell>
          <cell r="AH155">
            <v>1</v>
          </cell>
          <cell r="AI155" t="str">
            <v>BA87506 MERCA SEPA</v>
          </cell>
          <cell r="AJ155" t="str">
            <v>Móvil</v>
          </cell>
          <cell r="AK155" t="str">
            <v>EL MARTES 08-06 ENTRE 8 Y 18 HORAS!</v>
          </cell>
          <cell r="AL155">
            <v>15010489220</v>
          </cell>
          <cell r="AM155">
            <v>417419886</v>
          </cell>
          <cell r="AN155" t="str">
            <v>Sí</v>
          </cell>
        </row>
        <row r="156">
          <cell r="A156">
            <v>3027</v>
          </cell>
          <cell r="B156" t="str">
            <v>agustina-mv@hotmail.com</v>
          </cell>
          <cell r="C156">
            <v>44337</v>
          </cell>
          <cell r="D156" t="str">
            <v>Abierta</v>
          </cell>
          <cell r="E156" t="str">
            <v>Recibido</v>
          </cell>
          <cell r="F156" t="str">
            <v>Enviado</v>
          </cell>
          <cell r="G156" t="str">
            <v>ARS</v>
          </cell>
          <cell r="H156" t="str">
            <v>3237.5</v>
          </cell>
          <cell r="I156">
            <v>0</v>
          </cell>
          <cell r="J156">
            <v>0</v>
          </cell>
          <cell r="K156" t="str">
            <v>3237.5</v>
          </cell>
          <cell r="L156" t="str">
            <v>María Agustina Violini</v>
          </cell>
          <cell r="M156">
            <v>36498556</v>
          </cell>
          <cell r="N156">
            <v>542215951132</v>
          </cell>
          <cell r="O156" t="str">
            <v>María Agustina Violini</v>
          </cell>
          <cell r="P156">
            <v>542215951132</v>
          </cell>
          <cell r="Q156">
            <v>37</v>
          </cell>
          <cell r="R156">
            <v>878</v>
          </cell>
          <cell r="S156">
            <v>9</v>
          </cell>
          <cell r="T156" t="str">
            <v>La Plata</v>
          </cell>
          <cell r="U156" t="str">
            <v>Capital Federal</v>
          </cell>
          <cell r="V156">
            <v>1440</v>
          </cell>
          <cell r="W156" t="str">
            <v>Capital Federal</v>
          </cell>
          <cell r="Y156" t="str">
            <v>ENVÍO SIN CARGO (CABA, GRAN PARTE DE GBA y LA PLATA) TIEMPO: 4 a 6 DÍAS HÁBILES</v>
          </cell>
          <cell r="Z156" t="str">
            <v>TRANSFERENCIA BANCARIA</v>
          </cell>
          <cell r="AB156" t="str">
            <v>El domicilio de entrega corresponde a la localidad de LA PLATA (código postal: 1900).</v>
          </cell>
          <cell r="AC156" t="str">
            <v>29/05 se devuelve 390 pesos x transferencia directa de muñoz al no haber trapo chico Formas y no queria otro.</v>
          </cell>
          <cell r="AD156">
            <v>44337</v>
          </cell>
          <cell r="AE156">
            <v>44342</v>
          </cell>
          <cell r="AF156" t="str">
            <v>ALMOHADON PUERCOESPIN 30X30CM POLIESTER CON VELLON SILICONADO</v>
          </cell>
          <cell r="AG156">
            <v>444</v>
          </cell>
          <cell r="AH156">
            <v>1</v>
          </cell>
          <cell r="AI156" t="str">
            <v>CHU296</v>
          </cell>
          <cell r="AJ156" t="str">
            <v>Web</v>
          </cell>
          <cell r="AK156" t="str">
            <v>EL LUNES 31-05 ENTRE 8 Y 18 HORAS!</v>
          </cell>
          <cell r="AM156">
            <v>413884746</v>
          </cell>
          <cell r="AN156" t="str">
            <v>Sí</v>
          </cell>
        </row>
        <row r="157">
          <cell r="A157">
            <v>3025</v>
          </cell>
          <cell r="B157" t="str">
            <v>florippolito@hotmail.com</v>
          </cell>
          <cell r="C157">
            <v>44336</v>
          </cell>
          <cell r="D157" t="str">
            <v>Abierta</v>
          </cell>
          <cell r="E157" t="str">
            <v>Recibido</v>
          </cell>
          <cell r="F157" t="str">
            <v>Enviado</v>
          </cell>
          <cell r="G157" t="str">
            <v>ARS</v>
          </cell>
          <cell r="H157">
            <v>4065</v>
          </cell>
          <cell r="I157">
            <v>0</v>
          </cell>
          <cell r="J157">
            <v>0</v>
          </cell>
          <cell r="K157">
            <v>4065</v>
          </cell>
          <cell r="L157" t="str">
            <v>Florencia Ippolito</v>
          </cell>
          <cell r="M157">
            <v>29517798</v>
          </cell>
          <cell r="N157">
            <v>5491167025797</v>
          </cell>
          <cell r="O157" t="str">
            <v>Florencia Ippolito</v>
          </cell>
          <cell r="P157">
            <v>5491167025797</v>
          </cell>
          <cell r="Q157" t="str">
            <v xml:space="preserve">Diaz velez </v>
          </cell>
          <cell r="R157">
            <v>285</v>
          </cell>
          <cell r="S157">
            <v>46</v>
          </cell>
          <cell r="T157" t="str">
            <v xml:space="preserve">Mariano Moreno </v>
          </cell>
          <cell r="U157" t="str">
            <v>Avellaneda</v>
          </cell>
          <cell r="V157">
            <v>1870</v>
          </cell>
          <cell r="W157" t="str">
            <v>Gran Buenos Aires</v>
          </cell>
          <cell r="Y157" t="str">
            <v>ENVÍO SIN CARGO (CABA, GRAN PARTE DE GBA y LA PLATA) TIEMPO: 4 a 6 DÍAS HÁBILES</v>
          </cell>
          <cell r="Z157" t="str">
            <v>Mercado Pago</v>
          </cell>
          <cell r="AB157" t="str">
            <v>Podria recibir el pedido el miercoles 26 de mayo</v>
          </cell>
          <cell r="AD157">
            <v>44336</v>
          </cell>
          <cell r="AE157">
            <v>44342</v>
          </cell>
          <cell r="AF157" t="str">
            <v>CORTINA ALGODÓN Y POLIÉSTER PESADAS 2 PAÑOS 1.40x2.10 CM GRIS (Gris)</v>
          </cell>
          <cell r="AG157">
            <v>2499</v>
          </cell>
          <cell r="AH157">
            <v>1</v>
          </cell>
          <cell r="AJ157" t="str">
            <v>Móvil</v>
          </cell>
          <cell r="AK157" t="str">
            <v>EL JUEVES 27-05 ENTRE 8 Y 18 HORAS!</v>
          </cell>
          <cell r="AL157">
            <v>14962313849</v>
          </cell>
          <cell r="AM157">
            <v>414820949</v>
          </cell>
          <cell r="AN157" t="str">
            <v>Sí</v>
          </cell>
        </row>
        <row r="158">
          <cell r="A158">
            <v>3024</v>
          </cell>
          <cell r="B158" t="str">
            <v>camiodrio@hotmail.es</v>
          </cell>
          <cell r="C158">
            <v>44336</v>
          </cell>
          <cell r="D158" t="str">
            <v>Abierta</v>
          </cell>
          <cell r="E158" t="str">
            <v>Anulado</v>
          </cell>
          <cell r="F158" t="str">
            <v>No está empaquetado</v>
          </cell>
          <cell r="G158" t="str">
            <v>ARS</v>
          </cell>
          <cell r="H158">
            <v>1200</v>
          </cell>
          <cell r="I158">
            <v>0</v>
          </cell>
          <cell r="J158">
            <v>0</v>
          </cell>
          <cell r="K158">
            <v>1200</v>
          </cell>
          <cell r="L158" t="str">
            <v>Camila Odriozola</v>
          </cell>
          <cell r="M158">
            <v>39387242</v>
          </cell>
          <cell r="N158">
            <v>541131044606</v>
          </cell>
          <cell r="O158" t="str">
            <v>Camila odriozola</v>
          </cell>
          <cell r="P158">
            <v>541131044606</v>
          </cell>
          <cell r="Q158" t="str">
            <v>Jose P Tamborini</v>
          </cell>
          <cell r="R158">
            <v>4606</v>
          </cell>
          <cell r="T158" t="str">
            <v>villa urquiza</v>
          </cell>
          <cell r="U158" t="str">
            <v>Capital Federal</v>
          </cell>
          <cell r="V158">
            <v>1431</v>
          </cell>
          <cell r="W158" t="str">
            <v>Capital Federal</v>
          </cell>
          <cell r="Y158" t="str">
            <v>ENVÍO SIN CARGO (CABA, GRAN PARTE DE GBA y LA PLATA) TIEMPO: 4 a 6 DÍAS HÁBILES</v>
          </cell>
          <cell r="Z158" t="str">
            <v>Mercado Pago</v>
          </cell>
          <cell r="AF158" t="str">
            <v>INDIVIDUAL LIENZO BLANCO</v>
          </cell>
          <cell r="AG158">
            <v>300</v>
          </cell>
          <cell r="AH158">
            <v>4</v>
          </cell>
          <cell r="AI158" t="str">
            <v>024KK157BCO</v>
          </cell>
          <cell r="AJ158" t="str">
            <v>Web</v>
          </cell>
          <cell r="AK158" t="str">
            <v/>
          </cell>
          <cell r="AL158">
            <v>14962118531</v>
          </cell>
          <cell r="AM158">
            <v>415693821</v>
          </cell>
          <cell r="AN158" t="str">
            <v>Sí</v>
          </cell>
        </row>
        <row r="159">
          <cell r="A159">
            <v>3023</v>
          </cell>
          <cell r="B159" t="str">
            <v>chanamatas@hotmail.com</v>
          </cell>
          <cell r="C159">
            <v>44335</v>
          </cell>
          <cell r="D159" t="str">
            <v>Abierta</v>
          </cell>
          <cell r="E159" t="str">
            <v>Recibido</v>
          </cell>
          <cell r="F159" t="str">
            <v>Enviado</v>
          </cell>
          <cell r="G159" t="str">
            <v>ARS</v>
          </cell>
          <cell r="H159">
            <v>7954</v>
          </cell>
          <cell r="I159">
            <v>0</v>
          </cell>
          <cell r="J159">
            <v>0</v>
          </cell>
          <cell r="K159">
            <v>7954</v>
          </cell>
          <cell r="L159" t="str">
            <v>Yanina Matas</v>
          </cell>
          <cell r="M159">
            <v>25696160</v>
          </cell>
          <cell r="N159">
            <v>5491153238175</v>
          </cell>
          <cell r="O159" t="str">
            <v>Yanina matas</v>
          </cell>
          <cell r="P159">
            <v>5491153238175</v>
          </cell>
          <cell r="Q159" t="str">
            <v>Colpayo</v>
          </cell>
          <cell r="R159">
            <v>760</v>
          </cell>
          <cell r="S159" t="str">
            <v>28 6</v>
          </cell>
          <cell r="T159" t="str">
            <v>caballito</v>
          </cell>
          <cell r="U159" t="str">
            <v>Capital Federal</v>
          </cell>
          <cell r="V159">
            <v>1405</v>
          </cell>
          <cell r="W159" t="str">
            <v>Capital Federal</v>
          </cell>
          <cell r="Y159" t="str">
            <v>ENVÍO SIN CARGO (CABA, GRAN PARTE DE GBA y LA PLATA) TIEMPO: 4 a 6 DÍAS HÁBILES</v>
          </cell>
          <cell r="Z159" t="str">
            <v>Mercado Pago</v>
          </cell>
          <cell r="AD159">
            <v>44335</v>
          </cell>
          <cell r="AE159">
            <v>44342</v>
          </cell>
          <cell r="AF159" t="str">
            <v>MESA PLEGABLE PARA PC MADERA Y METAL 59X39X23CM (Beige con rayas)</v>
          </cell>
          <cell r="AG159">
            <v>2099</v>
          </cell>
          <cell r="AH159">
            <v>1</v>
          </cell>
          <cell r="AJ159" t="str">
            <v>Web</v>
          </cell>
          <cell r="AK159" t="str">
            <v>EL JUEVES 27-05 ENTRE 8 Y 18 HORAS!</v>
          </cell>
          <cell r="AL159">
            <v>14957934528</v>
          </cell>
          <cell r="AM159">
            <v>415475671</v>
          </cell>
          <cell r="AN159" t="str">
            <v>Sí</v>
          </cell>
        </row>
        <row r="160">
          <cell r="A160">
            <v>3022</v>
          </cell>
          <cell r="B160" t="str">
            <v>cecilia.Etcheverria@hotmail.com</v>
          </cell>
          <cell r="C160">
            <v>44335</v>
          </cell>
          <cell r="D160" t="str">
            <v>Abierta</v>
          </cell>
          <cell r="E160" t="str">
            <v>Recibido</v>
          </cell>
          <cell r="F160" t="str">
            <v>Enviado</v>
          </cell>
          <cell r="G160" t="str">
            <v>ARS</v>
          </cell>
          <cell r="H160">
            <v>720</v>
          </cell>
          <cell r="I160">
            <v>0</v>
          </cell>
          <cell r="J160">
            <v>0</v>
          </cell>
          <cell r="K160">
            <v>720</v>
          </cell>
          <cell r="L160" t="str">
            <v>Cecilia Etcheverria</v>
          </cell>
          <cell r="M160">
            <v>38058285</v>
          </cell>
          <cell r="N160">
            <v>541160445059</v>
          </cell>
          <cell r="O160" t="str">
            <v>Cecilia Etcheverria</v>
          </cell>
          <cell r="P160">
            <v>541160445059</v>
          </cell>
          <cell r="Q160">
            <v>894</v>
          </cell>
          <cell r="R160">
            <v>4138</v>
          </cell>
          <cell r="U160" t="str">
            <v>San fco. Solano</v>
          </cell>
          <cell r="V160">
            <v>1881</v>
          </cell>
          <cell r="W160" t="str">
            <v>Gran Buenos Aires</v>
          </cell>
          <cell r="Y160" t="str">
            <v>ENVÍO SIN CARGO (CABA, GRAN PARTE DE GBA y LA PLATA) TIEMPO: 4 a 6 DÍAS HÁBILES</v>
          </cell>
          <cell r="Z160" t="str">
            <v>Mercado Pago</v>
          </cell>
          <cell r="AB160" t="str">
            <v>894 n 4138, solano, quilmes</v>
          </cell>
          <cell r="AD160">
            <v>44335</v>
          </cell>
          <cell r="AE160">
            <v>44342</v>
          </cell>
          <cell r="AF160" t="str">
            <v>MATE PAMPA BOCA ANGOSTA CON BOMBILLA COLOR ROSA</v>
          </cell>
          <cell r="AG160">
            <v>720</v>
          </cell>
          <cell r="AH160">
            <v>1</v>
          </cell>
          <cell r="AJ160" t="str">
            <v>Móvil</v>
          </cell>
          <cell r="AK160" t="str">
            <v>EL JUEVES 27-05 ENTRE 8 Y 18 HORAS!</v>
          </cell>
          <cell r="AL160">
            <v>2698160001</v>
          </cell>
          <cell r="AM160">
            <v>415161196</v>
          </cell>
          <cell r="AN160" t="str">
            <v>Sí</v>
          </cell>
        </row>
        <row r="161">
          <cell r="A161">
            <v>3019</v>
          </cell>
          <cell r="B161" t="str">
            <v>aixacaroli@gmail.com</v>
          </cell>
          <cell r="C161">
            <v>44335</v>
          </cell>
          <cell r="D161" t="str">
            <v>Abierta</v>
          </cell>
          <cell r="E161" t="str">
            <v>Recibido</v>
          </cell>
          <cell r="F161" t="str">
            <v>Enviado</v>
          </cell>
          <cell r="G161" t="str">
            <v>ARS</v>
          </cell>
          <cell r="H161" t="str">
            <v>3475.84</v>
          </cell>
          <cell r="I161">
            <v>0</v>
          </cell>
          <cell r="J161">
            <v>0</v>
          </cell>
          <cell r="K161" t="str">
            <v>3475.84</v>
          </cell>
          <cell r="L161" t="str">
            <v>Aixa Mullen</v>
          </cell>
          <cell r="M161">
            <v>40513483</v>
          </cell>
          <cell r="N161">
            <v>5491169481828</v>
          </cell>
          <cell r="O161" t="str">
            <v>Aixa Mullen</v>
          </cell>
          <cell r="P161">
            <v>5491169481828</v>
          </cell>
          <cell r="Q161" t="str">
            <v>Roca</v>
          </cell>
          <cell r="R161">
            <v>3675</v>
          </cell>
          <cell r="S161" t="str">
            <v>fondo</v>
          </cell>
          <cell r="T161" t="str">
            <v>florida</v>
          </cell>
          <cell r="U161" t="str">
            <v>Vicente Lopez</v>
          </cell>
          <cell r="V161">
            <v>1602</v>
          </cell>
          <cell r="W161" t="str">
            <v>Gran Buenos Aires</v>
          </cell>
          <cell r="Y161" t="str">
            <v>ENVÍO SIN CARGO (CABA, GRAN PARTE DE GBA y LA PLATA) TIEMPO: 4 a 6 DÍAS HÁBILES</v>
          </cell>
          <cell r="Z161" t="str">
            <v>Mercado Pago</v>
          </cell>
          <cell r="AB161" t="str">
            <v>El codigo postal es 1602, Vicente Lopez</v>
          </cell>
          <cell r="AD161">
            <v>44335</v>
          </cell>
          <cell r="AE161">
            <v>44342</v>
          </cell>
          <cell r="AF161" t="str">
            <v>PLATO PRINCIPAL ROJO 25CM</v>
          </cell>
          <cell r="AG161">
            <v>293</v>
          </cell>
          <cell r="AH161">
            <v>4</v>
          </cell>
          <cell r="AI161">
            <v>5003</v>
          </cell>
          <cell r="AJ161" t="str">
            <v>Web</v>
          </cell>
          <cell r="AK161" t="str">
            <v>EL JUEVES 27-05 ENTRE 8 Y 18 HORAS!</v>
          </cell>
          <cell r="AL161">
            <v>2697771438</v>
          </cell>
          <cell r="AM161">
            <v>415413752</v>
          </cell>
          <cell r="AN161" t="str">
            <v>Sí</v>
          </cell>
        </row>
        <row r="162">
          <cell r="A162">
            <v>3018</v>
          </cell>
          <cell r="B162" t="str">
            <v>florenciacolutta@gmail.com</v>
          </cell>
          <cell r="C162">
            <v>44335</v>
          </cell>
          <cell r="D162" t="str">
            <v>Abierta</v>
          </cell>
          <cell r="E162" t="str">
            <v>Recibido</v>
          </cell>
          <cell r="F162" t="str">
            <v>Enviado</v>
          </cell>
          <cell r="G162" t="str">
            <v>ARS</v>
          </cell>
          <cell r="H162">
            <v>1802</v>
          </cell>
          <cell r="I162">
            <v>0</v>
          </cell>
          <cell r="J162">
            <v>0</v>
          </cell>
          <cell r="K162">
            <v>1802</v>
          </cell>
          <cell r="L162" t="str">
            <v>Florencia Gondar colutta</v>
          </cell>
          <cell r="M162">
            <v>39802955</v>
          </cell>
          <cell r="N162">
            <v>541140578352</v>
          </cell>
          <cell r="O162" t="str">
            <v>Florencia Gondar colutta</v>
          </cell>
          <cell r="P162">
            <v>541140578352</v>
          </cell>
          <cell r="Q162" t="str">
            <v>Armenia</v>
          </cell>
          <cell r="R162">
            <v>1705</v>
          </cell>
          <cell r="S162" t="str">
            <v xml:space="preserve">Local jazmín chebar </v>
          </cell>
          <cell r="T162" t="str">
            <v xml:space="preserve">Palermo </v>
          </cell>
          <cell r="U162" t="str">
            <v>Capital Federal</v>
          </cell>
          <cell r="V162">
            <v>1414</v>
          </cell>
          <cell r="W162" t="str">
            <v>Capital Federal</v>
          </cell>
          <cell r="Y162" t="str">
            <v>ENVÍO SIN CARGO (CABA, GRAN PARTE DE GBA y LA PLATA) TIEMPO: 4 a 6 DÍAS HÁBILES</v>
          </cell>
          <cell r="Z162" t="str">
            <v>Mercado Pago</v>
          </cell>
          <cell r="AB162" t="str">
            <v xml:space="preserve">Es una tienda de ropa Jazmín Chebar </v>
          </cell>
          <cell r="AD162">
            <v>44335</v>
          </cell>
          <cell r="AE162">
            <v>44342</v>
          </cell>
          <cell r="AF162" t="str">
            <v>ALMOHADON CON RELLENO VELLON SILICONADO 30X30 CM</v>
          </cell>
          <cell r="AG162">
            <v>444</v>
          </cell>
          <cell r="AH162">
            <v>1</v>
          </cell>
          <cell r="AI162" t="str">
            <v>CHU432</v>
          </cell>
          <cell r="AJ162" t="str">
            <v>Móvil</v>
          </cell>
          <cell r="AK162" t="str">
            <v>EL JUEVES 27-05 ENTRE 8 Y 18 HORAS!</v>
          </cell>
          <cell r="AL162">
            <v>14948641974</v>
          </cell>
          <cell r="AM162">
            <v>415204090</v>
          </cell>
          <cell r="AN162" t="str">
            <v>Sí</v>
          </cell>
        </row>
        <row r="163">
          <cell r="A163">
            <v>3017</v>
          </cell>
          <cell r="B163" t="str">
            <v>floriherr3@gmail.com</v>
          </cell>
          <cell r="C163">
            <v>44335</v>
          </cell>
          <cell r="D163" t="str">
            <v>Abierta</v>
          </cell>
          <cell r="E163" t="str">
            <v>Recibido</v>
          </cell>
          <cell r="F163" t="str">
            <v>Enviado</v>
          </cell>
          <cell r="G163" t="str">
            <v>ARS</v>
          </cell>
          <cell r="H163">
            <v>9819</v>
          </cell>
          <cell r="I163">
            <v>0</v>
          </cell>
          <cell r="J163">
            <v>0</v>
          </cell>
          <cell r="K163">
            <v>9819</v>
          </cell>
          <cell r="L163" t="str">
            <v>Florencia HERRERA</v>
          </cell>
          <cell r="M163">
            <v>35854679</v>
          </cell>
          <cell r="N163">
            <v>541154875177</v>
          </cell>
          <cell r="O163" t="str">
            <v>Florencia HERRERA</v>
          </cell>
          <cell r="P163">
            <v>541154875177</v>
          </cell>
          <cell r="Q163" t="str">
            <v xml:space="preserve">Gorriti </v>
          </cell>
          <cell r="R163">
            <v>560</v>
          </cell>
          <cell r="S163" t="str">
            <v>9F</v>
          </cell>
          <cell r="T163" t="str">
            <v>Lomas De Zamora</v>
          </cell>
          <cell r="U163" t="str">
            <v>Lomas De Zamora</v>
          </cell>
          <cell r="V163">
            <v>1832</v>
          </cell>
          <cell r="W163" t="str">
            <v>Gran Buenos Aires</v>
          </cell>
          <cell r="Y163" t="str">
            <v>ENVÍO SIN CARGO (CABA, GRAN PARTE DE GBA y LA PLATA) TIEMPO: 4 a 6 DÍAS HÁBILES</v>
          </cell>
          <cell r="Z163" t="str">
            <v>Mercado Pago</v>
          </cell>
          <cell r="AD163">
            <v>44335</v>
          </cell>
          <cell r="AE163">
            <v>44342</v>
          </cell>
          <cell r="AF163" t="str">
            <v>POCILLO CERAMICA JUANA 200 CC (Verde)</v>
          </cell>
          <cell r="AG163">
            <v>590</v>
          </cell>
          <cell r="AH163">
            <v>2</v>
          </cell>
          <cell r="AJ163" t="str">
            <v>Móvil</v>
          </cell>
          <cell r="AK163" t="str">
            <v>EL VIERNES 28-05 ENTRE 8 Y 18 HORAS!</v>
          </cell>
          <cell r="AL163">
            <v>2695611665</v>
          </cell>
          <cell r="AM163">
            <v>415199513</v>
          </cell>
          <cell r="AN163" t="str">
            <v>Sí</v>
          </cell>
        </row>
        <row r="164">
          <cell r="A164">
            <v>3016</v>
          </cell>
          <cell r="B164" t="str">
            <v>daniela.costa@hotmail.es</v>
          </cell>
          <cell r="C164">
            <v>44335</v>
          </cell>
          <cell r="D164" t="str">
            <v>Abierta</v>
          </cell>
          <cell r="E164" t="str">
            <v>Recibido</v>
          </cell>
          <cell r="F164" t="str">
            <v>Enviado</v>
          </cell>
          <cell r="G164" t="str">
            <v>ARS</v>
          </cell>
          <cell r="H164">
            <v>2014</v>
          </cell>
          <cell r="I164">
            <v>0</v>
          </cell>
          <cell r="J164">
            <v>0</v>
          </cell>
          <cell r="K164">
            <v>2014</v>
          </cell>
          <cell r="L164" t="str">
            <v>Daniela Costa</v>
          </cell>
          <cell r="M164">
            <v>38604297</v>
          </cell>
          <cell r="N164">
            <v>5491159067866</v>
          </cell>
          <cell r="O164" t="str">
            <v>Daniela Costa</v>
          </cell>
          <cell r="P164">
            <v>5491159067866</v>
          </cell>
          <cell r="Q164" t="str">
            <v>Gabriela Mistral</v>
          </cell>
          <cell r="R164">
            <v>2844</v>
          </cell>
          <cell r="S164" t="str">
            <v>8C</v>
          </cell>
          <cell r="T164" t="str">
            <v>Villa Pueyrredon</v>
          </cell>
          <cell r="U164" t="str">
            <v>Capital Federal</v>
          </cell>
          <cell r="V164">
            <v>1419</v>
          </cell>
          <cell r="W164" t="str">
            <v>Capital Federal</v>
          </cell>
          <cell r="Y164" t="str">
            <v>ENVÍO SIN CARGO (CABA, GRAN PARTE DE GBA y LA PLATA) TIEMPO: 4 a 6 DÍAS HÁBILES</v>
          </cell>
          <cell r="Z164" t="str">
            <v>TRANSFERENCIA BANCARIA</v>
          </cell>
          <cell r="AD164">
            <v>44336</v>
          </cell>
          <cell r="AE164">
            <v>44342</v>
          </cell>
          <cell r="AF164" t="str">
            <v>ENSALADERA APILABLE 2900 ML RIGOLLEAU 11 X 22 CM</v>
          </cell>
          <cell r="AG164">
            <v>362</v>
          </cell>
          <cell r="AH164">
            <v>1</v>
          </cell>
          <cell r="AI164" t="str">
            <v>ML67552</v>
          </cell>
          <cell r="AJ164" t="str">
            <v>Móvil</v>
          </cell>
          <cell r="AK164" t="str">
            <v>EL JUEVES 27-05 ENTRE 8 Y 18 HORAS!</v>
          </cell>
          <cell r="AM164">
            <v>415191871</v>
          </cell>
          <cell r="AN164" t="str">
            <v>Sí</v>
          </cell>
        </row>
        <row r="165">
          <cell r="A165">
            <v>3014</v>
          </cell>
          <cell r="B165" t="str">
            <v>lsesteban.30@gmail.com</v>
          </cell>
          <cell r="C165">
            <v>44334</v>
          </cell>
          <cell r="D165" t="str">
            <v>Abierta</v>
          </cell>
          <cell r="E165" t="str">
            <v>Recibido</v>
          </cell>
          <cell r="F165" t="str">
            <v>Enviado</v>
          </cell>
          <cell r="G165" t="str">
            <v>ARS</v>
          </cell>
          <cell r="H165">
            <v>500</v>
          </cell>
          <cell r="I165">
            <v>0</v>
          </cell>
          <cell r="J165">
            <v>0</v>
          </cell>
          <cell r="K165">
            <v>500</v>
          </cell>
          <cell r="L165" t="str">
            <v>Sabrina Esteban</v>
          </cell>
          <cell r="M165">
            <v>36597788</v>
          </cell>
          <cell r="N165">
            <v>541158747636</v>
          </cell>
          <cell r="O165" t="str">
            <v>Sabrina Esteban</v>
          </cell>
          <cell r="P165">
            <v>541158747636</v>
          </cell>
          <cell r="Q165" t="str">
            <v>Marcos paz</v>
          </cell>
          <cell r="R165">
            <v>2809</v>
          </cell>
          <cell r="S165" t="str">
            <v>Dpto 2</v>
          </cell>
          <cell r="T165" t="str">
            <v>Villa Devoto.</v>
          </cell>
          <cell r="U165" t="str">
            <v>Capital Federal</v>
          </cell>
          <cell r="V165">
            <v>1417</v>
          </cell>
          <cell r="W165" t="str">
            <v>Capital Federal</v>
          </cell>
          <cell r="Y165" t="str">
            <v>ENVÍO SIN CARGO (CABA, GRAN PARTE DE GBA y LA PLATA) TIEMPO: 4 a 6 DÍAS HÁBILES</v>
          </cell>
          <cell r="Z165" t="str">
            <v>Mercado Pago</v>
          </cell>
          <cell r="AD165">
            <v>44334</v>
          </cell>
          <cell r="AE165">
            <v>44337</v>
          </cell>
          <cell r="AF165" t="str">
            <v>VASO TERMICO CON TAPA Y FAJA COLORES PASTELES (Rosa)</v>
          </cell>
          <cell r="AG165">
            <v>250</v>
          </cell>
          <cell r="AH165">
            <v>1</v>
          </cell>
          <cell r="AI165" t="str">
            <v>BA87506 MERCA SEPA</v>
          </cell>
          <cell r="AJ165" t="str">
            <v>Móvil</v>
          </cell>
          <cell r="AK165" t="str">
            <v>HOY VIERNES 21-05 ENTRE 1530 Y 18 HORAS! SI NO HAY NADIE EN EL DOMICILIO, SE PASA PARA MAÑANA SABADO 22-05 ENTRE 9 Y 13 HORAS!</v>
          </cell>
          <cell r="AL165">
            <v>14934126518</v>
          </cell>
          <cell r="AM165">
            <v>414666613</v>
          </cell>
          <cell r="AN165" t="str">
            <v>Sí</v>
          </cell>
        </row>
        <row r="166">
          <cell r="A166">
            <v>3013</v>
          </cell>
          <cell r="B166" t="str">
            <v>cannn.otazoo@gmail.com</v>
          </cell>
          <cell r="C166">
            <v>44334</v>
          </cell>
          <cell r="D166" t="str">
            <v>Abierta</v>
          </cell>
          <cell r="E166" t="str">
            <v>Anulado</v>
          </cell>
          <cell r="F166" t="str">
            <v>No está empaquetado</v>
          </cell>
          <cell r="G166" t="str">
            <v>ARS</v>
          </cell>
          <cell r="H166">
            <v>997</v>
          </cell>
          <cell r="I166">
            <v>0</v>
          </cell>
          <cell r="J166">
            <v>0</v>
          </cell>
          <cell r="K166">
            <v>997</v>
          </cell>
          <cell r="L166" t="str">
            <v>Candela Otazo</v>
          </cell>
          <cell r="M166">
            <v>4890211</v>
          </cell>
          <cell r="N166">
            <v>541150586448</v>
          </cell>
          <cell r="O166" t="str">
            <v>Candela Otazo</v>
          </cell>
          <cell r="P166">
            <v>541150586448</v>
          </cell>
          <cell r="Q166" t="str">
            <v>1282E/1213 Y 1215</v>
          </cell>
          <cell r="R166">
            <v>713</v>
          </cell>
          <cell r="T166" t="str">
            <v xml:space="preserve">Ingeniero allan </v>
          </cell>
          <cell r="U166" t="str">
            <v xml:space="preserve">Florencio Varela </v>
          </cell>
          <cell r="V166">
            <v>1891</v>
          </cell>
          <cell r="W166" t="str">
            <v>Gran Buenos Aires</v>
          </cell>
          <cell r="Y166" t="str">
            <v>ENVÍO SIN CARGO (CABA, GRAN PARTE DE GBA y LA PLATA) TIEMPO: 4 a 6 DÍAS HÁBILES</v>
          </cell>
          <cell r="Z166" t="str">
            <v>Mercado Pago</v>
          </cell>
          <cell r="AB166" t="str">
            <v>1891 es mi codigo postal y me lo tomo sin problema para envio sin cargo.</v>
          </cell>
          <cell r="AF166" t="str">
            <v>VASO ROSA FACETEADO Y EXPRIMIDOR</v>
          </cell>
          <cell r="AG166">
            <v>395</v>
          </cell>
          <cell r="AH166">
            <v>1</v>
          </cell>
          <cell r="AI166" t="str">
            <v>BP24018 BIPO</v>
          </cell>
          <cell r="AJ166" t="str">
            <v>Móvil</v>
          </cell>
          <cell r="AK166" t="str">
            <v/>
          </cell>
          <cell r="AL166">
            <v>14931773144</v>
          </cell>
          <cell r="AM166">
            <v>414598990</v>
          </cell>
          <cell r="AN166" t="str">
            <v>Sí</v>
          </cell>
        </row>
        <row r="167">
          <cell r="A167">
            <v>3012</v>
          </cell>
          <cell r="B167" t="str">
            <v>florencia.mara30@gmail.com</v>
          </cell>
          <cell r="C167">
            <v>44333</v>
          </cell>
          <cell r="D167" t="str">
            <v>Abierta</v>
          </cell>
          <cell r="E167" t="str">
            <v>Recibido</v>
          </cell>
          <cell r="F167" t="str">
            <v>Enviado</v>
          </cell>
          <cell r="G167" t="str">
            <v>ARS</v>
          </cell>
          <cell r="H167">
            <v>1533</v>
          </cell>
          <cell r="I167">
            <v>0</v>
          </cell>
          <cell r="J167">
            <v>0</v>
          </cell>
          <cell r="K167">
            <v>1533</v>
          </cell>
          <cell r="L167" t="str">
            <v>Florencia Maragliano</v>
          </cell>
          <cell r="M167">
            <v>40673284</v>
          </cell>
          <cell r="N167">
            <v>541149152417</v>
          </cell>
          <cell r="O167" t="str">
            <v>Florencia Maragliano</v>
          </cell>
          <cell r="P167">
            <v>541149152417</v>
          </cell>
          <cell r="Q167" t="str">
            <v>Directorio</v>
          </cell>
          <cell r="R167">
            <v>48</v>
          </cell>
          <cell r="S167" t="str">
            <v>5 B</v>
          </cell>
          <cell r="T167" t="str">
            <v>Caba</v>
          </cell>
          <cell r="U167" t="str">
            <v>Capital Federal</v>
          </cell>
          <cell r="V167">
            <v>1424</v>
          </cell>
          <cell r="W167" t="str">
            <v>Capital Federal</v>
          </cell>
          <cell r="Y167" t="str">
            <v>ENVÍO SIN CARGO (CABA, GRAN PARTE DE GBA y LA PLATA) TIEMPO: 4 a 6 DÍAS HÁBILES</v>
          </cell>
          <cell r="Z167" t="str">
            <v>Mercado Pago</v>
          </cell>
          <cell r="AD167">
            <v>44333</v>
          </cell>
          <cell r="AE167">
            <v>44337</v>
          </cell>
          <cell r="AF167" t="str">
            <v>MATE PAMPA BOCA ANGOSTA CON BOMBILLA COLOR BEIGE</v>
          </cell>
          <cell r="AG167">
            <v>720</v>
          </cell>
          <cell r="AH167">
            <v>1</v>
          </cell>
          <cell r="AJ167" t="str">
            <v>Web</v>
          </cell>
          <cell r="AK167" t="str">
            <v>HOY VIERNES 21-05 ENTRE 1530 Y 18 HORAS! SI NO HAY NADIE EN EL DOMICILIO, SE PASA PARA MAÑANA SABADO 22-05 ENTRE 9 Y 13 HORAS!</v>
          </cell>
          <cell r="AL167">
            <v>2690242340</v>
          </cell>
          <cell r="AM167">
            <v>414254549</v>
          </cell>
          <cell r="AN167" t="str">
            <v>Sí</v>
          </cell>
        </row>
        <row r="168">
          <cell r="A168">
            <v>3011</v>
          </cell>
          <cell r="B168" t="str">
            <v>britesn008@gmail.com</v>
          </cell>
          <cell r="C168">
            <v>44333</v>
          </cell>
          <cell r="D168" t="str">
            <v>Abierta</v>
          </cell>
          <cell r="E168" t="str">
            <v>Recibido</v>
          </cell>
          <cell r="F168" t="str">
            <v>Enviado</v>
          </cell>
          <cell r="G168" t="str">
            <v>ARS</v>
          </cell>
          <cell r="H168">
            <v>3500</v>
          </cell>
          <cell r="I168">
            <v>0</v>
          </cell>
          <cell r="J168">
            <v>0</v>
          </cell>
          <cell r="K168">
            <v>3500</v>
          </cell>
          <cell r="L168" t="str">
            <v>Natalia Brites</v>
          </cell>
          <cell r="M168">
            <v>31727832</v>
          </cell>
          <cell r="N168">
            <v>5491132821120</v>
          </cell>
          <cell r="O168" t="str">
            <v>Natalia Brites</v>
          </cell>
          <cell r="P168">
            <v>5491132821120</v>
          </cell>
          <cell r="Q168" t="str">
            <v>Hilario Ascasubi 886</v>
          </cell>
          <cell r="R168" t="str">
            <v>Dpto 1</v>
          </cell>
          <cell r="U168" t="str">
            <v>Wilde</v>
          </cell>
          <cell r="V168">
            <v>1875</v>
          </cell>
          <cell r="W168" t="str">
            <v>Gran Buenos Aires</v>
          </cell>
          <cell r="Y168" t="str">
            <v>ENVÍO SIN CARGO (CABA, GRAN PARTE DE GBA y LA PLATA) TIEMPO: 4 a 6 DÍAS HÁBILES</v>
          </cell>
          <cell r="Z168" t="str">
            <v>Mercado Pago</v>
          </cell>
          <cell r="AD168">
            <v>44333</v>
          </cell>
          <cell r="AE168">
            <v>44337</v>
          </cell>
          <cell r="AF168" t="str">
            <v>MESA DE ARRIME HOME OFFICE 35x40x67 CM</v>
          </cell>
          <cell r="AG168">
            <v>3500</v>
          </cell>
          <cell r="AH168">
            <v>1</v>
          </cell>
          <cell r="AI168" t="str">
            <v>MESA ARRIMME OSCURA 2 CAÑOS LAS TENGO EN SAN DIEGO</v>
          </cell>
          <cell r="AJ168" t="str">
            <v>Móvil</v>
          </cell>
          <cell r="AK168" t="str">
            <v>EL MIERCOLES 26-05 ENTRE 8 Y 18 HORAS!</v>
          </cell>
          <cell r="AL168">
            <v>14924691486</v>
          </cell>
          <cell r="AM168">
            <v>414303168</v>
          </cell>
          <cell r="AN168" t="str">
            <v>Sí</v>
          </cell>
        </row>
        <row r="169">
          <cell r="A169">
            <v>3010</v>
          </cell>
          <cell r="B169" t="str">
            <v>magalipeyrot98@outlook.com</v>
          </cell>
          <cell r="C169">
            <v>44333</v>
          </cell>
          <cell r="D169" t="str">
            <v>Abierta</v>
          </cell>
          <cell r="E169" t="str">
            <v>Recibido</v>
          </cell>
          <cell r="F169" t="str">
            <v>Enviado</v>
          </cell>
          <cell r="G169" t="str">
            <v>ARS</v>
          </cell>
          <cell r="H169" t="str">
            <v>2819.96</v>
          </cell>
          <cell r="I169">
            <v>0</v>
          </cell>
          <cell r="J169">
            <v>0</v>
          </cell>
          <cell r="K169" t="str">
            <v>2819.96</v>
          </cell>
          <cell r="L169" t="str">
            <v>Magali Peyrot</v>
          </cell>
          <cell r="M169">
            <v>41025571</v>
          </cell>
          <cell r="N169">
            <v>541131819182</v>
          </cell>
          <cell r="O169" t="str">
            <v>Magali Peyrot</v>
          </cell>
          <cell r="P169">
            <v>541131819182</v>
          </cell>
          <cell r="Q169" t="str">
            <v>Bogado</v>
          </cell>
          <cell r="R169">
            <v>4562</v>
          </cell>
          <cell r="S169" t="str">
            <v>6C</v>
          </cell>
          <cell r="T169" t="str">
            <v>Almagro</v>
          </cell>
          <cell r="U169" t="str">
            <v>Capital Federal</v>
          </cell>
          <cell r="V169">
            <v>1183</v>
          </cell>
          <cell r="W169" t="str">
            <v>Capital Federal</v>
          </cell>
          <cell r="Y169" t="str">
            <v>ENVÍO SIN CARGO (CABA, GRAN PARTE DE GBA y LA PLATA) TIEMPO: 4 a 6 DÍAS HÁBILES</v>
          </cell>
          <cell r="Z169" t="str">
            <v>Mercado Pago</v>
          </cell>
          <cell r="AD169">
            <v>44333</v>
          </cell>
          <cell r="AE169">
            <v>44337</v>
          </cell>
          <cell r="AF169" t="str">
            <v>INDIVIDUAL DE PAPEL DHAKA REDONDO GRIS 37 CM</v>
          </cell>
          <cell r="AG169" t="str">
            <v>349.99</v>
          </cell>
          <cell r="AH169">
            <v>4</v>
          </cell>
          <cell r="AI169" t="str">
            <v>MS115258</v>
          </cell>
          <cell r="AJ169" t="str">
            <v>Móvil</v>
          </cell>
          <cell r="AK169" t="str">
            <v>HOY VIERNES 21-05 ENTRE 1530 Y 18 HORAS! SI NO HAY NADIE EN EL DOMICILIO, SE PASA PARA MAÑANA SABADO 22-05 ENTRE 9 Y 13 HORAS!</v>
          </cell>
          <cell r="AL169">
            <v>14924520228</v>
          </cell>
          <cell r="AM169">
            <v>414290461</v>
          </cell>
          <cell r="AN169" t="str">
            <v>Sí</v>
          </cell>
        </row>
        <row r="170">
          <cell r="A170">
            <v>3009</v>
          </cell>
          <cell r="B170" t="str">
            <v>mariacelestebenitez@live.com.ar</v>
          </cell>
          <cell r="C170">
            <v>44333</v>
          </cell>
          <cell r="D170" t="str">
            <v>Abierta</v>
          </cell>
          <cell r="E170" t="str">
            <v>Recibido</v>
          </cell>
          <cell r="F170" t="str">
            <v>Enviado</v>
          </cell>
          <cell r="G170" t="str">
            <v>ARS</v>
          </cell>
          <cell r="H170">
            <v>720</v>
          </cell>
          <cell r="I170">
            <v>0</v>
          </cell>
          <cell r="J170">
            <v>0</v>
          </cell>
          <cell r="K170">
            <v>720</v>
          </cell>
          <cell r="L170" t="str">
            <v>Maria Celeste BENITEZ</v>
          </cell>
          <cell r="M170">
            <v>30945171</v>
          </cell>
          <cell r="N170">
            <v>541164682517</v>
          </cell>
          <cell r="O170" t="str">
            <v>Maria Celeste BENITEZ</v>
          </cell>
          <cell r="P170">
            <v>541164682517</v>
          </cell>
          <cell r="Q170" t="str">
            <v>Basavilbaso</v>
          </cell>
          <cell r="R170">
            <v>1350</v>
          </cell>
          <cell r="S170">
            <v>111</v>
          </cell>
          <cell r="T170" t="str">
            <v>Retiro</v>
          </cell>
          <cell r="U170" t="str">
            <v>Capital Federal</v>
          </cell>
          <cell r="V170">
            <v>1006</v>
          </cell>
          <cell r="W170" t="str">
            <v>Capital Federal</v>
          </cell>
          <cell r="Y170" t="str">
            <v>ENVÍO SIN CARGO (CABA, GRAN PARTE DE GBA y LA PLATA) TIEMPO: 4 a 6 DÍAS HÁBILES</v>
          </cell>
          <cell r="Z170" t="str">
            <v>Mercado Pago</v>
          </cell>
          <cell r="AD170">
            <v>44333</v>
          </cell>
          <cell r="AE170">
            <v>44337</v>
          </cell>
          <cell r="AF170" t="str">
            <v>MATE PAMPA BOCA ANCHA CON BOMBILLA COLOR BEIGE</v>
          </cell>
          <cell r="AG170">
            <v>720</v>
          </cell>
          <cell r="AH170">
            <v>1</v>
          </cell>
          <cell r="AJ170" t="str">
            <v>Web</v>
          </cell>
          <cell r="AK170" t="str">
            <v>HOY VIERNES 21-05 ENTRE 1530 Y 18 HORAS! SI NO HAY NADIE EN EL DOMICILIO, SE PASA PARA MAÑANA SABADO 22-05 ENTRE 9 Y 13 HORAS!</v>
          </cell>
          <cell r="AL170">
            <v>14917888486</v>
          </cell>
          <cell r="AM170">
            <v>414101925</v>
          </cell>
          <cell r="AN170" t="str">
            <v>Sí</v>
          </cell>
        </row>
        <row r="171">
          <cell r="A171">
            <v>3008</v>
          </cell>
          <cell r="B171" t="str">
            <v>denisejvelarde@gmail.com</v>
          </cell>
          <cell r="C171">
            <v>44333</v>
          </cell>
          <cell r="D171" t="str">
            <v>Abierta</v>
          </cell>
          <cell r="E171" t="str">
            <v>Recibido</v>
          </cell>
          <cell r="F171" t="str">
            <v>Enviado</v>
          </cell>
          <cell r="G171" t="str">
            <v>ARS</v>
          </cell>
          <cell r="H171" t="str">
            <v>6815.96</v>
          </cell>
          <cell r="I171">
            <v>0</v>
          </cell>
          <cell r="J171">
            <v>0</v>
          </cell>
          <cell r="K171" t="str">
            <v>6815.96</v>
          </cell>
          <cell r="L171" t="str">
            <v>Denise Velarde</v>
          </cell>
          <cell r="M171">
            <v>33347793</v>
          </cell>
          <cell r="N171">
            <v>5491163098797</v>
          </cell>
          <cell r="O171" t="str">
            <v>Denise Velarde</v>
          </cell>
          <cell r="P171">
            <v>5491163098797</v>
          </cell>
          <cell r="Q171" t="str">
            <v>Pasaje Euclides</v>
          </cell>
          <cell r="R171">
            <v>4824</v>
          </cell>
          <cell r="S171" t="str">
            <v>Casa</v>
          </cell>
          <cell r="T171" t="str">
            <v xml:space="preserve">Villa luro </v>
          </cell>
          <cell r="U171" t="str">
            <v>Capital Federal</v>
          </cell>
          <cell r="V171">
            <v>1407</v>
          </cell>
          <cell r="W171" t="str">
            <v>Capital Federal</v>
          </cell>
          <cell r="Y171" t="str">
            <v>ENVÍO SIN CARGO (CABA, GRAN PARTE DE GBA y LA PLATA) TIEMPO: 4 a 6 DÍAS HÁBILES</v>
          </cell>
          <cell r="Z171" t="str">
            <v>TRANSFERENCIA BANCARIA</v>
          </cell>
          <cell r="AD171">
            <v>44333</v>
          </cell>
          <cell r="AE171">
            <v>44337</v>
          </cell>
          <cell r="AF171" t="str">
            <v>VELA 100 % SOJA CON AROMA JAZMIN GARDENIA (JAZMIN)</v>
          </cell>
          <cell r="AG171">
            <v>550</v>
          </cell>
          <cell r="AH171">
            <v>2</v>
          </cell>
          <cell r="AI171" t="str">
            <v>BA5914VELA</v>
          </cell>
          <cell r="AJ171" t="str">
            <v>Móvil</v>
          </cell>
          <cell r="AK171" t="str">
            <v>HOY VIERNES 21-05 ENTRE 1530 Y 19 HORAS!</v>
          </cell>
          <cell r="AM171">
            <v>414063560</v>
          </cell>
          <cell r="AN171" t="str">
            <v>Sí</v>
          </cell>
        </row>
        <row r="172">
          <cell r="A172">
            <v>3007</v>
          </cell>
          <cell r="B172" t="str">
            <v>guada887@hotmail.com</v>
          </cell>
          <cell r="C172">
            <v>44332</v>
          </cell>
          <cell r="D172" t="str">
            <v>Abierta</v>
          </cell>
          <cell r="E172" t="str">
            <v>Recibido</v>
          </cell>
          <cell r="F172" t="str">
            <v>Enviado</v>
          </cell>
          <cell r="G172" t="str">
            <v>ARS</v>
          </cell>
          <cell r="H172">
            <v>7951</v>
          </cell>
          <cell r="I172">
            <v>0</v>
          </cell>
          <cell r="J172">
            <v>0</v>
          </cell>
          <cell r="K172">
            <v>7951</v>
          </cell>
          <cell r="L172" t="str">
            <v>Graciela Hidalgo</v>
          </cell>
          <cell r="M172">
            <v>10240899</v>
          </cell>
          <cell r="N172">
            <v>541131133273</v>
          </cell>
          <cell r="O172" t="str">
            <v>Graciela Hidalgo</v>
          </cell>
          <cell r="P172">
            <v>541131133273</v>
          </cell>
          <cell r="Q172" t="str">
            <v>Italia</v>
          </cell>
          <cell r="R172">
            <v>2079</v>
          </cell>
          <cell r="T172" t="str">
            <v xml:space="preserve">San fernando </v>
          </cell>
          <cell r="U172" t="str">
            <v>Virreyes</v>
          </cell>
          <cell r="V172">
            <v>1646</v>
          </cell>
          <cell r="W172" t="str">
            <v>Gran Buenos Aires</v>
          </cell>
          <cell r="Y172" t="str">
            <v>ENVÍO SIN CARGO (CABA, GRAN PARTE DE GBA y LA PLATA) TIEMPO: 4 a 6 DÍAS HÁBILES</v>
          </cell>
          <cell r="Z172" t="str">
            <v>Mercado Pago</v>
          </cell>
          <cell r="AD172">
            <v>44332</v>
          </cell>
          <cell r="AE172">
            <v>44335</v>
          </cell>
          <cell r="AF172" t="str">
            <v>CESTO DE BASURA ACERO INOX. 12L</v>
          </cell>
          <cell r="AG172">
            <v>5124</v>
          </cell>
          <cell r="AH172">
            <v>1</v>
          </cell>
          <cell r="AI172" t="str">
            <v>TA7998</v>
          </cell>
          <cell r="AJ172" t="str">
            <v>Móvil</v>
          </cell>
          <cell r="AK172" t="str">
            <v>EL VIERNES 21-05 ENTRE 8 Y 18 HORAS!</v>
          </cell>
          <cell r="AL172">
            <v>14911556049</v>
          </cell>
          <cell r="AM172">
            <v>413705770</v>
          </cell>
          <cell r="AN172" t="str">
            <v>Sí</v>
          </cell>
        </row>
        <row r="173">
          <cell r="A173">
            <v>3005</v>
          </cell>
          <cell r="B173" t="str">
            <v>noeritacco@gmail.com</v>
          </cell>
          <cell r="C173">
            <v>44332</v>
          </cell>
          <cell r="D173" t="str">
            <v>Abierta</v>
          </cell>
          <cell r="E173" t="str">
            <v>Recibido</v>
          </cell>
          <cell r="F173" t="str">
            <v>Enviado</v>
          </cell>
          <cell r="G173" t="str">
            <v>ARS</v>
          </cell>
          <cell r="H173">
            <v>8936</v>
          </cell>
          <cell r="I173">
            <v>0</v>
          </cell>
          <cell r="J173">
            <v>0</v>
          </cell>
          <cell r="K173">
            <v>8936</v>
          </cell>
          <cell r="L173" t="str">
            <v>Noelia Aldana Ritacco</v>
          </cell>
          <cell r="M173">
            <v>38829613</v>
          </cell>
          <cell r="N173">
            <v>541136543762</v>
          </cell>
          <cell r="O173" t="str">
            <v>Noelia Aldana Ritacco</v>
          </cell>
          <cell r="P173">
            <v>541136543762</v>
          </cell>
          <cell r="Q173" t="str">
            <v>Avenida Olazabal</v>
          </cell>
          <cell r="R173">
            <v>4538</v>
          </cell>
          <cell r="S173">
            <v>107</v>
          </cell>
          <cell r="T173" t="str">
            <v>Villa Urquiza</v>
          </cell>
          <cell r="U173" t="str">
            <v>Capital Federal</v>
          </cell>
          <cell r="V173">
            <v>1431</v>
          </cell>
          <cell r="W173" t="str">
            <v>Capital Federal</v>
          </cell>
          <cell r="Y173" t="str">
            <v>ENVÍO SIN CARGO (CABA, GRAN PARTE DE GBA y LA PLATA) TIEMPO: 4 a 6 DÍAS HÁBILES</v>
          </cell>
          <cell r="Z173" t="str">
            <v>Mercado Pago</v>
          </cell>
          <cell r="AB173" t="str">
            <v>Entregar al timbre 10107 o al señor de seguridad del edificio</v>
          </cell>
          <cell r="AD173">
            <v>44332</v>
          </cell>
          <cell r="AE173">
            <v>44335</v>
          </cell>
          <cell r="AF173" t="str">
            <v>INDIVIDUAL RANGPUR BLANCO 38CM</v>
          </cell>
          <cell r="AG173">
            <v>484</v>
          </cell>
          <cell r="AH173">
            <v>4</v>
          </cell>
          <cell r="AI173" t="str">
            <v>MS115325</v>
          </cell>
          <cell r="AJ173" t="str">
            <v>Web</v>
          </cell>
          <cell r="AK173" t="str">
            <v>EL VIERNES 21-05 ENTRE 8 Y 18 HORAS!</v>
          </cell>
          <cell r="AL173">
            <v>2685013199</v>
          </cell>
          <cell r="AM173">
            <v>413599878</v>
          </cell>
          <cell r="AN173" t="str">
            <v>Sí</v>
          </cell>
        </row>
        <row r="174">
          <cell r="A174">
            <v>3004</v>
          </cell>
          <cell r="B174" t="str">
            <v>mferbarraza@gmail.com</v>
          </cell>
          <cell r="C174">
            <v>44331</v>
          </cell>
          <cell r="D174" t="str">
            <v>Abierta</v>
          </cell>
          <cell r="E174" t="str">
            <v>Recibido</v>
          </cell>
          <cell r="F174" t="str">
            <v>Enviado</v>
          </cell>
          <cell r="G174" t="str">
            <v>ARS</v>
          </cell>
          <cell r="H174">
            <v>1566</v>
          </cell>
          <cell r="I174">
            <v>0</v>
          </cell>
          <cell r="J174">
            <v>0</v>
          </cell>
          <cell r="K174">
            <v>1566</v>
          </cell>
          <cell r="L174" t="str">
            <v>María Fernanda Barraza</v>
          </cell>
          <cell r="M174">
            <v>22112216</v>
          </cell>
          <cell r="N174">
            <v>541163548052</v>
          </cell>
          <cell r="O174" t="str">
            <v>María Fernanda Barraza</v>
          </cell>
          <cell r="P174">
            <v>541163548052</v>
          </cell>
          <cell r="Q174" t="str">
            <v>Leandro N Alem</v>
          </cell>
          <cell r="R174">
            <v>2274</v>
          </cell>
          <cell r="T174" t="str">
            <v>Moreno centro</v>
          </cell>
          <cell r="U174" t="str">
            <v>Moreno</v>
          </cell>
          <cell r="V174">
            <v>1744</v>
          </cell>
          <cell r="W174" t="str">
            <v>Gran Buenos Aires</v>
          </cell>
          <cell r="Y174" t="str">
            <v>ENVÍO SIN CARGO (CABA, GRAN PARTE DE GBA y LA PLATA) TIEMPO: 4 a 6 DÍAS HÁBILES</v>
          </cell>
          <cell r="Z174" t="str">
            <v>Mercado Pago</v>
          </cell>
          <cell r="AD174">
            <v>44331</v>
          </cell>
          <cell r="AE174">
            <v>44335</v>
          </cell>
          <cell r="AF174" t="str">
            <v>MANTEL RECTANGULAR ANTIMANCHA 1.40x2 mtrs</v>
          </cell>
          <cell r="AG174">
            <v>1566</v>
          </cell>
          <cell r="AH174">
            <v>1</v>
          </cell>
          <cell r="AI174" t="str">
            <v>CHUR14 MERCA SEPA</v>
          </cell>
          <cell r="AJ174" t="str">
            <v>Móvil</v>
          </cell>
          <cell r="AK174" t="str">
            <v>EL VIERNES 21-05 ENTRE 8 Y 18 HORAS!</v>
          </cell>
          <cell r="AL174">
            <v>14901298071</v>
          </cell>
          <cell r="AM174">
            <v>409294669</v>
          </cell>
          <cell r="AN174" t="str">
            <v>Sí</v>
          </cell>
        </row>
        <row r="175">
          <cell r="A175">
            <v>3003</v>
          </cell>
          <cell r="B175" t="str">
            <v>rocioblanco22.rb@gmail.com</v>
          </cell>
          <cell r="C175">
            <v>44331</v>
          </cell>
          <cell r="D175" t="str">
            <v>Abierta</v>
          </cell>
          <cell r="E175" t="str">
            <v>Recibido</v>
          </cell>
          <cell r="F175" t="str">
            <v>Enviado</v>
          </cell>
          <cell r="G175" t="str">
            <v>ARS</v>
          </cell>
          <cell r="H175">
            <v>3683</v>
          </cell>
          <cell r="I175">
            <v>0</v>
          </cell>
          <cell r="J175">
            <v>0</v>
          </cell>
          <cell r="K175">
            <v>3683</v>
          </cell>
          <cell r="L175" t="str">
            <v>Rocio Blanco</v>
          </cell>
          <cell r="M175">
            <v>39749020</v>
          </cell>
          <cell r="N175">
            <v>542215911395</v>
          </cell>
          <cell r="O175" t="str">
            <v>Rocio Blanco</v>
          </cell>
          <cell r="P175">
            <v>542215911395</v>
          </cell>
          <cell r="Q175" t="str">
            <v>Iguazú</v>
          </cell>
          <cell r="R175">
            <v>509</v>
          </cell>
          <cell r="U175" t="str">
            <v>Avellaneda</v>
          </cell>
          <cell r="V175">
            <v>1870</v>
          </cell>
          <cell r="W175" t="str">
            <v>Gran Buenos Aires</v>
          </cell>
          <cell r="Y175" t="str">
            <v>ENVÍO SIN CARGO (CABA, GRAN PARTE DE GBA y LA PLATA) TIEMPO: 4 a 6 DÍAS HÁBILES</v>
          </cell>
          <cell r="Z175" t="str">
            <v>Mercado Pago</v>
          </cell>
          <cell r="AB175" t="str">
            <v>Despues de las 16hs estamos en el domicilio ingresado. Llamar antes de venir. Timbre de arriba</v>
          </cell>
          <cell r="AC175" t="str">
            <v>27-05 CAMBIO MANTE X FRASCOS BA6430-31-32 Y ABONO 1131 POR MP</v>
          </cell>
          <cell r="AD175">
            <v>44331</v>
          </cell>
          <cell r="AE175">
            <v>44336</v>
          </cell>
          <cell r="AF175" t="str">
            <v>MANTEL RECTANGULAR ANTIMANCHA 1.40x2 mtrs</v>
          </cell>
          <cell r="AG175">
            <v>1566</v>
          </cell>
          <cell r="AH175">
            <v>1</v>
          </cell>
          <cell r="AI175" t="str">
            <v>CHUR1</v>
          </cell>
          <cell r="AJ175" t="str">
            <v>Móvil</v>
          </cell>
          <cell r="AK175" t="str">
            <v>EL VIERNES 21-05 ENTRE 8 Y 18 HORAS!</v>
          </cell>
          <cell r="AL175">
            <v>14899696370</v>
          </cell>
          <cell r="AM175">
            <v>413195111</v>
          </cell>
          <cell r="AN175" t="str">
            <v>Sí</v>
          </cell>
        </row>
        <row r="176">
          <cell r="A176">
            <v>3002</v>
          </cell>
          <cell r="B176" t="str">
            <v>cindypatriciavm@gmail.com</v>
          </cell>
          <cell r="C176">
            <v>44331</v>
          </cell>
          <cell r="D176" t="str">
            <v>Abierta</v>
          </cell>
          <cell r="E176" t="str">
            <v>Recibido</v>
          </cell>
          <cell r="F176" t="str">
            <v>Enviado</v>
          </cell>
          <cell r="G176" t="str">
            <v>ARS</v>
          </cell>
          <cell r="H176" t="str">
            <v>3621.26</v>
          </cell>
          <cell r="I176">
            <v>0</v>
          </cell>
          <cell r="J176">
            <v>0</v>
          </cell>
          <cell r="K176" t="str">
            <v>3621.26</v>
          </cell>
          <cell r="L176" t="str">
            <v>Cindy Villa</v>
          </cell>
          <cell r="M176">
            <v>95851100</v>
          </cell>
          <cell r="N176">
            <v>541157346745</v>
          </cell>
          <cell r="O176" t="str">
            <v>Cindy Villa</v>
          </cell>
          <cell r="P176">
            <v>541157346745</v>
          </cell>
          <cell r="Q176" t="str">
            <v>Billinghurst</v>
          </cell>
          <cell r="R176">
            <v>2343</v>
          </cell>
          <cell r="S176" t="str">
            <v xml:space="preserve">8 B </v>
          </cell>
          <cell r="T176" t="str">
            <v>Recoleta</v>
          </cell>
          <cell r="U176" t="str">
            <v>Capital Federal</v>
          </cell>
          <cell r="V176">
            <v>1425</v>
          </cell>
          <cell r="W176" t="str">
            <v>Capital Federal</v>
          </cell>
          <cell r="Y176" t="str">
            <v>ENVÍO SIN CARGO (CABA, GRAN PARTE DE GBA y LA PLATA) TIEMPO: 4 a 6 DÍAS HÁBILES</v>
          </cell>
          <cell r="Z176" t="str">
            <v>Mercado Pago</v>
          </cell>
          <cell r="AD176">
            <v>44331</v>
          </cell>
          <cell r="AE176">
            <v>44335</v>
          </cell>
          <cell r="AF176" t="str">
            <v>RALLADOR DE MANO 4 LADOS 20CM (Celeste)</v>
          </cell>
          <cell r="AG176">
            <v>1073</v>
          </cell>
          <cell r="AH176">
            <v>1</v>
          </cell>
          <cell r="AI176" t="str">
            <v>046BA7389</v>
          </cell>
          <cell r="AJ176" t="str">
            <v>Web</v>
          </cell>
          <cell r="AK176" t="str">
            <v>EL VIERNES 21-05 ENTRE 8 Y 18 HORAS!</v>
          </cell>
          <cell r="AL176">
            <v>2682135976</v>
          </cell>
          <cell r="AM176">
            <v>413149013</v>
          </cell>
          <cell r="AN176" t="str">
            <v>Sí</v>
          </cell>
        </row>
        <row r="177">
          <cell r="A177">
            <v>2999</v>
          </cell>
          <cell r="B177" t="str">
            <v>flor.lerer@gmail.com</v>
          </cell>
          <cell r="C177">
            <v>44331</v>
          </cell>
          <cell r="D177" t="str">
            <v>Abierta</v>
          </cell>
          <cell r="E177" t="str">
            <v>Recibido</v>
          </cell>
          <cell r="F177" t="str">
            <v>Enviado</v>
          </cell>
          <cell r="G177" t="str">
            <v>ARS</v>
          </cell>
          <cell r="H177">
            <v>1584</v>
          </cell>
          <cell r="I177">
            <v>0</v>
          </cell>
          <cell r="J177">
            <v>0</v>
          </cell>
          <cell r="K177">
            <v>1584</v>
          </cell>
          <cell r="L177" t="str">
            <v>Florencia Lerer</v>
          </cell>
          <cell r="M177">
            <v>34476144</v>
          </cell>
          <cell r="N177">
            <v>541159609766</v>
          </cell>
          <cell r="O177" t="str">
            <v>Florencia Lerer</v>
          </cell>
          <cell r="P177">
            <v>541159609766</v>
          </cell>
          <cell r="Q177" t="str">
            <v>Av boyaca</v>
          </cell>
          <cell r="R177">
            <v>577</v>
          </cell>
          <cell r="S177" t="str">
            <v>8B</v>
          </cell>
          <cell r="T177" t="str">
            <v>Flores</v>
          </cell>
          <cell r="U177" t="str">
            <v>Capital Federal</v>
          </cell>
          <cell r="V177">
            <v>1406</v>
          </cell>
          <cell r="W177" t="str">
            <v>Capital Federal</v>
          </cell>
          <cell r="Y177" t="str">
            <v>ENVÍO SIN CARGO (CABA, GRAN PARTE DE GBA y LA PLATA) TIEMPO: 4 a 6 DÍAS HÁBILES</v>
          </cell>
          <cell r="Z177" t="str">
            <v>Mercado Pago</v>
          </cell>
          <cell r="AB177" t="str">
            <v>No esta funcionando el portero eléctrico. Por favor llamar al cel. O entregar al encargado. Gracias</v>
          </cell>
          <cell r="AD177">
            <v>44331</v>
          </cell>
          <cell r="AE177">
            <v>44335</v>
          </cell>
          <cell r="AF177" t="str">
            <v>ENSALADERA RIGOLLEAU PRIMAVERA 1600ML</v>
          </cell>
          <cell r="AG177" t="str">
            <v>158.4</v>
          </cell>
          <cell r="AH177">
            <v>1</v>
          </cell>
          <cell r="AI177" t="str">
            <v>ML67539</v>
          </cell>
          <cell r="AJ177" t="str">
            <v>Móvil</v>
          </cell>
          <cell r="AK177" t="str">
            <v>EL VIERNES 21-05 ENTRE 8 Y 18 HORAS!</v>
          </cell>
          <cell r="AL177">
            <v>2681014286</v>
          </cell>
          <cell r="AM177">
            <v>413019775</v>
          </cell>
          <cell r="AN177" t="str">
            <v>Sí</v>
          </cell>
        </row>
        <row r="178">
          <cell r="A178">
            <v>2998</v>
          </cell>
          <cell r="B178" t="str">
            <v>carnormanno2@gmail.com</v>
          </cell>
          <cell r="C178">
            <v>44331</v>
          </cell>
          <cell r="D178" t="str">
            <v>Abierta</v>
          </cell>
          <cell r="E178" t="str">
            <v>Recibido</v>
          </cell>
          <cell r="F178" t="str">
            <v>Enviado</v>
          </cell>
          <cell r="G178" t="str">
            <v>ARS</v>
          </cell>
          <cell r="H178" t="str">
            <v>1161.6</v>
          </cell>
          <cell r="I178">
            <v>0</v>
          </cell>
          <cell r="J178">
            <v>0</v>
          </cell>
          <cell r="K178" t="str">
            <v>1161.6</v>
          </cell>
          <cell r="L178" t="str">
            <v>Carla Normanno</v>
          </cell>
          <cell r="M178">
            <v>36085569</v>
          </cell>
          <cell r="N178">
            <v>541158782102</v>
          </cell>
          <cell r="O178" t="str">
            <v>Carla Normanno</v>
          </cell>
          <cell r="P178">
            <v>541158782102</v>
          </cell>
          <cell r="Q178" t="str">
            <v xml:space="preserve">Vélez Sarsfield </v>
          </cell>
          <cell r="R178">
            <v>844</v>
          </cell>
          <cell r="U178" t="str">
            <v xml:space="preserve">Lanús </v>
          </cell>
          <cell r="V178">
            <v>1824</v>
          </cell>
          <cell r="W178" t="str">
            <v>Gran Buenos Aires</v>
          </cell>
          <cell r="Y178" t="str">
            <v>ENVÍO SIN CARGO (CABA, GRAN PARTE DE GBA y LA PLATA) TIEMPO: 4 a 6 DÍAS HÁBILES</v>
          </cell>
          <cell r="Z178" t="str">
            <v>Mercado Pago</v>
          </cell>
          <cell r="AD178">
            <v>44331</v>
          </cell>
          <cell r="AE178">
            <v>44335</v>
          </cell>
          <cell r="AF178" t="str">
            <v>ENSALADERA DE VIDRIO PRIMAVERA 1000ML. 17 X 7 XM RIGOLLEAU</v>
          </cell>
          <cell r="AG178" t="str">
            <v>140.8</v>
          </cell>
          <cell r="AH178">
            <v>1</v>
          </cell>
          <cell r="AI178" t="str">
            <v>ML67537 MERCA SEPARDAD</v>
          </cell>
          <cell r="AJ178" t="str">
            <v>Móvil</v>
          </cell>
          <cell r="AK178" t="str">
            <v>EL VIERNES 21-05 ENTRE 8 Y 18 HORAS!</v>
          </cell>
          <cell r="AL178">
            <v>14891871449</v>
          </cell>
          <cell r="AM178">
            <v>409255680</v>
          </cell>
          <cell r="AN178" t="str">
            <v>Sí</v>
          </cell>
        </row>
        <row r="179">
          <cell r="A179">
            <v>2996</v>
          </cell>
          <cell r="B179" t="str">
            <v>agustinapacheco1303@gmail.com</v>
          </cell>
          <cell r="C179">
            <v>44330</v>
          </cell>
          <cell r="D179" t="str">
            <v>Abierta</v>
          </cell>
          <cell r="E179" t="str">
            <v>Recibido</v>
          </cell>
          <cell r="F179" t="str">
            <v>Enviado</v>
          </cell>
          <cell r="G179" t="str">
            <v>ARS</v>
          </cell>
          <cell r="H179" t="str">
            <v>512.39</v>
          </cell>
          <cell r="I179">
            <v>0</v>
          </cell>
          <cell r="J179">
            <v>0</v>
          </cell>
          <cell r="K179" t="str">
            <v>512.39</v>
          </cell>
          <cell r="L179" t="str">
            <v>Agustina Pacheco</v>
          </cell>
          <cell r="M179">
            <v>43035465</v>
          </cell>
          <cell r="N179">
            <v>541127635712</v>
          </cell>
          <cell r="O179" t="str">
            <v>Agustina Pacheco</v>
          </cell>
          <cell r="P179">
            <v>541127635712</v>
          </cell>
          <cell r="Q179" t="str">
            <v>Rincón</v>
          </cell>
          <cell r="R179">
            <v>645</v>
          </cell>
          <cell r="S179" t="str">
            <v>Pb 4</v>
          </cell>
          <cell r="T179" t="str">
            <v>Balvanera</v>
          </cell>
          <cell r="U179" t="str">
            <v>Capital Federal</v>
          </cell>
          <cell r="V179">
            <v>1227</v>
          </cell>
          <cell r="W179" t="str">
            <v>Capital Federal</v>
          </cell>
          <cell r="Y179" t="str">
            <v>ENVÍO SIN CARGO (CABA, GRAN PARTE DE GBA y LA PLATA) TIEMPO: 4 a 6 DÍAS HÁBILES</v>
          </cell>
          <cell r="Z179" t="str">
            <v>Mercado Pago</v>
          </cell>
          <cell r="AB179" t="str">
            <v>El timbre no suele funcionar. Llamar por telefono por cualquier cosa</v>
          </cell>
          <cell r="AD179">
            <v>44330</v>
          </cell>
          <cell r="AE179">
            <v>44334</v>
          </cell>
          <cell r="AF179" t="str">
            <v>TAPON PARA BOTELLA TOMATE 4 CM DIAM</v>
          </cell>
          <cell r="AG179" t="str">
            <v>57.19</v>
          </cell>
          <cell r="AH179">
            <v>1</v>
          </cell>
          <cell r="AI179" t="str">
            <v>019BA87512</v>
          </cell>
          <cell r="AJ179" t="str">
            <v>Móvil</v>
          </cell>
          <cell r="AK179" t="str">
            <v>EL JUEVES 20-05 ENTRE 8 Y 18 HORAS!</v>
          </cell>
          <cell r="AL179">
            <v>14885112926</v>
          </cell>
          <cell r="AM179">
            <v>412708403</v>
          </cell>
          <cell r="AN179" t="str">
            <v>Sí</v>
          </cell>
        </row>
        <row r="180">
          <cell r="A180">
            <v>2994</v>
          </cell>
          <cell r="B180" t="str">
            <v>macabruna@gmail.com</v>
          </cell>
          <cell r="C180">
            <v>44330</v>
          </cell>
          <cell r="D180" t="str">
            <v>Abierta</v>
          </cell>
          <cell r="E180" t="str">
            <v>Recibido</v>
          </cell>
          <cell r="F180" t="str">
            <v>Enviado</v>
          </cell>
          <cell r="G180" t="str">
            <v>ARS</v>
          </cell>
          <cell r="H180" t="str">
            <v>2779.55</v>
          </cell>
          <cell r="I180">
            <v>0</v>
          </cell>
          <cell r="J180">
            <v>0</v>
          </cell>
          <cell r="K180" t="str">
            <v>2779.55</v>
          </cell>
          <cell r="L180" t="str">
            <v>Luis Pulleiro</v>
          </cell>
          <cell r="M180">
            <v>37247312</v>
          </cell>
          <cell r="N180">
            <v>541134631897</v>
          </cell>
          <cell r="O180" t="str">
            <v>Luis Pulleiro</v>
          </cell>
          <cell r="P180">
            <v>541134631897</v>
          </cell>
          <cell r="Q180" t="str">
            <v>Av mosconi</v>
          </cell>
          <cell r="R180">
            <v>3192</v>
          </cell>
          <cell r="T180" t="str">
            <v xml:space="preserve">Villa pueyrredon </v>
          </cell>
          <cell r="U180" t="str">
            <v>Capital Federal</v>
          </cell>
          <cell r="V180">
            <v>1419</v>
          </cell>
          <cell r="W180" t="str">
            <v>Capital Federal</v>
          </cell>
          <cell r="Y180" t="str">
            <v>ENVÍO SIN CARGO (CABA, GRAN PARTE DE GBA y LA PLATA) TIEMPO: 4 a 6 DÍAS HÁBILES</v>
          </cell>
          <cell r="Z180" t="str">
            <v>Mercado Pago</v>
          </cell>
          <cell r="AD180">
            <v>44330</v>
          </cell>
          <cell r="AE180">
            <v>44333</v>
          </cell>
          <cell r="AF180" t="str">
            <v>VELA 100 % SOJA CON AROMA JAZMIN GARDENIA (JAZMIN)</v>
          </cell>
          <cell r="AG180">
            <v>440</v>
          </cell>
          <cell r="AH180">
            <v>1</v>
          </cell>
          <cell r="AI180" t="str">
            <v>BA5914VELA</v>
          </cell>
          <cell r="AJ180" t="str">
            <v>Móvil</v>
          </cell>
          <cell r="AK180" t="str">
            <v>TE LO LLEVO A LA PUERTA DE TU CASA REY (L)</v>
          </cell>
          <cell r="AL180">
            <v>14883242318</v>
          </cell>
          <cell r="AM180">
            <v>412175158</v>
          </cell>
          <cell r="AN180" t="str">
            <v>Sí</v>
          </cell>
        </row>
        <row r="181">
          <cell r="A181">
            <v>2993</v>
          </cell>
          <cell r="B181" t="str">
            <v>aparicio.mb14@gmail.com</v>
          </cell>
          <cell r="C181">
            <v>44330</v>
          </cell>
          <cell r="D181" t="str">
            <v>Abierta</v>
          </cell>
          <cell r="E181" t="str">
            <v>Recibido</v>
          </cell>
          <cell r="F181" t="str">
            <v>Enviado</v>
          </cell>
          <cell r="G181" t="str">
            <v>ARS</v>
          </cell>
          <cell r="H181" t="str">
            <v>1509.7</v>
          </cell>
          <cell r="I181">
            <v>0</v>
          </cell>
          <cell r="J181">
            <v>0</v>
          </cell>
          <cell r="K181" t="str">
            <v>1509.7</v>
          </cell>
          <cell r="L181" t="str">
            <v>María Belén Aparicio</v>
          </cell>
          <cell r="M181">
            <v>40227250</v>
          </cell>
          <cell r="N181">
            <v>5491130451497</v>
          </cell>
          <cell r="O181" t="str">
            <v>María Belén Aparicio</v>
          </cell>
          <cell r="P181">
            <v>5491130451497</v>
          </cell>
          <cell r="Q181" t="str">
            <v xml:space="preserve">Manuela Pedraza </v>
          </cell>
          <cell r="R181">
            <v>3223</v>
          </cell>
          <cell r="T181" t="str">
            <v>Coghlan</v>
          </cell>
          <cell r="U181" t="str">
            <v>Capital Federal</v>
          </cell>
          <cell r="V181">
            <v>1429</v>
          </cell>
          <cell r="W181" t="str">
            <v>Capital Federal</v>
          </cell>
          <cell r="Y181" t="str">
            <v>ENVÍO SIN CARGO (CABA, GRAN PARTE DE GBA y LA PLATA) TIEMPO: 4 a 6 DÍAS HÁBILES</v>
          </cell>
          <cell r="Z181" t="str">
            <v>Mercado Pago</v>
          </cell>
          <cell r="AD181">
            <v>44330</v>
          </cell>
          <cell r="AE181">
            <v>44334</v>
          </cell>
          <cell r="AF181" t="str">
            <v>ENSALADERA APILABLE 2900 ML RIGOLLEAU 11 X 22 CM</v>
          </cell>
          <cell r="AG181" t="str">
            <v>289.6</v>
          </cell>
          <cell r="AH181">
            <v>1</v>
          </cell>
          <cell r="AI181" t="str">
            <v>ML67552</v>
          </cell>
          <cell r="AJ181" t="str">
            <v>Móvil</v>
          </cell>
          <cell r="AK181" t="str">
            <v>EL JUEVES 20-05 ENTRE 8 Y 18 HORAS!</v>
          </cell>
          <cell r="AL181">
            <v>2674676292</v>
          </cell>
          <cell r="AM181">
            <v>412335037</v>
          </cell>
          <cell r="AN181" t="str">
            <v>Sí</v>
          </cell>
        </row>
        <row r="182">
          <cell r="A182">
            <v>2992</v>
          </cell>
          <cell r="B182" t="str">
            <v>geraldine.coria.96@hotmail.com</v>
          </cell>
          <cell r="C182">
            <v>44329</v>
          </cell>
          <cell r="D182" t="str">
            <v>Abierta</v>
          </cell>
          <cell r="E182" t="str">
            <v>Recibido</v>
          </cell>
          <cell r="F182" t="str">
            <v>Enviado</v>
          </cell>
          <cell r="G182" t="str">
            <v>ARS</v>
          </cell>
          <cell r="H182" t="str">
            <v>1440.11</v>
          </cell>
          <cell r="I182">
            <v>0</v>
          </cell>
          <cell r="J182">
            <v>0</v>
          </cell>
          <cell r="K182" t="str">
            <v>1440.11</v>
          </cell>
          <cell r="L182" t="str">
            <v>Geraldine Coria</v>
          </cell>
          <cell r="M182">
            <v>39626072</v>
          </cell>
          <cell r="N182">
            <v>541165317892</v>
          </cell>
          <cell r="O182" t="str">
            <v>Geraldine Coria</v>
          </cell>
          <cell r="P182">
            <v>541165317892</v>
          </cell>
          <cell r="Q182" t="str">
            <v>Yatay</v>
          </cell>
          <cell r="R182">
            <v>3112</v>
          </cell>
          <cell r="T182" t="str">
            <v>Lanus oeste</v>
          </cell>
          <cell r="U182" t="str">
            <v>Lanus</v>
          </cell>
          <cell r="V182">
            <v>1824</v>
          </cell>
          <cell r="W182" t="str">
            <v>Gran Buenos Aires</v>
          </cell>
          <cell r="Y182" t="str">
            <v>ENVÍO SIN CARGO (CABA, GRAN PARTE DE GBA y LA PLATA) TIEMPO: 4 a 6 DÍAS HÁBILES</v>
          </cell>
          <cell r="Z182" t="str">
            <v>Mercado Pago</v>
          </cell>
          <cell r="AC182" t="str">
            <v>ENVIAR 2971 CON 2992</v>
          </cell>
          <cell r="AD182">
            <v>44329</v>
          </cell>
          <cell r="AE182">
            <v>44333</v>
          </cell>
          <cell r="AF182" t="str">
            <v>UNTADOR PASTEL 14.5 CM (Rosa)</v>
          </cell>
          <cell r="AG182" t="str">
            <v>39.2</v>
          </cell>
          <cell r="AH182">
            <v>1</v>
          </cell>
          <cell r="AI182" t="str">
            <v>019BA87503 MERCA SEPA</v>
          </cell>
          <cell r="AJ182" t="str">
            <v>Móvil</v>
          </cell>
          <cell r="AK182" t="str">
            <v>EL MIERCOLES 19-05 ENTRE 8 Y 18 HORAS!</v>
          </cell>
          <cell r="AL182">
            <v>2674523649</v>
          </cell>
          <cell r="AM182">
            <v>411351159</v>
          </cell>
          <cell r="AN182" t="str">
            <v>Sí</v>
          </cell>
        </row>
        <row r="183">
          <cell r="A183">
            <v>2991</v>
          </cell>
          <cell r="B183" t="str">
            <v>shapnaroy@hotmail.com</v>
          </cell>
          <cell r="C183">
            <v>44329</v>
          </cell>
          <cell r="D183" t="str">
            <v>Abierta</v>
          </cell>
          <cell r="E183" t="str">
            <v>Recibido</v>
          </cell>
          <cell r="F183" t="str">
            <v>Enviado</v>
          </cell>
          <cell r="G183" t="str">
            <v>ARS</v>
          </cell>
          <cell r="H183" t="str">
            <v>1310.4</v>
          </cell>
          <cell r="I183">
            <v>0</v>
          </cell>
          <cell r="J183">
            <v>0</v>
          </cell>
          <cell r="K183" t="str">
            <v>1310.4</v>
          </cell>
          <cell r="L183" t="str">
            <v>Carol Shapna Roy</v>
          </cell>
          <cell r="M183">
            <v>38026386</v>
          </cell>
          <cell r="N183">
            <v>541166540904</v>
          </cell>
          <cell r="O183" t="str">
            <v>Carol Shapna Roy</v>
          </cell>
          <cell r="P183">
            <v>541166540904</v>
          </cell>
          <cell r="Q183" t="str">
            <v xml:space="preserve">José Hernández </v>
          </cell>
          <cell r="R183">
            <v>2346</v>
          </cell>
          <cell r="S183" t="str">
            <v>6A</v>
          </cell>
          <cell r="T183" t="str">
            <v>Belgrano</v>
          </cell>
          <cell r="U183" t="str">
            <v>Capital Federal</v>
          </cell>
          <cell r="V183">
            <v>1426</v>
          </cell>
          <cell r="W183" t="str">
            <v>Capital Federal</v>
          </cell>
          <cell r="Y183" t="str">
            <v>ENVÍO SIN CARGO (CABA, GRAN PARTE DE GBA y LA PLATA) TIEMPO: 4 a 6 DÍAS HÁBILES</v>
          </cell>
          <cell r="Z183" t="str">
            <v>Mercado Pago</v>
          </cell>
          <cell r="AD183">
            <v>44329</v>
          </cell>
          <cell r="AE183">
            <v>44334</v>
          </cell>
          <cell r="AF183" t="str">
            <v>BUDA PLATEADO PIEDRA 7 X 10 CM</v>
          </cell>
          <cell r="AG183" t="str">
            <v>460.8</v>
          </cell>
          <cell r="AH183">
            <v>1</v>
          </cell>
          <cell r="AI183" t="str">
            <v>DE7872</v>
          </cell>
          <cell r="AJ183" t="str">
            <v>Web</v>
          </cell>
          <cell r="AK183" t="str">
            <v>EL JUEVES 20-05 ENTRE 8 Y 18 HORAS!</v>
          </cell>
          <cell r="AL183">
            <v>14869585365</v>
          </cell>
          <cell r="AM183">
            <v>412155205</v>
          </cell>
          <cell r="AN183" t="str">
            <v>Sí</v>
          </cell>
        </row>
        <row r="184">
          <cell r="A184">
            <v>2990</v>
          </cell>
          <cell r="B184" t="str">
            <v>fabiana.veron@hotmail.com</v>
          </cell>
          <cell r="C184">
            <v>44329</v>
          </cell>
          <cell r="D184" t="str">
            <v>Abierta</v>
          </cell>
          <cell r="E184" t="str">
            <v>Recibido</v>
          </cell>
          <cell r="F184" t="str">
            <v>Enviado</v>
          </cell>
          <cell r="G184" t="str">
            <v>ARS</v>
          </cell>
          <cell r="H184">
            <v>2236</v>
          </cell>
          <cell r="I184">
            <v>0</v>
          </cell>
          <cell r="J184">
            <v>0</v>
          </cell>
          <cell r="K184">
            <v>2236</v>
          </cell>
          <cell r="L184" t="str">
            <v>Fabiana Veron</v>
          </cell>
          <cell r="M184">
            <v>18384725</v>
          </cell>
          <cell r="N184">
            <v>5491169319207</v>
          </cell>
          <cell r="O184" t="str">
            <v>Fabiana Veron</v>
          </cell>
          <cell r="P184">
            <v>5491169319207</v>
          </cell>
          <cell r="Q184" t="str">
            <v>Zamudio</v>
          </cell>
          <cell r="R184">
            <v>5931</v>
          </cell>
          <cell r="U184" t="str">
            <v>Laferrere</v>
          </cell>
          <cell r="V184">
            <v>1757</v>
          </cell>
          <cell r="W184" t="str">
            <v>Gran Buenos Aires</v>
          </cell>
          <cell r="Y184" t="str">
            <v>ENVÍO SIN CARGO (CABA, GRAN PARTE DE GBA y LA PLATA) TIEMPO: 4 a 6 DÍAS HÁBILES</v>
          </cell>
          <cell r="Z184" t="str">
            <v>Mercado Pago</v>
          </cell>
          <cell r="AD184">
            <v>44329</v>
          </cell>
          <cell r="AE184">
            <v>44334</v>
          </cell>
          <cell r="AF184" t="str">
            <v>VASO MEDIDOR CUISINE 500 ML</v>
          </cell>
          <cell r="AG184" t="str">
            <v>269.6</v>
          </cell>
          <cell r="AH184">
            <v>1</v>
          </cell>
          <cell r="AI184" t="str">
            <v>42BA7954</v>
          </cell>
          <cell r="AJ184" t="str">
            <v>Móvil</v>
          </cell>
          <cell r="AK184" t="str">
            <v>EL JUEVES 20-05 ENTRE 8 Y 18 HORAS!</v>
          </cell>
          <cell r="AL184">
            <v>14869228081</v>
          </cell>
          <cell r="AM184">
            <v>381649382</v>
          </cell>
          <cell r="AN184" t="str">
            <v>Sí</v>
          </cell>
        </row>
        <row r="185">
          <cell r="A185">
            <v>2989</v>
          </cell>
          <cell r="B185" t="str">
            <v>florlodico@gmail.com</v>
          </cell>
          <cell r="C185">
            <v>44329</v>
          </cell>
          <cell r="D185" t="str">
            <v>Abierta</v>
          </cell>
          <cell r="E185" t="str">
            <v>Recibido</v>
          </cell>
          <cell r="F185" t="str">
            <v>Enviado</v>
          </cell>
          <cell r="G185" t="str">
            <v>ARS</v>
          </cell>
          <cell r="H185" t="str">
            <v>890.38</v>
          </cell>
          <cell r="I185">
            <v>0</v>
          </cell>
          <cell r="J185">
            <v>0</v>
          </cell>
          <cell r="K185" t="str">
            <v>890.38</v>
          </cell>
          <cell r="L185" t="str">
            <v>Florencia Lo Dico</v>
          </cell>
          <cell r="M185">
            <v>35905152</v>
          </cell>
          <cell r="N185">
            <v>5491157983971</v>
          </cell>
          <cell r="O185" t="str">
            <v>Florencia Lo Dico</v>
          </cell>
          <cell r="P185">
            <v>5491157983971</v>
          </cell>
          <cell r="Q185" t="str">
            <v>Bauness</v>
          </cell>
          <cell r="R185">
            <v>2031</v>
          </cell>
          <cell r="S185" t="str">
            <v>2C</v>
          </cell>
          <cell r="T185" t="str">
            <v>Villa Urquiza</v>
          </cell>
          <cell r="U185" t="str">
            <v>Capital Federal</v>
          </cell>
          <cell r="V185">
            <v>1431</v>
          </cell>
          <cell r="W185" t="str">
            <v>Capital Federal</v>
          </cell>
          <cell r="Y185" t="str">
            <v>ENVÍO SIN CARGO (CABA, GRAN PARTE DE GBA y LA PLATA) TIEMPO: 4 a 6 DÍAS HÁBILES</v>
          </cell>
          <cell r="Z185" t="str">
            <v>Mercado Pago</v>
          </cell>
          <cell r="AD185">
            <v>44329</v>
          </cell>
          <cell r="AE185">
            <v>44334</v>
          </cell>
          <cell r="AF185" t="str">
            <v>ALMOHADON CON RELLENO VELLON SILICONADO 30X30 CM</v>
          </cell>
          <cell r="AG185" t="str">
            <v>355.2</v>
          </cell>
          <cell r="AH185">
            <v>1</v>
          </cell>
          <cell r="AI185" t="str">
            <v>CHU425</v>
          </cell>
          <cell r="AJ185" t="str">
            <v>Web</v>
          </cell>
          <cell r="AK185" t="str">
            <v>EL JUEVES 20-05 ENTRE 8 Y 18 HORAS!</v>
          </cell>
          <cell r="AL185">
            <v>14866654582</v>
          </cell>
          <cell r="AM185">
            <v>397262048</v>
          </cell>
          <cell r="AN185" t="str">
            <v>Sí</v>
          </cell>
        </row>
        <row r="186">
          <cell r="A186">
            <v>2988</v>
          </cell>
          <cell r="B186" t="str">
            <v>melisapedron@gmail.com</v>
          </cell>
          <cell r="C186">
            <v>44329</v>
          </cell>
          <cell r="D186" t="str">
            <v>Abierta</v>
          </cell>
          <cell r="E186" t="str">
            <v>Recibido</v>
          </cell>
          <cell r="F186" t="str">
            <v>Enviado</v>
          </cell>
          <cell r="G186" t="str">
            <v>ARS</v>
          </cell>
          <cell r="H186" t="str">
            <v>1398.4</v>
          </cell>
          <cell r="I186">
            <v>0</v>
          </cell>
          <cell r="J186">
            <v>0</v>
          </cell>
          <cell r="K186" t="str">
            <v>1398.4</v>
          </cell>
          <cell r="L186" t="str">
            <v>Melisa Pedrón</v>
          </cell>
          <cell r="M186">
            <v>38708620</v>
          </cell>
          <cell r="N186">
            <v>541132544666</v>
          </cell>
          <cell r="O186" t="str">
            <v>Melisa Pedrón</v>
          </cell>
          <cell r="P186">
            <v>541132544666</v>
          </cell>
          <cell r="Q186" t="str">
            <v>Caracas</v>
          </cell>
          <cell r="R186">
            <v>1564</v>
          </cell>
          <cell r="S186">
            <v>8.3333333333333329E-2</v>
          </cell>
          <cell r="T186" t="str">
            <v xml:space="preserve">Villa general mitre </v>
          </cell>
          <cell r="U186" t="str">
            <v>Capital Federal</v>
          </cell>
          <cell r="V186">
            <v>1416</v>
          </cell>
          <cell r="W186" t="str">
            <v>Capital Federal</v>
          </cell>
          <cell r="Y186" t="str">
            <v>ENVÍO SIN CARGO (CABA, GRAN PARTE DE GBA y LA PLATA) TIEMPO: 4 a 6 DÍAS HÁBILES</v>
          </cell>
          <cell r="Z186" t="str">
            <v>Mercado Pago</v>
          </cell>
          <cell r="AD186">
            <v>44329</v>
          </cell>
          <cell r="AE186">
            <v>44334</v>
          </cell>
          <cell r="AF186" t="str">
            <v>MANOPLA SILICONA MÁRMOL 20CM</v>
          </cell>
          <cell r="AG186" t="str">
            <v>705.6</v>
          </cell>
          <cell r="AH186">
            <v>1</v>
          </cell>
          <cell r="AI186" t="str">
            <v>MS110253</v>
          </cell>
          <cell r="AJ186" t="str">
            <v>Móvil</v>
          </cell>
          <cell r="AK186" t="str">
            <v>EL JUEVES 20-05 ENTRE 8 Y 18 HORAS!</v>
          </cell>
          <cell r="AL186">
            <v>2671791489</v>
          </cell>
          <cell r="AM186">
            <v>411925668</v>
          </cell>
          <cell r="AN186" t="str">
            <v>Sí</v>
          </cell>
        </row>
        <row r="187">
          <cell r="A187">
            <v>2987</v>
          </cell>
          <cell r="B187" t="str">
            <v>josefinaoshea5@gmail.com</v>
          </cell>
          <cell r="C187">
            <v>44329</v>
          </cell>
          <cell r="D187" t="str">
            <v>Abierta</v>
          </cell>
          <cell r="E187" t="str">
            <v>Recibido</v>
          </cell>
          <cell r="F187" t="str">
            <v>Enviado</v>
          </cell>
          <cell r="G187" t="str">
            <v>ARS</v>
          </cell>
          <cell r="H187">
            <v>720</v>
          </cell>
          <cell r="I187">
            <v>0</v>
          </cell>
          <cell r="J187">
            <v>0</v>
          </cell>
          <cell r="K187">
            <v>720</v>
          </cell>
          <cell r="L187" t="str">
            <v>Josefina Oshea</v>
          </cell>
          <cell r="M187">
            <v>37376383</v>
          </cell>
          <cell r="N187">
            <v>541163624862</v>
          </cell>
          <cell r="O187" t="str">
            <v>Josefina Oshea</v>
          </cell>
          <cell r="P187">
            <v>541163624862</v>
          </cell>
          <cell r="Q187" t="str">
            <v>Humberto primo</v>
          </cell>
          <cell r="R187">
            <v>576</v>
          </cell>
          <cell r="S187" t="str">
            <v>A</v>
          </cell>
          <cell r="T187" t="str">
            <v>Quilmes</v>
          </cell>
          <cell r="U187" t="str">
            <v>Quilmes</v>
          </cell>
          <cell r="V187">
            <v>1878</v>
          </cell>
          <cell r="W187" t="str">
            <v>Gran Buenos Aires</v>
          </cell>
          <cell r="Y187" t="str">
            <v>ENVÍO SIN CARGO (CABA, GRAN PARTE DE GBA y LA PLATA) TIEMPO: 4 a 6 DÍAS HÁBILES</v>
          </cell>
          <cell r="Z187" t="str">
            <v>Mercado Pago</v>
          </cell>
          <cell r="AD187">
            <v>44331</v>
          </cell>
          <cell r="AE187">
            <v>44334</v>
          </cell>
          <cell r="AF187" t="str">
            <v>MATE PAMPA BOCA ANGOSTA CON BOMBILLA COLOR BLANCO</v>
          </cell>
          <cell r="AG187">
            <v>720</v>
          </cell>
          <cell r="AH187">
            <v>1</v>
          </cell>
          <cell r="AJ187" t="str">
            <v>Móvil</v>
          </cell>
          <cell r="AK187" t="str">
            <v>EL JUEVES 20-05 ENTRE 8 Y 18 HORAS!</v>
          </cell>
          <cell r="AL187">
            <v>14862032240</v>
          </cell>
          <cell r="AM187">
            <v>411909185</v>
          </cell>
          <cell r="AN187" t="str">
            <v>Sí</v>
          </cell>
        </row>
        <row r="188">
          <cell r="A188">
            <v>2986</v>
          </cell>
          <cell r="B188" t="str">
            <v>mellizo87@hotmail.com</v>
          </cell>
          <cell r="C188">
            <v>44329</v>
          </cell>
          <cell r="D188" t="str">
            <v>Abierta</v>
          </cell>
          <cell r="E188" t="str">
            <v>Recibido</v>
          </cell>
          <cell r="F188" t="str">
            <v>Enviado</v>
          </cell>
          <cell r="G188" t="str">
            <v>ARS</v>
          </cell>
          <cell r="H188" t="str">
            <v>719.2</v>
          </cell>
          <cell r="I188">
            <v>0</v>
          </cell>
          <cell r="J188">
            <v>0</v>
          </cell>
          <cell r="K188" t="str">
            <v>719.2</v>
          </cell>
          <cell r="L188" t="str">
            <v>Juan Manuel Goncalves Neiva Novo</v>
          </cell>
          <cell r="M188">
            <v>32891216</v>
          </cell>
          <cell r="N188">
            <v>541121681888</v>
          </cell>
          <cell r="O188" t="str">
            <v>Juan Manuel Goncalves Neiva Novo</v>
          </cell>
          <cell r="P188">
            <v>541121681888</v>
          </cell>
          <cell r="Q188" t="str">
            <v>Acoyte</v>
          </cell>
          <cell r="R188">
            <v>143</v>
          </cell>
          <cell r="S188" t="str">
            <v>Piso 3 Departamento H</v>
          </cell>
          <cell r="T188" t="str">
            <v>Caballito</v>
          </cell>
          <cell r="U188" t="str">
            <v>Capital Federal</v>
          </cell>
          <cell r="V188">
            <v>1405</v>
          </cell>
          <cell r="W188" t="str">
            <v>Capital Federal</v>
          </cell>
          <cell r="Y188" t="str">
            <v>ENVÍO SIN CARGO (CABA, GRAN PARTE DE GBA y LA PLATA) TIEMPO: 4 a 6 DÍAS HÁBILES</v>
          </cell>
          <cell r="Z188" t="str">
            <v>Mercado Pago</v>
          </cell>
          <cell r="AC188" t="str">
            <v>ENVIAR ORDEN 2982 CON 2986</v>
          </cell>
          <cell r="AD188">
            <v>44329</v>
          </cell>
          <cell r="AE188">
            <v>44333</v>
          </cell>
          <cell r="AF188" t="str">
            <v>FRASCO DE VIDRIO LINEA CUNA COBRE MEDIANO - 2 L 15.2X10X16.5CM</v>
          </cell>
          <cell r="AG188" t="str">
            <v>719.2</v>
          </cell>
          <cell r="AH188">
            <v>1</v>
          </cell>
          <cell r="AI188" t="str">
            <v>M117A25</v>
          </cell>
          <cell r="AJ188" t="str">
            <v>Web</v>
          </cell>
          <cell r="AK188" t="str">
            <v>EL MARTES 18-05 ENTRE 8 Y 18 HORAS!</v>
          </cell>
          <cell r="AL188">
            <v>14861893306</v>
          </cell>
          <cell r="AM188">
            <v>411904710</v>
          </cell>
          <cell r="AN188" t="str">
            <v>Sí</v>
          </cell>
        </row>
        <row r="189">
          <cell r="A189">
            <v>2985</v>
          </cell>
          <cell r="B189" t="str">
            <v>cami_betten@hotmail.com</v>
          </cell>
          <cell r="C189">
            <v>44329</v>
          </cell>
          <cell r="D189" t="str">
            <v>Abierta</v>
          </cell>
          <cell r="E189" t="str">
            <v>Anulado</v>
          </cell>
          <cell r="F189" t="str">
            <v>No está empaquetado</v>
          </cell>
          <cell r="G189" t="str">
            <v>ARS</v>
          </cell>
          <cell r="H189" t="str">
            <v>991.18</v>
          </cell>
          <cell r="I189">
            <v>0</v>
          </cell>
          <cell r="J189">
            <v>0</v>
          </cell>
          <cell r="K189" t="str">
            <v>991.18</v>
          </cell>
          <cell r="L189" t="str">
            <v>Camila Bettendorff</v>
          </cell>
          <cell r="M189">
            <v>40790183</v>
          </cell>
          <cell r="N189">
            <v>543446558940</v>
          </cell>
          <cell r="O189" t="str">
            <v>Camila Bettendorff</v>
          </cell>
          <cell r="P189">
            <v>543446558940</v>
          </cell>
          <cell r="Q189" t="str">
            <v>Charcas</v>
          </cell>
          <cell r="R189">
            <v>3321</v>
          </cell>
          <cell r="S189" t="str">
            <v>7 b</v>
          </cell>
          <cell r="T189" t="str">
            <v xml:space="preserve">Palermo </v>
          </cell>
          <cell r="U189" t="str">
            <v>Capital Federal</v>
          </cell>
          <cell r="V189">
            <v>1425</v>
          </cell>
          <cell r="W189" t="str">
            <v>Capital Federal</v>
          </cell>
          <cell r="Y189" t="str">
            <v>ENVÍO SIN CARGO (CABA, GRAN PARTE DE GBA y LA PLATA) TIEMPO: 4 a 6 DÍAS HÁBILES</v>
          </cell>
          <cell r="Z189" t="str">
            <v>Mercado Pago</v>
          </cell>
          <cell r="AF189" t="str">
            <v>INDIVIDUAL CUERINA HOJAS 44x30 CM</v>
          </cell>
          <cell r="AG189" t="str">
            <v>215.6</v>
          </cell>
          <cell r="AH189">
            <v>2</v>
          </cell>
          <cell r="AI189" t="str">
            <v>CHUIN40R</v>
          </cell>
          <cell r="AJ189" t="str">
            <v>Móvil</v>
          </cell>
          <cell r="AK189" t="str">
            <v/>
          </cell>
          <cell r="AL189">
            <v>14861274538</v>
          </cell>
          <cell r="AM189">
            <v>411882917</v>
          </cell>
          <cell r="AN189" t="str">
            <v>Sí</v>
          </cell>
        </row>
        <row r="190">
          <cell r="A190">
            <v>2984</v>
          </cell>
          <cell r="B190" t="str">
            <v>carla_fiorelli@hotmail.com</v>
          </cell>
          <cell r="C190">
            <v>44329</v>
          </cell>
          <cell r="D190" t="str">
            <v>Abierta</v>
          </cell>
          <cell r="E190" t="str">
            <v>Recibido</v>
          </cell>
          <cell r="F190" t="str">
            <v>Enviado</v>
          </cell>
          <cell r="G190" t="str">
            <v>ARS</v>
          </cell>
          <cell r="H190" t="str">
            <v>4025.4</v>
          </cell>
          <cell r="I190">
            <v>0</v>
          </cell>
          <cell r="J190">
            <v>0</v>
          </cell>
          <cell r="K190" t="str">
            <v>4025.4</v>
          </cell>
          <cell r="L190" t="str">
            <v>Carla Fiorelli</v>
          </cell>
          <cell r="M190">
            <v>34537422</v>
          </cell>
          <cell r="N190">
            <v>541165047505</v>
          </cell>
          <cell r="O190" t="str">
            <v>Carla Fiorelli</v>
          </cell>
          <cell r="P190">
            <v>541165047505</v>
          </cell>
          <cell r="Q190" t="str">
            <v>Av. Montes de Oca</v>
          </cell>
          <cell r="R190">
            <v>1540</v>
          </cell>
          <cell r="S190">
            <v>1001</v>
          </cell>
          <cell r="T190" t="str">
            <v>Capital Federal</v>
          </cell>
          <cell r="U190" t="str">
            <v>Capital Federal</v>
          </cell>
          <cell r="V190">
            <v>1270</v>
          </cell>
          <cell r="W190" t="str">
            <v>Capital Federal</v>
          </cell>
          <cell r="Y190" t="str">
            <v>ENVÍO SIN CARGO (CABA, GRAN PARTE DE GBA y LA PLATA) TIEMPO: 4 a 6 DÍAS HÁBILES</v>
          </cell>
          <cell r="Z190" t="str">
            <v>Mercado Pago</v>
          </cell>
          <cell r="AD190">
            <v>44329</v>
          </cell>
          <cell r="AE190">
            <v>44334</v>
          </cell>
          <cell r="AF190" t="str">
            <v>EXPRIMIDOR BLANCO SIN VASO</v>
          </cell>
          <cell r="AG190" t="str">
            <v>102.4</v>
          </cell>
          <cell r="AH190">
            <v>1</v>
          </cell>
          <cell r="AI190">
            <v>23001</v>
          </cell>
          <cell r="AJ190" t="str">
            <v>Web</v>
          </cell>
          <cell r="AK190" t="str">
            <v>EL JUEVES 20-05 ENTRE 8 Y 18 HORAS!</v>
          </cell>
          <cell r="AL190">
            <v>14860572234</v>
          </cell>
          <cell r="AM190">
            <v>409743970</v>
          </cell>
          <cell r="AN190" t="str">
            <v>Sí</v>
          </cell>
        </row>
        <row r="191">
          <cell r="A191">
            <v>2982</v>
          </cell>
          <cell r="B191" t="str">
            <v>mellizo87@hotmail.com</v>
          </cell>
          <cell r="C191">
            <v>44328</v>
          </cell>
          <cell r="D191" t="str">
            <v>Abierta</v>
          </cell>
          <cell r="E191" t="str">
            <v>Recibido</v>
          </cell>
          <cell r="F191" t="str">
            <v>Enviado</v>
          </cell>
          <cell r="G191" t="str">
            <v>ARS</v>
          </cell>
          <cell r="H191" t="str">
            <v>3347.2</v>
          </cell>
          <cell r="I191">
            <v>0</v>
          </cell>
          <cell r="J191">
            <v>0</v>
          </cell>
          <cell r="K191" t="str">
            <v>3347.2</v>
          </cell>
          <cell r="L191" t="str">
            <v>Juan Manuel Goncalves Neiva Novo</v>
          </cell>
          <cell r="M191">
            <v>32891216</v>
          </cell>
          <cell r="N191">
            <v>541121681888</v>
          </cell>
          <cell r="O191" t="str">
            <v>Juan Manuel Goncalves Neiva Novo</v>
          </cell>
          <cell r="P191">
            <v>541121681888</v>
          </cell>
          <cell r="Q191" t="str">
            <v xml:space="preserve">Acoyte </v>
          </cell>
          <cell r="R191">
            <v>143</v>
          </cell>
          <cell r="S191" t="str">
            <v>Piso 3 Departamento H</v>
          </cell>
          <cell r="T191" t="str">
            <v>Caballito</v>
          </cell>
          <cell r="U191" t="str">
            <v>Capital Federal</v>
          </cell>
          <cell r="V191">
            <v>1405</v>
          </cell>
          <cell r="W191" t="str">
            <v>Capital Federal</v>
          </cell>
          <cell r="Y191" t="str">
            <v>ENVÍO SIN CARGO (CABA, GRAN PARTE DE GBA y LA PLATA) TIEMPO: 4 a 6 DÍAS HÁBILES</v>
          </cell>
          <cell r="Z191" t="str">
            <v>Mercado Pago</v>
          </cell>
          <cell r="AC191" t="str">
            <v>ENVIAR ORDEN 2982 CON 2986</v>
          </cell>
          <cell r="AD191">
            <v>44328</v>
          </cell>
          <cell r="AE191">
            <v>44333</v>
          </cell>
          <cell r="AF191" t="str">
            <v>FRASCO VIDRIO 23CM</v>
          </cell>
          <cell r="AG191" t="str">
            <v>760.8</v>
          </cell>
          <cell r="AH191">
            <v>3</v>
          </cell>
          <cell r="AI191" t="str">
            <v>BA6432 MERCA SEPARDA</v>
          </cell>
          <cell r="AJ191" t="str">
            <v>Web</v>
          </cell>
          <cell r="AK191" t="str">
            <v>EL MARTES 18-05 ENTRE 8 Y 18 HORAS!</v>
          </cell>
          <cell r="AL191">
            <v>14855687924</v>
          </cell>
          <cell r="AM191">
            <v>411597432</v>
          </cell>
          <cell r="AN191" t="str">
            <v>Sí</v>
          </cell>
        </row>
        <row r="192">
          <cell r="A192">
            <v>2981</v>
          </cell>
          <cell r="B192" t="str">
            <v>andreachanono@gmail.com</v>
          </cell>
          <cell r="C192">
            <v>44328</v>
          </cell>
          <cell r="D192" t="str">
            <v>Abierta</v>
          </cell>
          <cell r="E192" t="str">
            <v>Recibido</v>
          </cell>
          <cell r="F192" t="str">
            <v>Enviado</v>
          </cell>
          <cell r="G192" t="str">
            <v>ARS</v>
          </cell>
          <cell r="H192" t="str">
            <v>1600.1</v>
          </cell>
          <cell r="I192">
            <v>0</v>
          </cell>
          <cell r="J192">
            <v>0</v>
          </cell>
          <cell r="K192" t="str">
            <v>1600.1</v>
          </cell>
          <cell r="L192" t="str">
            <v>Andrea Cecilia Hanono</v>
          </cell>
          <cell r="M192">
            <v>32244065</v>
          </cell>
          <cell r="N192">
            <v>5491162737388</v>
          </cell>
          <cell r="O192" t="str">
            <v>Andrea Cecilia Hanono</v>
          </cell>
          <cell r="P192">
            <v>5491162737388</v>
          </cell>
          <cell r="Q192" t="str">
            <v xml:space="preserve">Avenida Pueyrredon </v>
          </cell>
          <cell r="R192">
            <v>1788</v>
          </cell>
          <cell r="S192" t="str">
            <v>11 dpto 43</v>
          </cell>
          <cell r="T192" t="str">
            <v xml:space="preserve">Recoleta </v>
          </cell>
          <cell r="U192" t="str">
            <v>Capital Federal</v>
          </cell>
          <cell r="V192">
            <v>1119</v>
          </cell>
          <cell r="W192" t="str">
            <v>Capital Federal</v>
          </cell>
          <cell r="Y192" t="str">
            <v>ENVÍO SIN CARGO (CABA, GRAN PARTE DE GBA y LA PLATA) TIEMPO: 4 a 6 DÍAS HÁBILES</v>
          </cell>
          <cell r="Z192" t="str">
            <v>Mercado Pago</v>
          </cell>
          <cell r="AB192" t="str">
            <v xml:space="preserve">Avenida Pueyrredon entre Frech y Juncal </v>
          </cell>
          <cell r="AD192">
            <v>44328</v>
          </cell>
          <cell r="AE192">
            <v>44333</v>
          </cell>
          <cell r="AF192" t="str">
            <v>SR. DISPENSER COLORES SURTIDOS (Violeta)</v>
          </cell>
          <cell r="AG192">
            <v>368</v>
          </cell>
          <cell r="AH192">
            <v>1</v>
          </cell>
          <cell r="AI192" t="str">
            <v>Q056 QUO MERCA SEPARADA/COSTO TEORICO MAS IVA</v>
          </cell>
          <cell r="AJ192" t="str">
            <v>Web</v>
          </cell>
          <cell r="AK192" t="str">
            <v>EL MARTES 18-05 ENTRE 8 Y 18 HORAS!</v>
          </cell>
          <cell r="AL192">
            <v>2669817152</v>
          </cell>
          <cell r="AM192">
            <v>411582539</v>
          </cell>
          <cell r="AN192" t="str">
            <v>Sí</v>
          </cell>
        </row>
        <row r="193">
          <cell r="A193">
            <v>2980</v>
          </cell>
          <cell r="B193" t="str">
            <v>mquattromano@gmail.com</v>
          </cell>
          <cell r="C193">
            <v>44328</v>
          </cell>
          <cell r="D193" t="str">
            <v>Abierta</v>
          </cell>
          <cell r="E193" t="str">
            <v>Recibido</v>
          </cell>
          <cell r="F193" t="str">
            <v>Enviado</v>
          </cell>
          <cell r="G193" t="str">
            <v>ARS</v>
          </cell>
          <cell r="H193" t="str">
            <v>8149.5</v>
          </cell>
          <cell r="I193">
            <v>0</v>
          </cell>
          <cell r="J193">
            <v>0</v>
          </cell>
          <cell r="K193" t="str">
            <v>8149.5</v>
          </cell>
          <cell r="L193" t="str">
            <v>Mariana quattromano</v>
          </cell>
          <cell r="M193">
            <v>24279421368</v>
          </cell>
          <cell r="N193">
            <v>541162039600</v>
          </cell>
          <cell r="O193" t="str">
            <v>Mariana quattromano</v>
          </cell>
          <cell r="P193">
            <v>541162039600</v>
          </cell>
          <cell r="Q193" t="str">
            <v>Acevedo</v>
          </cell>
          <cell r="R193">
            <v>3992</v>
          </cell>
          <cell r="T193" t="str">
            <v>monte chingolo</v>
          </cell>
          <cell r="U193" t="str">
            <v>Lanús este</v>
          </cell>
          <cell r="V193">
            <v>1825</v>
          </cell>
          <cell r="W193" t="str">
            <v>Gran Buenos Aires</v>
          </cell>
          <cell r="Y193" t="str">
            <v>ENVÍO SIN CARGO (CABA, GRAN PARTE DE GBA y LA PLATA) TIEMPO: 4 a 6 DÍAS HÁBILES</v>
          </cell>
          <cell r="Z193" t="str">
            <v>Mercado Pago</v>
          </cell>
          <cell r="AB193" t="str">
            <v>Lo recibe mi mama, Maria Cristina Scarpino</v>
          </cell>
          <cell r="AD193">
            <v>44328</v>
          </cell>
          <cell r="AE193">
            <v>44333</v>
          </cell>
          <cell r="AF193" t="str">
            <v>FUENTE PARA HORNO CUADRADA 1950CC</v>
          </cell>
          <cell r="AG193" t="str">
            <v>1003.2</v>
          </cell>
          <cell r="AH193">
            <v>1</v>
          </cell>
          <cell r="AI193" t="str">
            <v>PA59384</v>
          </cell>
          <cell r="AJ193" t="str">
            <v>Móvil</v>
          </cell>
          <cell r="AK193" t="str">
            <v>EL MIERCOLES 19-05 ENTRE 8 Y 18 HORAS!</v>
          </cell>
          <cell r="AL193">
            <v>14854936726</v>
          </cell>
          <cell r="AM193">
            <v>411541182</v>
          </cell>
          <cell r="AN193" t="str">
            <v>Sí</v>
          </cell>
        </row>
        <row r="194">
          <cell r="A194">
            <v>2979</v>
          </cell>
          <cell r="B194" t="str">
            <v>gorostivicky@gmail.com</v>
          </cell>
          <cell r="C194">
            <v>44328</v>
          </cell>
          <cell r="D194" t="str">
            <v>Abierta</v>
          </cell>
          <cell r="E194" t="str">
            <v>Recibido</v>
          </cell>
          <cell r="F194" t="str">
            <v>Enviado</v>
          </cell>
          <cell r="G194" t="str">
            <v>ARS</v>
          </cell>
          <cell r="H194" t="str">
            <v>2818.8</v>
          </cell>
          <cell r="I194">
            <v>0</v>
          </cell>
          <cell r="J194">
            <v>0</v>
          </cell>
          <cell r="K194" t="str">
            <v>2818.8</v>
          </cell>
          <cell r="L194" t="str">
            <v>Victoria Gorostiaga</v>
          </cell>
          <cell r="M194">
            <v>33149528</v>
          </cell>
          <cell r="N194">
            <v>541156528626</v>
          </cell>
          <cell r="O194" t="str">
            <v>Victoria Gorostiaga</v>
          </cell>
          <cell r="P194">
            <v>541156528626</v>
          </cell>
          <cell r="Q194" t="str">
            <v>Talcahuano</v>
          </cell>
          <cell r="R194">
            <v>282</v>
          </cell>
          <cell r="S194" t="str">
            <v>Planta baja A (puerta negra)</v>
          </cell>
          <cell r="T194" t="str">
            <v>(Entre belgrano y av alsina )</v>
          </cell>
          <cell r="U194" t="str">
            <v>Banfield</v>
          </cell>
          <cell r="V194">
            <v>1828</v>
          </cell>
          <cell r="W194" t="str">
            <v>Gran Buenos Aires</v>
          </cell>
          <cell r="Y194" t="str">
            <v>ENVÍO SIN CARGO (CABA, GRAN PARTE DE GBA y LA PLATA) TIEMPO: 4 a 6 DÍAS HÁBILES</v>
          </cell>
          <cell r="Z194" t="str">
            <v>Mercado Pago</v>
          </cell>
          <cell r="AD194">
            <v>44328</v>
          </cell>
          <cell r="AE194">
            <v>44333</v>
          </cell>
          <cell r="AF194" t="str">
            <v>MANTEL RECTANGULAR ANTIMANCHA 1.40x2 mtrs</v>
          </cell>
          <cell r="AG194" t="str">
            <v>1409.4</v>
          </cell>
          <cell r="AH194">
            <v>1</v>
          </cell>
          <cell r="AI194" t="str">
            <v>CHUR3</v>
          </cell>
          <cell r="AJ194" t="str">
            <v>Móvil</v>
          </cell>
          <cell r="AK194" t="str">
            <v>EL MIERCOLES 19-05 ENTRE 8 Y 18 HORAS!</v>
          </cell>
          <cell r="AL194">
            <v>14854936470</v>
          </cell>
          <cell r="AM194">
            <v>411057076</v>
          </cell>
          <cell r="AN194" t="str">
            <v>Sí</v>
          </cell>
        </row>
        <row r="195">
          <cell r="A195">
            <v>2978</v>
          </cell>
          <cell r="B195" t="str">
            <v>fiammalelu113@gmail.com</v>
          </cell>
          <cell r="C195">
            <v>44328</v>
          </cell>
          <cell r="D195" t="str">
            <v>Abierta</v>
          </cell>
          <cell r="E195" t="str">
            <v>Recibido</v>
          </cell>
          <cell r="F195" t="str">
            <v>Enviado</v>
          </cell>
          <cell r="G195" t="str">
            <v>ARS</v>
          </cell>
          <cell r="H195" t="str">
            <v>2648.48</v>
          </cell>
          <cell r="I195">
            <v>0</v>
          </cell>
          <cell r="J195">
            <v>0</v>
          </cell>
          <cell r="K195" t="str">
            <v>2648.48</v>
          </cell>
          <cell r="L195" t="str">
            <v>Fiamma Lelu</v>
          </cell>
          <cell r="M195">
            <v>43056946</v>
          </cell>
          <cell r="N195">
            <v>542983409428</v>
          </cell>
          <cell r="O195" t="str">
            <v>Fiamma Lelu</v>
          </cell>
          <cell r="P195">
            <v>542983409428</v>
          </cell>
          <cell r="Q195">
            <v>60</v>
          </cell>
          <cell r="R195">
            <v>830</v>
          </cell>
          <cell r="S195" t="str">
            <v>2B</v>
          </cell>
          <cell r="U195" t="str">
            <v>Capital Federal</v>
          </cell>
          <cell r="V195">
            <v>1440</v>
          </cell>
          <cell r="W195" t="str">
            <v>Capital Federal</v>
          </cell>
          <cell r="Y195" t="str">
            <v>ENVÍO SIN CARGO (CABA, GRAN PARTE DE GBA y LA PLATA) TIEMPO: 4 a 6 DÍAS HÁBILES</v>
          </cell>
          <cell r="Z195" t="str">
            <v>TRANSFERENCIA BANCARIA</v>
          </cell>
          <cell r="AB195" t="str">
            <v xml:space="preserve">La Plata </v>
          </cell>
          <cell r="AD195">
            <v>44328</v>
          </cell>
          <cell r="AE195">
            <v>44330</v>
          </cell>
          <cell r="AF195" t="str">
            <v>MOLDE GALLETA 6 DIVISIONES</v>
          </cell>
          <cell r="AG195">
            <v>448</v>
          </cell>
          <cell r="AH195">
            <v>1</v>
          </cell>
          <cell r="AI195" t="str">
            <v>046BA4833</v>
          </cell>
          <cell r="AJ195" t="str">
            <v>Web</v>
          </cell>
          <cell r="AK195" t="str">
            <v>EL LUNES 17-05 ENTRE 8 Y 18 HORAS!</v>
          </cell>
          <cell r="AM195">
            <v>411280425</v>
          </cell>
          <cell r="AN195" t="str">
            <v>Sí</v>
          </cell>
        </row>
        <row r="196">
          <cell r="A196">
            <v>2977</v>
          </cell>
          <cell r="B196" t="str">
            <v>flor.coluccio@hotmail.com</v>
          </cell>
          <cell r="C196">
            <v>44328</v>
          </cell>
          <cell r="D196" t="str">
            <v>Abierta</v>
          </cell>
          <cell r="E196" t="str">
            <v>Recibido</v>
          </cell>
          <cell r="F196" t="str">
            <v>Enviado</v>
          </cell>
          <cell r="G196" t="str">
            <v>ARS</v>
          </cell>
          <cell r="H196" t="str">
            <v>2907.41</v>
          </cell>
          <cell r="I196">
            <v>0</v>
          </cell>
          <cell r="J196">
            <v>0</v>
          </cell>
          <cell r="K196" t="str">
            <v>2907.41</v>
          </cell>
          <cell r="L196" t="str">
            <v>Florencia COLUCCIO</v>
          </cell>
          <cell r="M196">
            <v>35361625</v>
          </cell>
          <cell r="N196">
            <v>5491138235743</v>
          </cell>
          <cell r="O196" t="str">
            <v>Florencia COLUCCIO</v>
          </cell>
          <cell r="P196">
            <v>5491138235743</v>
          </cell>
          <cell r="Q196" t="str">
            <v>Av. San Pedrito</v>
          </cell>
          <cell r="R196">
            <v>146</v>
          </cell>
          <cell r="S196" t="str">
            <v xml:space="preserve">6 B </v>
          </cell>
          <cell r="T196" t="str">
            <v>FLORES</v>
          </cell>
          <cell r="U196" t="str">
            <v>Capital Federal</v>
          </cell>
          <cell r="V196">
            <v>1406</v>
          </cell>
          <cell r="W196" t="str">
            <v>Capital Federal</v>
          </cell>
          <cell r="Y196" t="str">
            <v>ENVÍO SIN CARGO (CABA, GRAN PARTE DE GBA y LA PLATA) TIEMPO: 4 a 6 DÍAS HÁBILES</v>
          </cell>
          <cell r="Z196" t="str">
            <v>Mercado Pago</v>
          </cell>
          <cell r="AD196">
            <v>44328</v>
          </cell>
          <cell r="AE196">
            <v>44333</v>
          </cell>
          <cell r="AF196" t="str">
            <v>ALM. ALL YOU NEED IS LOVE 25X55CM POLIESTER V.SILICONADO</v>
          </cell>
          <cell r="AG196" t="str">
            <v>414.4</v>
          </cell>
          <cell r="AH196">
            <v>1</v>
          </cell>
          <cell r="AI196" t="str">
            <v>CHU379</v>
          </cell>
          <cell r="AJ196" t="str">
            <v>Web</v>
          </cell>
          <cell r="AK196" t="str">
            <v>EL MARTES 18-05 ENTRE 8 Y 18 HORAS!</v>
          </cell>
          <cell r="AL196">
            <v>14853973267</v>
          </cell>
          <cell r="AM196">
            <v>411475855</v>
          </cell>
          <cell r="AN196" t="str">
            <v>Sí</v>
          </cell>
        </row>
        <row r="197">
          <cell r="A197">
            <v>2976</v>
          </cell>
          <cell r="B197" t="str">
            <v>cande_dalmazzo77@outlook.com</v>
          </cell>
          <cell r="C197">
            <v>44328</v>
          </cell>
          <cell r="D197" t="str">
            <v>Abierta</v>
          </cell>
          <cell r="E197" t="str">
            <v>Recibido</v>
          </cell>
          <cell r="F197" t="str">
            <v>Enviado</v>
          </cell>
          <cell r="G197" t="str">
            <v>ARS</v>
          </cell>
          <cell r="H197" t="str">
            <v>1013.59</v>
          </cell>
          <cell r="I197">
            <v>0</v>
          </cell>
          <cell r="J197">
            <v>0</v>
          </cell>
          <cell r="K197" t="str">
            <v>1013.59</v>
          </cell>
          <cell r="L197" t="str">
            <v>Candela dalmazzo</v>
          </cell>
          <cell r="M197">
            <v>42344822</v>
          </cell>
          <cell r="N197">
            <v>542396546432</v>
          </cell>
          <cell r="O197" t="str">
            <v>Candela dalmazzo</v>
          </cell>
          <cell r="P197">
            <v>542396546432</v>
          </cell>
          <cell r="Q197" t="str">
            <v>59 366</v>
          </cell>
          <cell r="R197">
            <v>2</v>
          </cell>
          <cell r="S197" t="str">
            <v>A</v>
          </cell>
          <cell r="T197" t="str">
            <v>La Plata</v>
          </cell>
          <cell r="U197" t="str">
            <v>Capital Federal</v>
          </cell>
          <cell r="V197">
            <v>1440</v>
          </cell>
          <cell r="W197" t="str">
            <v>Capital Federal</v>
          </cell>
          <cell r="Y197" t="str">
            <v>ENVÍO SIN CARGO (CABA, GRAN PARTE DE GBA y LA PLATA) TIEMPO: 4 a 6 DÍAS HÁBILES</v>
          </cell>
          <cell r="Z197" t="str">
            <v>Mercado Pago</v>
          </cell>
          <cell r="AB197" t="str">
            <v>Puede que entre esos dias no esté en el departamento, por lo que puse el departamento de una vecina conocida mía. Andrea Zapana es el nombre. Gracias!</v>
          </cell>
          <cell r="AD197">
            <v>44328</v>
          </cell>
          <cell r="AE197">
            <v>44330</v>
          </cell>
          <cell r="AF197" t="str">
            <v>VELA 100 % SOJA CON ESENCIAS - DIFERENTES AROMAS 8x8 CM (JAZMIN)</v>
          </cell>
          <cell r="AG197" t="str">
            <v>367.99</v>
          </cell>
          <cell r="AH197">
            <v>1</v>
          </cell>
          <cell r="AI197" t="str">
            <v>BA6340VELA</v>
          </cell>
          <cell r="AJ197" t="str">
            <v>Web</v>
          </cell>
          <cell r="AK197" t="str">
            <v>EL LUNES 17-05 ENTRE 8 Y 18 HORAS!</v>
          </cell>
          <cell r="AL197">
            <v>14853441822</v>
          </cell>
          <cell r="AM197">
            <v>411476827</v>
          </cell>
          <cell r="AN197" t="str">
            <v>Sí</v>
          </cell>
        </row>
        <row r="198">
          <cell r="A198">
            <v>2974</v>
          </cell>
          <cell r="B198" t="str">
            <v>melymei@hotmail.com</v>
          </cell>
          <cell r="C198">
            <v>44328</v>
          </cell>
          <cell r="D198" t="str">
            <v>Abierta</v>
          </cell>
          <cell r="E198" t="str">
            <v>Recibido</v>
          </cell>
          <cell r="F198" t="str">
            <v>Enviado</v>
          </cell>
          <cell r="G198" t="str">
            <v>ARS</v>
          </cell>
          <cell r="H198" t="str">
            <v>11050.8</v>
          </cell>
          <cell r="I198">
            <v>0</v>
          </cell>
          <cell r="J198">
            <v>0</v>
          </cell>
          <cell r="K198" t="str">
            <v>11050.8</v>
          </cell>
          <cell r="L198" t="str">
            <v>Melina Meier</v>
          </cell>
          <cell r="M198">
            <v>41582041</v>
          </cell>
          <cell r="N198">
            <v>541166528093</v>
          </cell>
          <cell r="O198" t="str">
            <v>Melina Meier</v>
          </cell>
          <cell r="P198">
            <v>541166528093</v>
          </cell>
          <cell r="Q198" t="str">
            <v>Sarmiento 3732</v>
          </cell>
          <cell r="R198" t="str">
            <v>Consumidor final</v>
          </cell>
          <cell r="S198">
            <v>0.16666666666666666</v>
          </cell>
          <cell r="T198" t="str">
            <v>Almagro</v>
          </cell>
          <cell r="U198" t="str">
            <v>Capital Federal</v>
          </cell>
          <cell r="V198">
            <v>1197</v>
          </cell>
          <cell r="W198" t="str">
            <v>Capital Federal</v>
          </cell>
          <cell r="Y198" t="str">
            <v>ENVÍO SIN CARGO (CABA, GRAN PARTE DE GBA y LA PLATA) TIEMPO: 4 a 6 DÍAS HÁBILES</v>
          </cell>
          <cell r="Z198" t="str">
            <v>Mercado Pago</v>
          </cell>
          <cell r="AD198">
            <v>44328</v>
          </cell>
          <cell r="AE198">
            <v>44333</v>
          </cell>
          <cell r="AF198" t="str">
            <v>CUCHARA ESPAGUETTI DE NYLON CON MANGO DE ACERO Y PP SIMIL MARMOL 32CM</v>
          </cell>
          <cell r="AG198" t="str">
            <v>439.2</v>
          </cell>
          <cell r="AH198">
            <v>1</v>
          </cell>
          <cell r="AI198" t="str">
            <v>MS101853</v>
          </cell>
          <cell r="AJ198" t="str">
            <v>Móvil</v>
          </cell>
          <cell r="AK198" t="str">
            <v>EL MIERCOLES 19-05 ENTRE 8 Y 18 HORAS!</v>
          </cell>
          <cell r="AL198">
            <v>2668949419</v>
          </cell>
          <cell r="AM198">
            <v>411420241</v>
          </cell>
          <cell r="AN198" t="str">
            <v>Sí</v>
          </cell>
        </row>
        <row r="199">
          <cell r="A199">
            <v>2973</v>
          </cell>
          <cell r="B199" t="str">
            <v>maggi2509@hotmail.com</v>
          </cell>
          <cell r="C199">
            <v>44328</v>
          </cell>
          <cell r="D199" t="str">
            <v>Abierta</v>
          </cell>
          <cell r="E199" t="str">
            <v>Recibido</v>
          </cell>
          <cell r="F199" t="str">
            <v>Enviado</v>
          </cell>
          <cell r="G199" t="str">
            <v>ARS</v>
          </cell>
          <cell r="H199" t="str">
            <v>2348.67</v>
          </cell>
          <cell r="I199">
            <v>0</v>
          </cell>
          <cell r="J199">
            <v>0</v>
          </cell>
          <cell r="K199" t="str">
            <v>2348.67</v>
          </cell>
          <cell r="L199" t="str">
            <v>Alejandra Lico</v>
          </cell>
          <cell r="M199">
            <v>20427219</v>
          </cell>
          <cell r="N199">
            <v>541165020644</v>
          </cell>
          <cell r="O199" t="str">
            <v>Alejandra Lico</v>
          </cell>
          <cell r="P199">
            <v>541165020644</v>
          </cell>
          <cell r="Q199" t="str">
            <v>Cachimayo</v>
          </cell>
          <cell r="R199">
            <v>850</v>
          </cell>
          <cell r="S199">
            <v>1</v>
          </cell>
          <cell r="T199" t="str">
            <v>Parque Chacabuco</v>
          </cell>
          <cell r="U199" t="str">
            <v>Capital Federal</v>
          </cell>
          <cell r="V199">
            <v>1424</v>
          </cell>
          <cell r="W199" t="str">
            <v>Capital Federal</v>
          </cell>
          <cell r="Y199" t="str">
            <v>ENVÍO SIN CARGO (CABA, GRAN PARTE DE GBA y LA PLATA) TIEMPO: 4 a 6 DÍAS HÁBILES</v>
          </cell>
          <cell r="Z199" t="str">
            <v>Mercado Pago</v>
          </cell>
          <cell r="AB199" t="str">
            <v>Mantel del foto simil marmol. Vaso mug negro, automate blanco. Favor avisar el dia anterior a la entrega.  Timbre 1</v>
          </cell>
          <cell r="AD199">
            <v>44328</v>
          </cell>
          <cell r="AE199">
            <v>44333</v>
          </cell>
          <cell r="AF199" t="str">
            <v>VASO MUG ECO CON TAPA TERMICA 450CC (Negro)</v>
          </cell>
          <cell r="AG199" t="str">
            <v>115.27</v>
          </cell>
          <cell r="AH199">
            <v>1</v>
          </cell>
          <cell r="AI199" t="str">
            <v>Q659 QUO MERCA SEPARADA/COSTO TEORICO MAS IVA</v>
          </cell>
          <cell r="AJ199" t="str">
            <v>Móvil</v>
          </cell>
          <cell r="AK199" t="str">
            <v>EL MIERCOLES 19-05 ENTRE 8 Y 18 HORAS!</v>
          </cell>
          <cell r="AL199">
            <v>14850543805</v>
          </cell>
          <cell r="AM199">
            <v>411350407</v>
          </cell>
          <cell r="AN199" t="str">
            <v>Sí</v>
          </cell>
        </row>
        <row r="200">
          <cell r="A200">
            <v>2972</v>
          </cell>
          <cell r="B200" t="str">
            <v>ayelenalonso@hotmail.com</v>
          </cell>
          <cell r="C200">
            <v>44328</v>
          </cell>
          <cell r="D200" t="str">
            <v>Abierta</v>
          </cell>
          <cell r="E200" t="str">
            <v>Recibido</v>
          </cell>
          <cell r="F200" t="str">
            <v>Enviado</v>
          </cell>
          <cell r="G200" t="str">
            <v>ARS</v>
          </cell>
          <cell r="H200" t="str">
            <v>1409.4</v>
          </cell>
          <cell r="I200">
            <v>0</v>
          </cell>
          <cell r="J200">
            <v>0</v>
          </cell>
          <cell r="K200" t="str">
            <v>1409.4</v>
          </cell>
          <cell r="L200" t="str">
            <v>Lucia Alonso</v>
          </cell>
          <cell r="M200">
            <v>39914482</v>
          </cell>
          <cell r="N200">
            <v>541167823656</v>
          </cell>
          <cell r="O200" t="str">
            <v>Lucia Alonso</v>
          </cell>
          <cell r="P200">
            <v>541167823656</v>
          </cell>
          <cell r="Q200" t="str">
            <v>Plaza</v>
          </cell>
          <cell r="R200">
            <v>804</v>
          </cell>
          <cell r="S200" t="str">
            <v>3A</v>
          </cell>
          <cell r="T200" t="str">
            <v>Villa ortuzar</v>
          </cell>
          <cell r="U200" t="str">
            <v>Capital Federal</v>
          </cell>
          <cell r="V200">
            <v>1427</v>
          </cell>
          <cell r="W200" t="str">
            <v>Capital Federal</v>
          </cell>
          <cell r="Y200" t="str">
            <v>ENVÍO SIN CARGO (CABA, GRAN PARTE DE GBA y LA PLATA) TIEMPO: 4 a 6 DÍAS HÁBILES</v>
          </cell>
          <cell r="Z200" t="str">
            <v>Mercado Pago</v>
          </cell>
          <cell r="AD200">
            <v>44328</v>
          </cell>
          <cell r="AE200">
            <v>44333</v>
          </cell>
          <cell r="AF200" t="str">
            <v>MANTEL RECTANGULAR ANTIMANCHA 1.40x2 mtrs</v>
          </cell>
          <cell r="AG200" t="str">
            <v>1409.4</v>
          </cell>
          <cell r="AH200">
            <v>1</v>
          </cell>
          <cell r="AI200" t="str">
            <v>CHUR14 MERCA SEPA</v>
          </cell>
          <cell r="AJ200" t="str">
            <v>Web</v>
          </cell>
          <cell r="AK200" t="str">
            <v>EL MARTES 18-05 ENTRE 8 Y 18 HORAS!</v>
          </cell>
          <cell r="AL200">
            <v>2668310797</v>
          </cell>
          <cell r="AM200">
            <v>411359610</v>
          </cell>
          <cell r="AN200" t="str">
            <v>Sí</v>
          </cell>
        </row>
        <row r="201">
          <cell r="A201">
            <v>2971</v>
          </cell>
          <cell r="B201" t="str">
            <v>geraldine.coria.96@hotmail.com</v>
          </cell>
          <cell r="C201">
            <v>44328</v>
          </cell>
          <cell r="D201" t="str">
            <v>Abierta</v>
          </cell>
          <cell r="E201" t="str">
            <v>Recibido</v>
          </cell>
          <cell r="F201" t="str">
            <v>Enviado</v>
          </cell>
          <cell r="G201" t="str">
            <v>ARS</v>
          </cell>
          <cell r="H201" t="str">
            <v>1922.8</v>
          </cell>
          <cell r="I201">
            <v>0</v>
          </cell>
          <cell r="J201">
            <v>0</v>
          </cell>
          <cell r="K201" t="str">
            <v>1922.8</v>
          </cell>
          <cell r="L201" t="str">
            <v>Geraldine Coria</v>
          </cell>
          <cell r="M201">
            <v>39626072</v>
          </cell>
          <cell r="N201">
            <v>541165317892</v>
          </cell>
          <cell r="O201" t="str">
            <v>Geraldine Coria</v>
          </cell>
          <cell r="P201">
            <v>541165317892</v>
          </cell>
          <cell r="Q201" t="str">
            <v>Yatay</v>
          </cell>
          <cell r="R201">
            <v>3112</v>
          </cell>
          <cell r="T201" t="str">
            <v>Lanus oeste</v>
          </cell>
          <cell r="U201" t="str">
            <v>Lanus</v>
          </cell>
          <cell r="V201">
            <v>1824</v>
          </cell>
          <cell r="W201" t="str">
            <v>Gran Buenos Aires</v>
          </cell>
          <cell r="Y201" t="str">
            <v>ENVÍO SIN CARGO (CABA, GRAN PARTE DE GBA y LA PLATA) TIEMPO: 4 a 6 DÍAS HÁBILES</v>
          </cell>
          <cell r="Z201" t="str">
            <v>Mercado Pago</v>
          </cell>
          <cell r="AC201" t="str">
            <v>EMVIAR 2971 con 2992</v>
          </cell>
          <cell r="AD201">
            <v>44328</v>
          </cell>
          <cell r="AE201">
            <v>44333</v>
          </cell>
          <cell r="AF201" t="str">
            <v>TRAPO DE PISO CON FRASE MEDIA STANTARD 50 X 60 CM</v>
          </cell>
          <cell r="AG201">
            <v>390</v>
          </cell>
          <cell r="AH201">
            <v>1</v>
          </cell>
          <cell r="AI201" t="str">
            <v>ESPACIO CUIDADO</v>
          </cell>
          <cell r="AJ201" t="str">
            <v>Móvil</v>
          </cell>
          <cell r="AK201" t="str">
            <v>EL MIERCOLES 19-05 ENTRE 8 Y 18 HORAS!</v>
          </cell>
          <cell r="AL201">
            <v>2668233887</v>
          </cell>
          <cell r="AM201">
            <v>406425384</v>
          </cell>
          <cell r="AN201" t="str">
            <v>Sí</v>
          </cell>
        </row>
        <row r="202">
          <cell r="A202">
            <v>2970</v>
          </cell>
          <cell r="B202" t="str">
            <v>rohumarti@gmail.com</v>
          </cell>
          <cell r="C202">
            <v>44328</v>
          </cell>
          <cell r="D202" t="str">
            <v>Abierta</v>
          </cell>
          <cell r="E202" t="str">
            <v>Recibido</v>
          </cell>
          <cell r="F202" t="str">
            <v>Enviado</v>
          </cell>
          <cell r="G202" t="str">
            <v>ARS</v>
          </cell>
          <cell r="H202" t="str">
            <v>2907.9</v>
          </cell>
          <cell r="I202">
            <v>0</v>
          </cell>
          <cell r="J202">
            <v>0</v>
          </cell>
          <cell r="K202" t="str">
            <v>2907.9</v>
          </cell>
          <cell r="L202" t="str">
            <v>Rosana Laura Spindola</v>
          </cell>
          <cell r="M202">
            <v>24425013</v>
          </cell>
          <cell r="N202">
            <v>541164416709</v>
          </cell>
          <cell r="O202" t="str">
            <v>Rosana Laura Spindola</v>
          </cell>
          <cell r="P202">
            <v>541164416709</v>
          </cell>
          <cell r="Q202" t="str">
            <v>Av. Gaona</v>
          </cell>
          <cell r="R202">
            <v>1770</v>
          </cell>
          <cell r="S202" t="str">
            <v>Porteria</v>
          </cell>
          <cell r="T202" t="str">
            <v>Caballito</v>
          </cell>
          <cell r="U202" t="str">
            <v>Capital Federal</v>
          </cell>
          <cell r="V202">
            <v>1416</v>
          </cell>
          <cell r="W202" t="str">
            <v>Capital Federal</v>
          </cell>
          <cell r="Y202" t="str">
            <v>ENVÍO SIN CARGO (CABA, GRAN PARTE DE GBA y LA PLATA) TIEMPO: 4 a 6 DÍAS HÁBILES</v>
          </cell>
          <cell r="Z202" t="str">
            <v>Mercado Pago</v>
          </cell>
          <cell r="AD202">
            <v>44328</v>
          </cell>
          <cell r="AE202">
            <v>44333</v>
          </cell>
          <cell r="AF202" t="str">
            <v>CORTINA TROPICAL 100% POLIESTER 180 X 180 CM</v>
          </cell>
          <cell r="AG202" t="str">
            <v>1498.5</v>
          </cell>
          <cell r="AH202">
            <v>1</v>
          </cell>
          <cell r="AI202" t="str">
            <v>CHUCOTR MERCA SEPARADA</v>
          </cell>
          <cell r="AJ202" t="str">
            <v>Móvil</v>
          </cell>
          <cell r="AK202" t="str">
            <v>EL MARTES 18-05 ENTRE 8 Y 18 HORAS!</v>
          </cell>
          <cell r="AL202">
            <v>14844905544</v>
          </cell>
          <cell r="AM202">
            <v>411039300</v>
          </cell>
          <cell r="AN202" t="str">
            <v>Sí</v>
          </cell>
        </row>
        <row r="203">
          <cell r="A203">
            <v>2969</v>
          </cell>
          <cell r="B203" t="str">
            <v>ckirestian@gmail.com</v>
          </cell>
          <cell r="C203">
            <v>44328</v>
          </cell>
          <cell r="D203" t="str">
            <v>Abierta</v>
          </cell>
          <cell r="E203" t="str">
            <v>Recibido</v>
          </cell>
          <cell r="F203" t="str">
            <v>Enviado</v>
          </cell>
          <cell r="G203" t="str">
            <v>ARS</v>
          </cell>
          <cell r="H203" t="str">
            <v>2925.9</v>
          </cell>
          <cell r="I203">
            <v>0</v>
          </cell>
          <cell r="J203">
            <v>0</v>
          </cell>
          <cell r="K203" t="str">
            <v>2925.9</v>
          </cell>
          <cell r="L203" t="str">
            <v>Camila Kirestian</v>
          </cell>
          <cell r="M203">
            <v>35639643</v>
          </cell>
          <cell r="N203">
            <v>541135728594</v>
          </cell>
          <cell r="O203" t="str">
            <v>Camila Kirestian</v>
          </cell>
          <cell r="P203">
            <v>541135728594</v>
          </cell>
          <cell r="Q203" t="str">
            <v>Gobernador Carlos Tejedor</v>
          </cell>
          <cell r="R203">
            <v>210</v>
          </cell>
          <cell r="S203" t="str">
            <v>9C</v>
          </cell>
          <cell r="T203" t="str">
            <v>Lanús Oeste</v>
          </cell>
          <cell r="U203" t="str">
            <v>Lanús</v>
          </cell>
          <cell r="V203">
            <v>1824</v>
          </cell>
          <cell r="W203" t="str">
            <v>Gran Buenos Aires</v>
          </cell>
          <cell r="Y203" t="str">
            <v>ENVÍO SIN CARGO (CABA, GRAN PARTE DE GBA y LA PLATA) TIEMPO: 4 a 6 DÍAS HÁBILES</v>
          </cell>
          <cell r="Z203" t="str">
            <v>Mercado Pago</v>
          </cell>
          <cell r="AD203">
            <v>44328</v>
          </cell>
          <cell r="AE203">
            <v>44333</v>
          </cell>
          <cell r="AF203" t="str">
            <v>SEGURO P PUERTA SIL 1PC (Verde)</v>
          </cell>
          <cell r="AG203">
            <v>96</v>
          </cell>
          <cell r="AH203">
            <v>2</v>
          </cell>
          <cell r="AI203">
            <v>87522</v>
          </cell>
          <cell r="AJ203" t="str">
            <v>Web</v>
          </cell>
          <cell r="AK203" t="str">
            <v>EL MIERCOLES 19-05 ENTRE 8 Y 18 HORAS!</v>
          </cell>
          <cell r="AL203">
            <v>2666407782</v>
          </cell>
          <cell r="AM203">
            <v>411099852</v>
          </cell>
          <cell r="AN203" t="str">
            <v>Sí</v>
          </cell>
        </row>
        <row r="204">
          <cell r="A204">
            <v>2968</v>
          </cell>
          <cell r="B204" t="str">
            <v>morrisara@hotmail.com</v>
          </cell>
          <cell r="C204">
            <v>44328</v>
          </cell>
          <cell r="D204" t="str">
            <v>Abierta</v>
          </cell>
          <cell r="E204" t="str">
            <v>Recibido</v>
          </cell>
          <cell r="F204" t="str">
            <v>Enviado</v>
          </cell>
          <cell r="G204" t="str">
            <v>ARS</v>
          </cell>
          <cell r="H204" t="str">
            <v>2182.5</v>
          </cell>
          <cell r="I204">
            <v>0</v>
          </cell>
          <cell r="J204">
            <v>0</v>
          </cell>
          <cell r="K204" t="str">
            <v>2182.5</v>
          </cell>
          <cell r="L204" t="str">
            <v>Araceli Morris</v>
          </cell>
          <cell r="M204">
            <v>36594270</v>
          </cell>
          <cell r="N204">
            <v>541121815895</v>
          </cell>
          <cell r="O204" t="str">
            <v>Araceli Morris</v>
          </cell>
          <cell r="P204">
            <v>541121815895</v>
          </cell>
          <cell r="Q204" t="str">
            <v>Aranguren</v>
          </cell>
          <cell r="R204">
            <v>21</v>
          </cell>
          <cell r="S204" t="str">
            <v>4°B</v>
          </cell>
          <cell r="T204" t="str">
            <v>Caballito</v>
          </cell>
          <cell r="U204" t="str">
            <v>Capital Federal</v>
          </cell>
          <cell r="V204">
            <v>1406</v>
          </cell>
          <cell r="W204" t="str">
            <v>Capital Federal</v>
          </cell>
          <cell r="Y204" t="str">
            <v>ENVÍO SIN CARGO (CABA, GRAN PARTE DE GBA y LA PLATA) TIEMPO: 4 a 6 DÍAS HÁBILES</v>
          </cell>
          <cell r="Z204" t="str">
            <v>Mercado Pago</v>
          </cell>
          <cell r="AD204">
            <v>44328</v>
          </cell>
          <cell r="AE204">
            <v>44333</v>
          </cell>
          <cell r="AF204" t="str">
            <v>INDIVIDUAL RANGPUR BLANCO 38CM</v>
          </cell>
          <cell r="AG204" t="str">
            <v>387.2</v>
          </cell>
          <cell r="AH204">
            <v>1</v>
          </cell>
          <cell r="AI204" t="str">
            <v>MS115325</v>
          </cell>
          <cell r="AJ204" t="str">
            <v>Web</v>
          </cell>
          <cell r="AK204" t="str">
            <v>EL MARTES 18-05 ENTRE 8 Y 18 HORAS!</v>
          </cell>
          <cell r="AL204">
            <v>14843766360</v>
          </cell>
          <cell r="AM204">
            <v>411101242</v>
          </cell>
          <cell r="AN204" t="str">
            <v>Sí</v>
          </cell>
        </row>
        <row r="205">
          <cell r="A205">
            <v>2966</v>
          </cell>
          <cell r="B205" t="str">
            <v>claraarriberebell@gmail.com</v>
          </cell>
          <cell r="C205">
            <v>44328</v>
          </cell>
          <cell r="D205" t="str">
            <v>Abierta</v>
          </cell>
          <cell r="E205" t="str">
            <v>Recibido</v>
          </cell>
          <cell r="F205" t="str">
            <v>Enviado</v>
          </cell>
          <cell r="G205" t="str">
            <v>ARS</v>
          </cell>
          <cell r="H205" t="str">
            <v>1897.7</v>
          </cell>
          <cell r="I205">
            <v>0</v>
          </cell>
          <cell r="J205">
            <v>0</v>
          </cell>
          <cell r="K205" t="str">
            <v>1897.7</v>
          </cell>
          <cell r="L205" t="str">
            <v>Clara Arribere Bell</v>
          </cell>
          <cell r="M205">
            <v>41254360</v>
          </cell>
          <cell r="N205">
            <v>542996307403</v>
          </cell>
          <cell r="O205" t="str">
            <v>Clara Arribere Bell</v>
          </cell>
          <cell r="P205">
            <v>542996307403</v>
          </cell>
          <cell r="Q205" t="str">
            <v>Av. 38</v>
          </cell>
          <cell r="R205">
            <v>525</v>
          </cell>
          <cell r="S205" t="str">
            <v>7 B</v>
          </cell>
          <cell r="U205" t="str">
            <v>Capital Federal</v>
          </cell>
          <cell r="V205">
            <v>1440</v>
          </cell>
          <cell r="W205" t="str">
            <v>Capital Federal</v>
          </cell>
          <cell r="Y205" t="str">
            <v>ENVÍO SIN CARGO (CABA, GRAN PARTE DE GBA y LA PLATA) TIEMPO: 4 a 6 DÍAS HÁBILES</v>
          </cell>
          <cell r="Z205" t="str">
            <v>Mercado Pago</v>
          </cell>
          <cell r="AB205" t="str">
            <v>Localidad: La Plata</v>
          </cell>
          <cell r="AD205">
            <v>44328</v>
          </cell>
          <cell r="AE205">
            <v>44330</v>
          </cell>
          <cell r="AF205" t="str">
            <v>BOWL ROSA 1.5LTS</v>
          </cell>
          <cell r="AG205" t="str">
            <v>278.4</v>
          </cell>
          <cell r="AH205">
            <v>1</v>
          </cell>
          <cell r="AI205" t="str">
            <v>BP26018 BIPO</v>
          </cell>
          <cell r="AJ205" t="str">
            <v>Móvil</v>
          </cell>
          <cell r="AK205" t="str">
            <v/>
          </cell>
          <cell r="AL205">
            <v>14843719220</v>
          </cell>
          <cell r="AM205">
            <v>411068371</v>
          </cell>
          <cell r="AN205" t="str">
            <v>Sí</v>
          </cell>
        </row>
        <row r="206">
          <cell r="A206">
            <v>2963</v>
          </cell>
          <cell r="B206" t="str">
            <v>victoriamazzeo@live.com</v>
          </cell>
          <cell r="C206">
            <v>44328</v>
          </cell>
          <cell r="D206" t="str">
            <v>Abierta</v>
          </cell>
          <cell r="E206" t="str">
            <v>Recibido</v>
          </cell>
          <cell r="F206" t="str">
            <v>Enviado</v>
          </cell>
          <cell r="G206" t="str">
            <v>ARS</v>
          </cell>
          <cell r="H206" t="str">
            <v>1620.8</v>
          </cell>
          <cell r="I206">
            <v>0</v>
          </cell>
          <cell r="J206">
            <v>0</v>
          </cell>
          <cell r="K206" t="str">
            <v>1620.8</v>
          </cell>
          <cell r="L206" t="str">
            <v>Victoria Mazzeo</v>
          </cell>
          <cell r="M206">
            <v>40006219</v>
          </cell>
          <cell r="N206">
            <v>541138599146</v>
          </cell>
          <cell r="O206" t="str">
            <v>Victoria Mazzeo</v>
          </cell>
          <cell r="P206">
            <v>541138599146</v>
          </cell>
          <cell r="Q206" t="str">
            <v>General acha</v>
          </cell>
          <cell r="R206">
            <v>351</v>
          </cell>
          <cell r="S206" t="str">
            <v>Piso 1 Depto 4</v>
          </cell>
          <cell r="T206" t="str">
            <v>Ramos Mejia</v>
          </cell>
          <cell r="U206" t="str">
            <v>La Matanza</v>
          </cell>
          <cell r="V206">
            <v>1704</v>
          </cell>
          <cell r="W206" t="str">
            <v>Gran Buenos Aires</v>
          </cell>
          <cell r="Y206" t="str">
            <v>ENVÍO SIN CARGO (CABA, GRAN PARTE DE GBA y LA PLATA) TIEMPO: 4 a 6 DÍAS HÁBILES</v>
          </cell>
          <cell r="Z206" t="str">
            <v>Mercado Pago</v>
          </cell>
          <cell r="AD206">
            <v>44328</v>
          </cell>
          <cell r="AE206">
            <v>44333</v>
          </cell>
          <cell r="AF206" t="str">
            <v>CUCHARITA PARA YERBA 16 CM</v>
          </cell>
          <cell r="AG206" t="str">
            <v>155.6</v>
          </cell>
          <cell r="AH206">
            <v>1</v>
          </cell>
          <cell r="AI206">
            <v>101335</v>
          </cell>
          <cell r="AJ206" t="str">
            <v>Web</v>
          </cell>
          <cell r="AK206" t="str">
            <v>EL MARTES 18-05 ENTRE 8 Y 18 HORAS!</v>
          </cell>
          <cell r="AL206">
            <v>14842985777</v>
          </cell>
          <cell r="AM206">
            <v>411071457</v>
          </cell>
          <cell r="AN206" t="str">
            <v>Sí</v>
          </cell>
        </row>
        <row r="207">
          <cell r="A207">
            <v>2961</v>
          </cell>
          <cell r="B207" t="str">
            <v>belendeyurka@gmail.com</v>
          </cell>
          <cell r="C207">
            <v>44328</v>
          </cell>
          <cell r="D207" t="str">
            <v>Abierta</v>
          </cell>
          <cell r="E207" t="str">
            <v>Recibido</v>
          </cell>
          <cell r="F207" t="str">
            <v>Enviado</v>
          </cell>
          <cell r="G207" t="str">
            <v>ARS</v>
          </cell>
          <cell r="H207" t="str">
            <v>1409.4</v>
          </cell>
          <cell r="I207">
            <v>0</v>
          </cell>
          <cell r="J207">
            <v>0</v>
          </cell>
          <cell r="K207" t="str">
            <v>1409.4</v>
          </cell>
          <cell r="L207" t="str">
            <v>Lucia Belen de Yurka</v>
          </cell>
          <cell r="M207">
            <v>40549390</v>
          </cell>
          <cell r="N207">
            <v>541130375394</v>
          </cell>
          <cell r="O207" t="str">
            <v>Lucia Belen de Yurka</v>
          </cell>
          <cell r="P207">
            <v>541130375394</v>
          </cell>
          <cell r="Q207" t="str">
            <v>Roque Saenz Peña</v>
          </cell>
          <cell r="R207">
            <v>216</v>
          </cell>
          <cell r="S207">
            <v>2</v>
          </cell>
          <cell r="T207" t="str">
            <v>entrecalles Andrade y Carabelas</v>
          </cell>
          <cell r="U207" t="str">
            <v>Bernal Este</v>
          </cell>
          <cell r="V207">
            <v>1876</v>
          </cell>
          <cell r="W207" t="str">
            <v>Gran Buenos Aires</v>
          </cell>
          <cell r="Y207" t="str">
            <v>ENVÍO SIN CARGO (CABA, GRAN PARTE DE GBA y LA PLATA) TIEMPO: 4 a 6 DÍAS HÁBILES</v>
          </cell>
          <cell r="Z207" t="str">
            <v>Mercado Pago</v>
          </cell>
          <cell r="AD207">
            <v>44328</v>
          </cell>
          <cell r="AE207">
            <v>44333</v>
          </cell>
          <cell r="AF207" t="str">
            <v>MANTEL RECTANGULAR ANTIMANCHA 1.40x2 mtrs</v>
          </cell>
          <cell r="AG207" t="str">
            <v>1409.4</v>
          </cell>
          <cell r="AH207">
            <v>1</v>
          </cell>
          <cell r="AI207" t="str">
            <v>CHUR14 MERCA SEPA</v>
          </cell>
          <cell r="AJ207" t="str">
            <v>Móvil</v>
          </cell>
          <cell r="AK207" t="str">
            <v>EL MIERCOLES 19-05 ENTRE 8 Y 18 HORAS!</v>
          </cell>
          <cell r="AL207">
            <v>14841003247</v>
          </cell>
          <cell r="AM207">
            <v>410977590</v>
          </cell>
          <cell r="AN207" t="str">
            <v>Sí</v>
          </cell>
        </row>
        <row r="208">
          <cell r="A208">
            <v>2960</v>
          </cell>
          <cell r="B208" t="str">
            <v>fatima.campos@hotmail.es</v>
          </cell>
          <cell r="C208">
            <v>44328</v>
          </cell>
          <cell r="D208" t="str">
            <v>Abierta</v>
          </cell>
          <cell r="E208" t="str">
            <v>Recibido</v>
          </cell>
          <cell r="F208" t="str">
            <v>Enviado</v>
          </cell>
          <cell r="G208" t="str">
            <v>ARS</v>
          </cell>
          <cell r="H208" t="str">
            <v>10138.6</v>
          </cell>
          <cell r="I208">
            <v>0</v>
          </cell>
          <cell r="J208">
            <v>0</v>
          </cell>
          <cell r="K208" t="str">
            <v>10138.6</v>
          </cell>
          <cell r="L208" t="str">
            <v>Agustina Campos</v>
          </cell>
          <cell r="M208">
            <v>36181255</v>
          </cell>
          <cell r="N208">
            <v>1149168489</v>
          </cell>
          <cell r="O208" t="str">
            <v>Agustina Campos</v>
          </cell>
          <cell r="P208">
            <v>1149168489</v>
          </cell>
          <cell r="Q208" t="str">
            <v>Serrano</v>
          </cell>
          <cell r="R208">
            <v>1367</v>
          </cell>
          <cell r="S208" t="str">
            <v>11C</v>
          </cell>
          <cell r="U208" t="str">
            <v>San Miguel</v>
          </cell>
          <cell r="V208">
            <v>1663</v>
          </cell>
          <cell r="W208" t="str">
            <v>Gran Buenos Aires</v>
          </cell>
          <cell r="Y208" t="str">
            <v>ENVÍO SIN CARGO (CABA, GRAN PARTE DE GBA y LA PLATA) TIEMPO: 4 a 6 DÍAS HÁBILES</v>
          </cell>
          <cell r="Z208" t="str">
            <v>Mercado Pago</v>
          </cell>
          <cell r="AD208">
            <v>44328</v>
          </cell>
          <cell r="AE208">
            <v>44333</v>
          </cell>
          <cell r="AF208" t="str">
            <v>FLORERO DE VIDRIO 15CM 6CM DIAM</v>
          </cell>
          <cell r="AG208" t="str">
            <v>74.4</v>
          </cell>
          <cell r="AH208">
            <v>1</v>
          </cell>
          <cell r="AI208" t="str">
            <v>046JA7208</v>
          </cell>
          <cell r="AJ208" t="str">
            <v>Móvil</v>
          </cell>
          <cell r="AK208" t="str">
            <v>EL MARTES 18-05 ENTRE 8 Y 18 HORAS!</v>
          </cell>
          <cell r="AL208">
            <v>14840934707</v>
          </cell>
          <cell r="AM208">
            <v>410961318</v>
          </cell>
          <cell r="AN208" t="str">
            <v>Sí</v>
          </cell>
        </row>
        <row r="209">
          <cell r="A209">
            <v>2959</v>
          </cell>
          <cell r="B209" t="str">
            <v>barbara-m@live.com.ar</v>
          </cell>
          <cell r="C209">
            <v>44328</v>
          </cell>
          <cell r="D209" t="str">
            <v>Abierta</v>
          </cell>
          <cell r="E209" t="str">
            <v>Recibido</v>
          </cell>
          <cell r="F209" t="str">
            <v>Enviado</v>
          </cell>
          <cell r="G209" t="str">
            <v>ARS</v>
          </cell>
          <cell r="H209" t="str">
            <v>1628.4</v>
          </cell>
          <cell r="I209">
            <v>0</v>
          </cell>
          <cell r="J209">
            <v>0</v>
          </cell>
          <cell r="K209" t="str">
            <v>1628.4</v>
          </cell>
          <cell r="L209" t="str">
            <v>Barbara Maidana</v>
          </cell>
          <cell r="M209">
            <v>38355534</v>
          </cell>
          <cell r="N209">
            <v>541134165957</v>
          </cell>
          <cell r="O209" t="str">
            <v>Barbara Maidana</v>
          </cell>
          <cell r="P209">
            <v>541134165957</v>
          </cell>
          <cell r="Q209" t="str">
            <v>Garibaldi</v>
          </cell>
          <cell r="R209">
            <v>247</v>
          </cell>
          <cell r="S209" t="str">
            <v>3a</v>
          </cell>
          <cell r="T209" t="str">
            <v>Quilmes</v>
          </cell>
          <cell r="U209" t="str">
            <v>Quilmes</v>
          </cell>
          <cell r="V209">
            <v>1878</v>
          </cell>
          <cell r="W209" t="str">
            <v>Gran Buenos Aires</v>
          </cell>
          <cell r="Y209" t="str">
            <v>ENVÍO SIN CARGO (CABA, GRAN PARTE DE GBA y LA PLATA) TIEMPO: 4 a 6 DÍAS HÁBILES</v>
          </cell>
          <cell r="Z209" t="str">
            <v>Mercado Pago</v>
          </cell>
          <cell r="AB209" t="str">
            <v xml:space="preserve">Buenas! Si llegan a tener stock del batidor de silicona en color marmol envienme ese por favor! Gracias!!! </v>
          </cell>
          <cell r="AD209">
            <v>44328</v>
          </cell>
          <cell r="AE209">
            <v>44333</v>
          </cell>
          <cell r="AF209" t="str">
            <v>BATIDOR DE SILICONA CREAM MANGO DE MADERA 28 CM</v>
          </cell>
          <cell r="AG209" t="str">
            <v>399.6</v>
          </cell>
          <cell r="AH209">
            <v>1</v>
          </cell>
          <cell r="AI209" t="str">
            <v>MS101A63</v>
          </cell>
          <cell r="AJ209" t="str">
            <v>Móvil</v>
          </cell>
          <cell r="AK209" t="str">
            <v>EL MIERCOLES 19-05 ENTRE 8 Y 18 HORAS!</v>
          </cell>
          <cell r="AL209">
            <v>2665617555</v>
          </cell>
          <cell r="AM209">
            <v>410950251</v>
          </cell>
          <cell r="AN209" t="str">
            <v>Sí</v>
          </cell>
        </row>
        <row r="210">
          <cell r="A210">
            <v>2958</v>
          </cell>
          <cell r="B210" t="str">
            <v>camilapagani@outlook.com</v>
          </cell>
          <cell r="C210">
            <v>44328</v>
          </cell>
          <cell r="D210" t="str">
            <v>Abierta</v>
          </cell>
          <cell r="E210" t="str">
            <v>Recibido</v>
          </cell>
          <cell r="F210" t="str">
            <v>Enviado</v>
          </cell>
          <cell r="G210" t="str">
            <v>ARS</v>
          </cell>
          <cell r="H210" t="str">
            <v>1483.2</v>
          </cell>
          <cell r="I210">
            <v>0</v>
          </cell>
          <cell r="J210">
            <v>0</v>
          </cell>
          <cell r="K210" t="str">
            <v>1483.2</v>
          </cell>
          <cell r="L210" t="str">
            <v>Camila Pagani</v>
          </cell>
          <cell r="M210">
            <v>40732143</v>
          </cell>
          <cell r="N210">
            <v>541162562011</v>
          </cell>
          <cell r="O210" t="str">
            <v>Camila Pagani</v>
          </cell>
          <cell r="P210">
            <v>541162562011</v>
          </cell>
          <cell r="Q210" t="str">
            <v xml:space="preserve">Luis Antonio Beruti </v>
          </cell>
          <cell r="R210">
            <v>345</v>
          </cell>
          <cell r="S210">
            <v>44</v>
          </cell>
          <cell r="U210" t="str">
            <v>Morón</v>
          </cell>
          <cell r="V210">
            <v>1755</v>
          </cell>
          <cell r="W210" t="str">
            <v>Gran Buenos Aires</v>
          </cell>
          <cell r="Y210" t="str">
            <v>ENVÍO SIN CARGO (CABA, GRAN PARTE DE GBA y LA PLATA) TIEMPO: 4 a 6 DÍAS HÁBILES</v>
          </cell>
          <cell r="Z210" t="str">
            <v>Mercado Pago</v>
          </cell>
          <cell r="AD210">
            <v>44328</v>
          </cell>
          <cell r="AE210">
            <v>44333</v>
          </cell>
          <cell r="AF210" t="str">
            <v>SET X 4 CUCHARAS DE BAMBOO 27CM</v>
          </cell>
          <cell r="AG210" t="str">
            <v>459.2</v>
          </cell>
          <cell r="AH210">
            <v>1</v>
          </cell>
          <cell r="AI210" t="str">
            <v>MS101898</v>
          </cell>
          <cell r="AJ210" t="str">
            <v>Web</v>
          </cell>
          <cell r="AK210" t="str">
            <v>EL MARTES 18-05 ENTRE 8 Y 18 HORAS!</v>
          </cell>
          <cell r="AL210">
            <v>14840662169</v>
          </cell>
          <cell r="AM210">
            <v>410942684</v>
          </cell>
          <cell r="AN210" t="str">
            <v>Sí</v>
          </cell>
        </row>
        <row r="211">
          <cell r="A211">
            <v>2957</v>
          </cell>
          <cell r="B211" t="str">
            <v>kabemartinez@gmail.com</v>
          </cell>
          <cell r="C211">
            <v>44327</v>
          </cell>
          <cell r="D211" t="str">
            <v>Abierta</v>
          </cell>
          <cell r="E211" t="str">
            <v>Recibido</v>
          </cell>
          <cell r="F211" t="str">
            <v>Enviado</v>
          </cell>
          <cell r="G211" t="str">
            <v>ARS</v>
          </cell>
          <cell r="H211">
            <v>1076</v>
          </cell>
          <cell r="I211">
            <v>0</v>
          </cell>
          <cell r="J211">
            <v>0</v>
          </cell>
          <cell r="K211">
            <v>1076</v>
          </cell>
          <cell r="L211" t="str">
            <v>Karina Martinez</v>
          </cell>
          <cell r="M211">
            <v>27204049497</v>
          </cell>
          <cell r="N211">
            <v>5491144104344</v>
          </cell>
          <cell r="O211" t="str">
            <v>Karina Martinez</v>
          </cell>
          <cell r="P211">
            <v>5491144104344</v>
          </cell>
          <cell r="Q211" t="str">
            <v>Teodoro Vilardebo</v>
          </cell>
          <cell r="R211">
            <v>2516</v>
          </cell>
          <cell r="T211" t="str">
            <v>Villa del Parque</v>
          </cell>
          <cell r="U211" t="str">
            <v>Capital Federal</v>
          </cell>
          <cell r="V211">
            <v>1417</v>
          </cell>
          <cell r="W211" t="str">
            <v>Capital Federal</v>
          </cell>
          <cell r="Y211" t="str">
            <v>ENVÍO SIN CARGO (CABA, GRAN PARTE DE GBA y LA PLATA) TIEMPO: 4 a 6 DÍAS HÁBILES</v>
          </cell>
          <cell r="Z211" t="str">
            <v>Mercado Pago</v>
          </cell>
          <cell r="AD211">
            <v>44327</v>
          </cell>
          <cell r="AE211">
            <v>44328</v>
          </cell>
          <cell r="AF211" t="str">
            <v>SEGURO P PUERTA SIL 1PC (Amarillo)</v>
          </cell>
          <cell r="AG211">
            <v>96</v>
          </cell>
          <cell r="AH211">
            <v>1</v>
          </cell>
          <cell r="AI211">
            <v>87522</v>
          </cell>
          <cell r="AJ211" t="str">
            <v>Web</v>
          </cell>
          <cell r="AK211" t="str">
            <v>EL LUNES 17-05 ENTRE 8 Y 18 HORAS!</v>
          </cell>
          <cell r="AL211">
            <v>14840358769</v>
          </cell>
          <cell r="AM211">
            <v>409599326</v>
          </cell>
          <cell r="AN211" t="str">
            <v>Sí</v>
          </cell>
        </row>
        <row r="212">
          <cell r="A212">
            <v>2956</v>
          </cell>
          <cell r="B212" t="str">
            <v>florarvia@gmail.com</v>
          </cell>
          <cell r="C212">
            <v>44327</v>
          </cell>
          <cell r="D212" t="str">
            <v>Abierta</v>
          </cell>
          <cell r="E212" t="str">
            <v>Recibido</v>
          </cell>
          <cell r="F212" t="str">
            <v>Enviado</v>
          </cell>
          <cell r="G212" t="str">
            <v>ARS</v>
          </cell>
          <cell r="H212" t="str">
            <v>5103.1</v>
          </cell>
          <cell r="I212">
            <v>0</v>
          </cell>
          <cell r="J212">
            <v>0</v>
          </cell>
          <cell r="K212" t="str">
            <v>5103.1</v>
          </cell>
          <cell r="L212" t="str">
            <v>Florencia Arvia</v>
          </cell>
          <cell r="M212">
            <v>35959584</v>
          </cell>
          <cell r="N212">
            <v>5491140897912</v>
          </cell>
          <cell r="O212" t="str">
            <v>Florencia Arvia</v>
          </cell>
          <cell r="P212">
            <v>5491140897912</v>
          </cell>
          <cell r="Q212" t="str">
            <v>Ramon falcon</v>
          </cell>
          <cell r="R212">
            <v>3444</v>
          </cell>
          <cell r="S212" t="str">
            <v>6c</v>
          </cell>
          <cell r="T212" t="str">
            <v>Floresta</v>
          </cell>
          <cell r="U212" t="str">
            <v>Capital Federal</v>
          </cell>
          <cell r="V212">
            <v>1407</v>
          </cell>
          <cell r="W212" t="str">
            <v>Capital Federal</v>
          </cell>
          <cell r="Y212" t="str">
            <v>ENVÍO SIN CARGO (CABA, GRAN PARTE DE GBA y LA PLATA) TIEMPO: 4 a 6 DÍAS HÁBILES</v>
          </cell>
          <cell r="Z212" t="str">
            <v>Mercado Pago</v>
          </cell>
          <cell r="AD212">
            <v>44327</v>
          </cell>
          <cell r="AE212">
            <v>44328</v>
          </cell>
          <cell r="AF212" t="str">
            <v>TABLA PIZZERA 34.5 CM</v>
          </cell>
          <cell r="AG212" t="str">
            <v>678.4</v>
          </cell>
          <cell r="AH212">
            <v>1</v>
          </cell>
          <cell r="AI212" t="str">
            <v>0607PLA152</v>
          </cell>
          <cell r="AJ212" t="str">
            <v>Móvil</v>
          </cell>
          <cell r="AK212" t="str">
            <v>EL LUNES 17-05 ENTRE 8 Y 18 HORAS!</v>
          </cell>
          <cell r="AL212">
            <v>2665490874</v>
          </cell>
          <cell r="AM212">
            <v>393939169</v>
          </cell>
          <cell r="AN212" t="str">
            <v>Sí</v>
          </cell>
        </row>
        <row r="213">
          <cell r="A213">
            <v>2955</v>
          </cell>
          <cell r="B213" t="str">
            <v>ojeda_vanesa@hotmail.com</v>
          </cell>
          <cell r="C213">
            <v>44327</v>
          </cell>
          <cell r="D213" t="str">
            <v>Abierta</v>
          </cell>
          <cell r="E213" t="str">
            <v>Recibido</v>
          </cell>
          <cell r="F213" t="str">
            <v>Enviado</v>
          </cell>
          <cell r="G213" t="str">
            <v>ARS</v>
          </cell>
          <cell r="H213" t="str">
            <v>1232.1</v>
          </cell>
          <cell r="I213">
            <v>0</v>
          </cell>
          <cell r="J213">
            <v>0</v>
          </cell>
          <cell r="K213" t="str">
            <v>1232.1</v>
          </cell>
          <cell r="L213" t="str">
            <v>Vanesa Ojeda</v>
          </cell>
          <cell r="M213">
            <v>28061532</v>
          </cell>
          <cell r="N213">
            <v>541168689688</v>
          </cell>
          <cell r="O213" t="str">
            <v>Vanesa Ojeda</v>
          </cell>
          <cell r="P213">
            <v>541168689688</v>
          </cell>
          <cell r="Q213" t="str">
            <v>Juan b justo</v>
          </cell>
          <cell r="R213">
            <v>819</v>
          </cell>
          <cell r="S213">
            <v>8.3333333333333329E-2</v>
          </cell>
          <cell r="T213" t="str">
            <v>Haedo</v>
          </cell>
          <cell r="U213" t="str">
            <v>Buenos aires</v>
          </cell>
          <cell r="V213">
            <v>1706</v>
          </cell>
          <cell r="W213" t="str">
            <v>Gran Buenos Aires</v>
          </cell>
          <cell r="Y213" t="str">
            <v>ENVÍO SIN CARGO (CABA, GRAN PARTE DE GBA y LA PLATA) TIEMPO: 4 a 6 DÍAS HÁBILES</v>
          </cell>
          <cell r="Z213" t="str">
            <v>Mercado Pago</v>
          </cell>
          <cell r="AD213">
            <v>44327</v>
          </cell>
          <cell r="AE213">
            <v>44328</v>
          </cell>
          <cell r="AF213" t="str">
            <v>MANTEL CIRCULAR TELA ANTIMANCHA TROPICAL 1.40 M</v>
          </cell>
          <cell r="AG213" t="str">
            <v>1232.1</v>
          </cell>
          <cell r="AH213">
            <v>1</v>
          </cell>
          <cell r="AI213" t="str">
            <v>CHUC35</v>
          </cell>
          <cell r="AJ213" t="str">
            <v>Móvil</v>
          </cell>
          <cell r="AK213" t="str">
            <v>EL VIERNES 14-05 ENTRE 8 Y 18 HORAS!</v>
          </cell>
          <cell r="AL213">
            <v>14840077025</v>
          </cell>
          <cell r="AM213">
            <v>407454579</v>
          </cell>
          <cell r="AN213" t="str">
            <v>Sí</v>
          </cell>
        </row>
        <row r="214">
          <cell r="A214">
            <v>2954</v>
          </cell>
          <cell r="B214" t="str">
            <v>mel.escalada@hotmail.com.ar</v>
          </cell>
          <cell r="C214">
            <v>44327</v>
          </cell>
          <cell r="D214" t="str">
            <v>Abierta</v>
          </cell>
          <cell r="E214" t="str">
            <v>Recibido</v>
          </cell>
          <cell r="F214" t="str">
            <v>Enviado</v>
          </cell>
          <cell r="G214" t="str">
            <v>ARS</v>
          </cell>
          <cell r="H214">
            <v>3823</v>
          </cell>
          <cell r="I214">
            <v>0</v>
          </cell>
          <cell r="J214">
            <v>0</v>
          </cell>
          <cell r="K214">
            <v>3823</v>
          </cell>
          <cell r="L214" t="str">
            <v>Melisa Escalada</v>
          </cell>
          <cell r="M214">
            <v>35729690</v>
          </cell>
          <cell r="N214">
            <v>541124569212</v>
          </cell>
          <cell r="O214" t="str">
            <v>Melisa Escalada</v>
          </cell>
          <cell r="P214">
            <v>541124569212</v>
          </cell>
          <cell r="Q214" t="str">
            <v>Charcas</v>
          </cell>
          <cell r="R214">
            <v>2814</v>
          </cell>
          <cell r="S214" t="str">
            <v>1ro 5</v>
          </cell>
          <cell r="U214" t="str">
            <v>Capital Federal</v>
          </cell>
          <cell r="V214">
            <v>1425</v>
          </cell>
          <cell r="W214" t="str">
            <v>Capital Federal</v>
          </cell>
          <cell r="Y214" t="str">
            <v>ENVÍO SIN CARGO (CABA, GRAN PARTE DE GBA y LA PLATA) TIEMPO: 4 a 6 DÍAS HÁBILES</v>
          </cell>
          <cell r="Z214" t="str">
            <v>Mercado Pago</v>
          </cell>
          <cell r="AD214">
            <v>44327</v>
          </cell>
          <cell r="AE214">
            <v>44328</v>
          </cell>
          <cell r="AF214" t="str">
            <v>CAJA DE TE MAD. BCO 9DIV 24X7CM</v>
          </cell>
          <cell r="AG214">
            <v>1724</v>
          </cell>
          <cell r="AH214">
            <v>1</v>
          </cell>
          <cell r="AI214" t="str">
            <v>046CX7202</v>
          </cell>
          <cell r="AJ214" t="str">
            <v>Web</v>
          </cell>
          <cell r="AK214" t="str">
            <v>EL LUNES 17-05 ENTRE 8 Y 18 HORAS!</v>
          </cell>
          <cell r="AL214">
            <v>14839176093</v>
          </cell>
          <cell r="AM214">
            <v>410793064</v>
          </cell>
          <cell r="AN214" t="str">
            <v>Sí</v>
          </cell>
        </row>
        <row r="215">
          <cell r="A215">
            <v>2953</v>
          </cell>
          <cell r="B215" t="str">
            <v>melisa_808@hotmail.com</v>
          </cell>
          <cell r="C215">
            <v>44327</v>
          </cell>
          <cell r="D215" t="str">
            <v>Abierta</v>
          </cell>
          <cell r="E215" t="str">
            <v>Recibido</v>
          </cell>
          <cell r="F215" t="str">
            <v>Enviado</v>
          </cell>
          <cell r="G215" t="str">
            <v>ARS</v>
          </cell>
          <cell r="H215" t="str">
            <v>2641.5</v>
          </cell>
          <cell r="I215">
            <v>0</v>
          </cell>
          <cell r="J215">
            <v>0</v>
          </cell>
          <cell r="K215" t="str">
            <v>2641.5</v>
          </cell>
          <cell r="L215" t="str">
            <v>Melisa Alvarez</v>
          </cell>
          <cell r="M215">
            <v>33571508</v>
          </cell>
          <cell r="N215">
            <v>541166632739</v>
          </cell>
          <cell r="O215" t="str">
            <v>Melisa Alvarez</v>
          </cell>
          <cell r="P215">
            <v>541166632739</v>
          </cell>
          <cell r="Q215" t="str">
            <v xml:space="preserve">Avenida Márquez </v>
          </cell>
          <cell r="R215">
            <v>2521</v>
          </cell>
          <cell r="S215" t="str">
            <v>Manzana 42 casa 10</v>
          </cell>
          <cell r="T215" t="str">
            <v xml:space="preserve">Altos de podesta </v>
          </cell>
          <cell r="U215" t="str">
            <v>Pablo podesta</v>
          </cell>
          <cell r="V215">
            <v>1657</v>
          </cell>
          <cell r="W215" t="str">
            <v>Gran Buenos Aires</v>
          </cell>
          <cell r="Y215" t="str">
            <v>ENVÍO SIN CARGO (CABA, GRAN PARTE DE GBA y LA PLATA) TIEMPO: 4 a 6 DÍAS HÁBILES</v>
          </cell>
          <cell r="Z215" t="str">
            <v>Mercado Pago</v>
          </cell>
          <cell r="AB215" t="str">
            <v>Manzana 42 casa 10 casa de rejas negras</v>
          </cell>
          <cell r="AD215">
            <v>44327</v>
          </cell>
          <cell r="AE215">
            <v>44328</v>
          </cell>
          <cell r="AF215" t="str">
            <v>MANTEL RECTANGULAR ANTIMANCHA 1.40x2 mtrs</v>
          </cell>
          <cell r="AG215" t="str">
            <v>1409.4</v>
          </cell>
          <cell r="AH215">
            <v>1</v>
          </cell>
          <cell r="AI215" t="str">
            <v>CHUR29</v>
          </cell>
          <cell r="AJ215" t="str">
            <v>Móvil</v>
          </cell>
          <cell r="AK215" t="str">
            <v>EL VIERNES 14-05 ENTRE 8 Y 18 HORAS!</v>
          </cell>
          <cell r="AL215">
            <v>14838463279</v>
          </cell>
          <cell r="AM215">
            <v>410781987</v>
          </cell>
          <cell r="AN215" t="str">
            <v>Sí</v>
          </cell>
        </row>
        <row r="216">
          <cell r="A216">
            <v>2952</v>
          </cell>
          <cell r="B216" t="str">
            <v>vanuvernieri@gmail.com</v>
          </cell>
          <cell r="C216">
            <v>44327</v>
          </cell>
          <cell r="D216" t="str">
            <v>Abierta</v>
          </cell>
          <cell r="E216" t="str">
            <v>Recibido</v>
          </cell>
          <cell r="F216" t="str">
            <v>Enviado</v>
          </cell>
          <cell r="G216" t="str">
            <v>ARS</v>
          </cell>
          <cell r="H216" t="str">
            <v>1410.3</v>
          </cell>
          <cell r="I216">
            <v>0</v>
          </cell>
          <cell r="J216">
            <v>0</v>
          </cell>
          <cell r="K216" t="str">
            <v>1410.3</v>
          </cell>
          <cell r="L216" t="str">
            <v>Vanesa Vernieri</v>
          </cell>
          <cell r="M216">
            <v>27156263</v>
          </cell>
          <cell r="N216">
            <v>541151388858</v>
          </cell>
          <cell r="O216" t="str">
            <v>Vanesa Vernieri</v>
          </cell>
          <cell r="P216">
            <v>541151388858</v>
          </cell>
          <cell r="Q216" t="str">
            <v>Maipu</v>
          </cell>
          <cell r="R216">
            <v>3265</v>
          </cell>
          <cell r="U216" t="str">
            <v>Villa ballester</v>
          </cell>
          <cell r="V216">
            <v>1653</v>
          </cell>
          <cell r="W216" t="str">
            <v>Gran Buenos Aires</v>
          </cell>
          <cell r="Y216" t="str">
            <v>ENVÍO SIN CARGO (CABA, GRAN PARTE DE GBA y LA PLATA) TIEMPO: 4 a 6 DÍAS HÁBILES</v>
          </cell>
          <cell r="Z216" t="str">
            <v>Mercado Pago</v>
          </cell>
          <cell r="AC216" t="str">
            <v>ENVIAR PEDIDO 2907 Y 2908 y 2952 JUNTOS</v>
          </cell>
          <cell r="AD216">
            <v>44327</v>
          </cell>
          <cell r="AE216">
            <v>44328</v>
          </cell>
          <cell r="AF216" t="str">
            <v>MANTEL TUSOR AQUA 2.20 X 1.40</v>
          </cell>
          <cell r="AG216" t="str">
            <v>1410.3</v>
          </cell>
          <cell r="AH216">
            <v>1</v>
          </cell>
          <cell r="AI216" t="str">
            <v>LO25053</v>
          </cell>
          <cell r="AJ216" t="str">
            <v>Móvil</v>
          </cell>
          <cell r="AK216" t="str">
            <v>EL JUEVES 13-05 ENTRE 8 Y 18 HORAS!</v>
          </cell>
          <cell r="AL216">
            <v>14838213590</v>
          </cell>
          <cell r="AM216">
            <v>410765368</v>
          </cell>
          <cell r="AN216" t="str">
            <v>Sí</v>
          </cell>
        </row>
        <row r="217">
          <cell r="A217">
            <v>2951</v>
          </cell>
          <cell r="B217" t="str">
            <v>solegonzalez31@hotmail.com</v>
          </cell>
          <cell r="C217">
            <v>44327</v>
          </cell>
          <cell r="D217" t="str">
            <v>Abierta</v>
          </cell>
          <cell r="E217" t="str">
            <v>Recibido</v>
          </cell>
          <cell r="F217" t="str">
            <v>Enviado</v>
          </cell>
          <cell r="G217" t="str">
            <v>ARS</v>
          </cell>
          <cell r="H217" t="str">
            <v>2565.9</v>
          </cell>
          <cell r="I217">
            <v>0</v>
          </cell>
          <cell r="J217">
            <v>0</v>
          </cell>
          <cell r="K217" t="str">
            <v>2565.9</v>
          </cell>
          <cell r="L217" t="str">
            <v>Soledad González</v>
          </cell>
          <cell r="M217">
            <v>29668973</v>
          </cell>
          <cell r="N217">
            <v>541135782604</v>
          </cell>
          <cell r="O217" t="str">
            <v>Soledad González</v>
          </cell>
          <cell r="P217">
            <v>541135782604</v>
          </cell>
          <cell r="Q217" t="str">
            <v>Periodista Augusto Prieto</v>
          </cell>
          <cell r="R217">
            <v>370</v>
          </cell>
          <cell r="S217" t="str">
            <v>PB depto 2</v>
          </cell>
          <cell r="T217" t="str">
            <v>Gerli</v>
          </cell>
          <cell r="U217" t="str">
            <v>Lanús</v>
          </cell>
          <cell r="V217">
            <v>1824</v>
          </cell>
          <cell r="W217" t="str">
            <v>Gran Buenos Aires</v>
          </cell>
          <cell r="Y217" t="str">
            <v>ENVÍO SIN CARGO (CABA, GRAN PARTE DE GBA y LA PLATA) TIEMPO: 4 a 6 DÍAS HÁBILES</v>
          </cell>
          <cell r="Z217" t="str">
            <v>Mercado Pago</v>
          </cell>
          <cell r="AB217" t="str">
            <v>Buenas noche, por favor en caso de no estar en mi domicilio, entregar al depto 1 ya q es un PH muchas gracias</v>
          </cell>
          <cell r="AD217">
            <v>44327</v>
          </cell>
          <cell r="AE217">
            <v>44328</v>
          </cell>
          <cell r="AF217" t="str">
            <v>MANTEL RECTANGULAR ANTIMANCHA 1.40x2 mtrs</v>
          </cell>
          <cell r="AG217" t="str">
            <v>1409.4</v>
          </cell>
          <cell r="AH217">
            <v>1</v>
          </cell>
          <cell r="AI217" t="str">
            <v>CHUR30</v>
          </cell>
          <cell r="AJ217" t="str">
            <v>Móvil</v>
          </cell>
          <cell r="AK217" t="str">
            <v>EL LUNES 17-05 ENTRE 8 Y 18 HORAS!</v>
          </cell>
          <cell r="AL217">
            <v>14837705927</v>
          </cell>
          <cell r="AM217">
            <v>410740782</v>
          </cell>
          <cell r="AN217" t="str">
            <v>Sí</v>
          </cell>
        </row>
        <row r="218">
          <cell r="A218">
            <v>2950</v>
          </cell>
          <cell r="B218" t="str">
            <v>gisellegallero@yahoo.com.ar</v>
          </cell>
          <cell r="C218">
            <v>44327</v>
          </cell>
          <cell r="D218" t="str">
            <v>Abierta</v>
          </cell>
          <cell r="E218" t="str">
            <v>Recibido</v>
          </cell>
          <cell r="F218" t="str">
            <v>Enviado</v>
          </cell>
          <cell r="G218" t="str">
            <v>ARS</v>
          </cell>
          <cell r="H218" t="str">
            <v>1573.5</v>
          </cell>
          <cell r="I218">
            <v>0</v>
          </cell>
          <cell r="J218">
            <v>0</v>
          </cell>
          <cell r="K218" t="str">
            <v>1573.5</v>
          </cell>
          <cell r="L218" t="str">
            <v>Giselle Gallero</v>
          </cell>
          <cell r="M218">
            <v>32522355</v>
          </cell>
          <cell r="N218">
            <v>541166055936</v>
          </cell>
          <cell r="O218" t="str">
            <v>Giselle Gallero</v>
          </cell>
          <cell r="P218">
            <v>541166055936</v>
          </cell>
          <cell r="Q218" t="str">
            <v>Av. Almirante Brown</v>
          </cell>
          <cell r="R218">
            <v>813</v>
          </cell>
          <cell r="S218" t="str">
            <v>2B</v>
          </cell>
          <cell r="T218" t="str">
            <v>La Boca</v>
          </cell>
          <cell r="U218" t="str">
            <v>Capital Federal</v>
          </cell>
          <cell r="V218">
            <v>1159</v>
          </cell>
          <cell r="W218" t="str">
            <v>Capital Federal</v>
          </cell>
          <cell r="Y218" t="str">
            <v>ENVÍO SIN CARGO (CABA, GRAN PARTE DE GBA y LA PLATA) TIEMPO: 4 a 6 DÍAS HÁBILES</v>
          </cell>
          <cell r="Z218" t="str">
            <v>Mercado Pago</v>
          </cell>
          <cell r="AD218">
            <v>44327</v>
          </cell>
          <cell r="AE218">
            <v>44328</v>
          </cell>
          <cell r="AF218" t="str">
            <v>COMBO NRO.6 ** COCINA **3 ARTICULOS ANTIADHERENTES</v>
          </cell>
          <cell r="AG218" t="str">
            <v>1573.5</v>
          </cell>
          <cell r="AH218">
            <v>1</v>
          </cell>
          <cell r="AI218" t="str">
            <v>BA4836-4829-4825</v>
          </cell>
          <cell r="AJ218" t="str">
            <v>Web</v>
          </cell>
          <cell r="AK218" t="str">
            <v>EL LUNES 17-05 ENTRE 8 Y 18 HORAS!</v>
          </cell>
          <cell r="AL218">
            <v>2664792073</v>
          </cell>
          <cell r="AM218">
            <v>410038126</v>
          </cell>
          <cell r="AN218" t="str">
            <v>Sí</v>
          </cell>
        </row>
        <row r="219">
          <cell r="A219">
            <v>2949</v>
          </cell>
          <cell r="B219" t="str">
            <v>angelesmadero@gmail.com</v>
          </cell>
          <cell r="C219">
            <v>44327</v>
          </cell>
          <cell r="D219" t="str">
            <v>Abierta</v>
          </cell>
          <cell r="E219" t="str">
            <v>Recibido</v>
          </cell>
          <cell r="F219" t="str">
            <v>Enviado</v>
          </cell>
          <cell r="G219" t="str">
            <v>ARS</v>
          </cell>
          <cell r="H219">
            <v>3520</v>
          </cell>
          <cell r="I219">
            <v>0</v>
          </cell>
          <cell r="J219">
            <v>0</v>
          </cell>
          <cell r="K219">
            <v>3520</v>
          </cell>
          <cell r="L219" t="str">
            <v>Angeles Madero</v>
          </cell>
          <cell r="M219">
            <v>37035666</v>
          </cell>
          <cell r="N219">
            <v>542355676417</v>
          </cell>
          <cell r="O219" t="str">
            <v>Angeles Madero</v>
          </cell>
          <cell r="P219">
            <v>542355676417</v>
          </cell>
          <cell r="Q219" t="str">
            <v xml:space="preserve">Leopoldo marechal </v>
          </cell>
          <cell r="R219">
            <v>1350</v>
          </cell>
          <cell r="S219" t="str">
            <v>1c</v>
          </cell>
          <cell r="T219" t="str">
            <v>Vill</v>
          </cell>
          <cell r="U219" t="str">
            <v>Capital Federal</v>
          </cell>
          <cell r="V219">
            <v>1414</v>
          </cell>
          <cell r="W219" t="str">
            <v>Capital Federal</v>
          </cell>
          <cell r="Y219" t="str">
            <v>ENVÍO SIN CARGO (CABA, GRAN PARTE DE GBA y LA PLATA) TIEMPO: 4 a 6 DÍAS HÁBILES</v>
          </cell>
          <cell r="Z219" t="str">
            <v>Mercado Pago</v>
          </cell>
          <cell r="AD219">
            <v>44327</v>
          </cell>
          <cell r="AE219">
            <v>44328</v>
          </cell>
          <cell r="AF219" t="str">
            <v>MATE PAMPA BOCA ANCHA CON BOMBILLA COLOR BLANCO</v>
          </cell>
          <cell r="AG219">
            <v>720</v>
          </cell>
          <cell r="AH219">
            <v>1</v>
          </cell>
          <cell r="AJ219" t="str">
            <v>Móvil</v>
          </cell>
          <cell r="AK219" t="str">
            <v>EL LUNES 17-05 ENTRE 8 Y 18 HORAS!</v>
          </cell>
          <cell r="AL219">
            <v>14837676122</v>
          </cell>
          <cell r="AM219">
            <v>410738370</v>
          </cell>
          <cell r="AN219" t="str">
            <v>Sí</v>
          </cell>
        </row>
        <row r="220">
          <cell r="A220">
            <v>2948</v>
          </cell>
          <cell r="B220" t="str">
            <v>pfzadra@gmail.com</v>
          </cell>
          <cell r="C220">
            <v>44327</v>
          </cell>
          <cell r="D220" t="str">
            <v>Abierta</v>
          </cell>
          <cell r="E220" t="str">
            <v>Recibido</v>
          </cell>
          <cell r="F220" t="str">
            <v>Enviado</v>
          </cell>
          <cell r="G220" t="str">
            <v>ARS</v>
          </cell>
          <cell r="H220">
            <v>4663</v>
          </cell>
          <cell r="I220">
            <v>0</v>
          </cell>
          <cell r="J220">
            <v>0</v>
          </cell>
          <cell r="K220">
            <v>4663</v>
          </cell>
          <cell r="L220" t="str">
            <v>Paola Florencia Zadra</v>
          </cell>
          <cell r="M220">
            <v>24042228</v>
          </cell>
          <cell r="N220">
            <v>541162858481</v>
          </cell>
          <cell r="O220" t="str">
            <v>Paola Florencia Zadra</v>
          </cell>
          <cell r="P220">
            <v>541162858481</v>
          </cell>
          <cell r="Q220" t="str">
            <v>San Blas</v>
          </cell>
          <cell r="R220">
            <v>4498</v>
          </cell>
          <cell r="U220" t="str">
            <v>Capital Federal</v>
          </cell>
          <cell r="V220">
            <v>1407</v>
          </cell>
          <cell r="W220" t="str">
            <v>Capital Federal</v>
          </cell>
          <cell r="Y220" t="str">
            <v>ENVÍO SIN CARGO (CABA, GRAN PARTE DE GBA y LA PLATA) TIEMPO: 4 a 6 DÍAS HÁBILES</v>
          </cell>
          <cell r="Z220" t="str">
            <v>Mercado Pago</v>
          </cell>
          <cell r="AD220">
            <v>44327</v>
          </cell>
          <cell r="AE220">
            <v>44328</v>
          </cell>
          <cell r="AF220" t="str">
            <v>MANTEL RECTANGULAR ANTIMANCHA 1.40x2 mtrs</v>
          </cell>
          <cell r="AG220" t="str">
            <v>1409.4</v>
          </cell>
          <cell r="AH220">
            <v>1</v>
          </cell>
          <cell r="AI220" t="str">
            <v>CHUR29</v>
          </cell>
          <cell r="AJ220" t="str">
            <v>Móvil</v>
          </cell>
          <cell r="AK220" t="str">
            <v>EL LUNES 17-05 ENTRE 8 Y 18 HORAS!</v>
          </cell>
          <cell r="AL220">
            <v>14837573229</v>
          </cell>
          <cell r="AM220">
            <v>399076198</v>
          </cell>
          <cell r="AN220" t="str">
            <v>Sí</v>
          </cell>
        </row>
        <row r="221">
          <cell r="A221">
            <v>2947</v>
          </cell>
          <cell r="B221" t="str">
            <v>adrianalamalfa@hotmail.com</v>
          </cell>
          <cell r="C221">
            <v>44327</v>
          </cell>
          <cell r="D221" t="str">
            <v>Abierta</v>
          </cell>
          <cell r="E221" t="str">
            <v>Recibido</v>
          </cell>
          <cell r="F221" t="str">
            <v>Enviado</v>
          </cell>
          <cell r="G221" t="str">
            <v>ARS</v>
          </cell>
          <cell r="H221" t="str">
            <v>3095.5</v>
          </cell>
          <cell r="I221">
            <v>0</v>
          </cell>
          <cell r="J221">
            <v>0</v>
          </cell>
          <cell r="K221" t="str">
            <v>3095.5</v>
          </cell>
          <cell r="L221" t="str">
            <v>Adriana Claudia La Malfa</v>
          </cell>
          <cell r="M221">
            <v>13800598</v>
          </cell>
          <cell r="N221">
            <v>541121831898</v>
          </cell>
          <cell r="O221" t="str">
            <v>Adriana Claudia La Malfa</v>
          </cell>
          <cell r="P221">
            <v>541121831898</v>
          </cell>
          <cell r="Q221" t="str">
            <v>Pumacahua</v>
          </cell>
          <cell r="R221">
            <v>1452</v>
          </cell>
          <cell r="S221" t="str">
            <v>A</v>
          </cell>
          <cell r="T221" t="str">
            <v>CABA</v>
          </cell>
          <cell r="U221" t="str">
            <v>Capital Federal</v>
          </cell>
          <cell r="V221">
            <v>1406</v>
          </cell>
          <cell r="W221" t="str">
            <v>Capital Federal</v>
          </cell>
          <cell r="Y221" t="str">
            <v>ENVÍO SIN CARGO (CABA, GRAN PARTE DE GBA y LA PLATA) TIEMPO: 4 a 6 DÍAS HÁBILES</v>
          </cell>
          <cell r="Z221" t="str">
            <v>Mercado Pago</v>
          </cell>
          <cell r="AD221">
            <v>44327</v>
          </cell>
          <cell r="AE221">
            <v>44328</v>
          </cell>
          <cell r="AF221" t="str">
            <v>MANTEL BEIGE RECTANGULAR TELA TROPICAL PESADO 150 X 250 CM</v>
          </cell>
          <cell r="AG221" t="str">
            <v>1156.5</v>
          </cell>
          <cell r="AH221">
            <v>1</v>
          </cell>
          <cell r="AI221" t="str">
            <v>HUMANBEIG</v>
          </cell>
          <cell r="AJ221" t="str">
            <v>Web</v>
          </cell>
          <cell r="AK221" t="str">
            <v>EL LUNES 17-05 ENTRE 8 Y 18 HORAS!</v>
          </cell>
          <cell r="AL221">
            <v>2664592853</v>
          </cell>
          <cell r="AM221">
            <v>410684252</v>
          </cell>
          <cell r="AN221" t="str">
            <v>Sí</v>
          </cell>
        </row>
        <row r="222">
          <cell r="A222">
            <v>2946</v>
          </cell>
          <cell r="B222" t="str">
            <v>rominagiampe@gmail.com</v>
          </cell>
          <cell r="C222">
            <v>44327</v>
          </cell>
          <cell r="D222" t="str">
            <v>Abierta</v>
          </cell>
          <cell r="E222" t="str">
            <v>Recibido</v>
          </cell>
          <cell r="F222" t="str">
            <v>Enviado</v>
          </cell>
          <cell r="G222" t="str">
            <v>ARS</v>
          </cell>
          <cell r="H222" t="str">
            <v>825.59</v>
          </cell>
          <cell r="I222">
            <v>0</v>
          </cell>
          <cell r="J222">
            <v>0</v>
          </cell>
          <cell r="K222" t="str">
            <v>825.59</v>
          </cell>
          <cell r="L222" t="str">
            <v>Romina Giampetruzzi</v>
          </cell>
          <cell r="M222">
            <v>29655293</v>
          </cell>
          <cell r="N222">
            <v>541156342407</v>
          </cell>
          <cell r="O222" t="str">
            <v>Romina Giampetruzzi</v>
          </cell>
          <cell r="P222">
            <v>541156342407</v>
          </cell>
          <cell r="Q222" t="str">
            <v>América</v>
          </cell>
          <cell r="R222">
            <v>515</v>
          </cell>
          <cell r="U222" t="str">
            <v>Haedo</v>
          </cell>
          <cell r="V222">
            <v>1706</v>
          </cell>
          <cell r="W222" t="str">
            <v>Gran Buenos Aires</v>
          </cell>
          <cell r="Y222" t="str">
            <v>ENVÍO SIN CARGO (CABA, GRAN PARTE DE GBA y LA PLATA) TIEMPO: 4 a 6 DÍAS HÁBILES</v>
          </cell>
          <cell r="Z222" t="str">
            <v>Mercado Pago</v>
          </cell>
          <cell r="AD222">
            <v>44327</v>
          </cell>
          <cell r="AE222">
            <v>44328</v>
          </cell>
          <cell r="AF222" t="str">
            <v>CUCHILLO PARA UNTAR DE MADERA 16 CM</v>
          </cell>
          <cell r="AG222" t="str">
            <v>79.2</v>
          </cell>
          <cell r="AH222">
            <v>2</v>
          </cell>
          <cell r="AI222">
            <v>101100</v>
          </cell>
          <cell r="AJ222" t="str">
            <v>Móvil</v>
          </cell>
          <cell r="AK222" t="str">
            <v>EL VIERNES 14-05 ENTRE 8 Y 18 HORAS!</v>
          </cell>
          <cell r="AL222">
            <v>14836825471</v>
          </cell>
          <cell r="AM222">
            <v>410700500</v>
          </cell>
          <cell r="AN222" t="str">
            <v>Sí</v>
          </cell>
        </row>
        <row r="223">
          <cell r="A223">
            <v>2945</v>
          </cell>
          <cell r="B223" t="str">
            <v>anabella_longo@hotmail.com</v>
          </cell>
          <cell r="C223">
            <v>44327</v>
          </cell>
          <cell r="D223" t="str">
            <v>Abierta</v>
          </cell>
          <cell r="E223" t="str">
            <v>Recibido</v>
          </cell>
          <cell r="F223" t="str">
            <v>Enviado</v>
          </cell>
          <cell r="G223" t="str">
            <v>ARS</v>
          </cell>
          <cell r="H223">
            <v>2208</v>
          </cell>
          <cell r="I223">
            <v>0</v>
          </cell>
          <cell r="J223">
            <v>0</v>
          </cell>
          <cell r="K223">
            <v>2208</v>
          </cell>
          <cell r="L223" t="str">
            <v>Anabella Longo</v>
          </cell>
          <cell r="M223">
            <v>29038029</v>
          </cell>
          <cell r="N223">
            <v>541133519441</v>
          </cell>
          <cell r="O223" t="str">
            <v>Anabella Longo</v>
          </cell>
          <cell r="P223">
            <v>541133519441</v>
          </cell>
          <cell r="Q223" t="str">
            <v xml:space="preserve">Burela </v>
          </cell>
          <cell r="R223">
            <v>1617</v>
          </cell>
          <cell r="T223" t="str">
            <v xml:space="preserve">Parque chas </v>
          </cell>
          <cell r="U223" t="str">
            <v>Capital Federal</v>
          </cell>
          <cell r="V223">
            <v>1431</v>
          </cell>
          <cell r="W223" t="str">
            <v>Capital Federal</v>
          </cell>
          <cell r="Y223" t="str">
            <v>ENVÍO SIN CARGO (CABA, GRAN PARTE DE GBA y LA PLATA) TIEMPO: 4 a 6 DÍAS HÁBILES</v>
          </cell>
          <cell r="Z223" t="str">
            <v>Mercado Pago</v>
          </cell>
          <cell r="AD223">
            <v>44327</v>
          </cell>
          <cell r="AE223">
            <v>44328</v>
          </cell>
          <cell r="AF223" t="str">
            <v>TAZA ROMA DE CERAMICA ROSA 275ML</v>
          </cell>
          <cell r="AG223">
            <v>552</v>
          </cell>
          <cell r="AH223">
            <v>4</v>
          </cell>
          <cell r="AI223" t="str">
            <v>PO378713NN MERCA SEPA</v>
          </cell>
          <cell r="AJ223" t="str">
            <v>Móvil</v>
          </cell>
          <cell r="AK223" t="str">
            <v>EL LUNES 17-05 ENTRE 8 Y 18 HORAS!</v>
          </cell>
          <cell r="AL223">
            <v>14836416740</v>
          </cell>
          <cell r="AM223">
            <v>410690823</v>
          </cell>
          <cell r="AN223" t="str">
            <v>Sí</v>
          </cell>
        </row>
        <row r="224">
          <cell r="A224">
            <v>2944</v>
          </cell>
          <cell r="B224" t="str">
            <v>jessicachusit@gmail.com</v>
          </cell>
          <cell r="C224">
            <v>44327</v>
          </cell>
          <cell r="D224" t="str">
            <v>Abierta</v>
          </cell>
          <cell r="E224" t="str">
            <v>Recibido</v>
          </cell>
          <cell r="F224" t="str">
            <v>Enviado</v>
          </cell>
          <cell r="G224" t="str">
            <v>ARS</v>
          </cell>
          <cell r="H224">
            <v>3960</v>
          </cell>
          <cell r="I224">
            <v>0</v>
          </cell>
          <cell r="J224">
            <v>0</v>
          </cell>
          <cell r="K224">
            <v>3960</v>
          </cell>
          <cell r="L224" t="str">
            <v>Jessica Chusit</v>
          </cell>
          <cell r="M224">
            <v>37142916</v>
          </cell>
          <cell r="N224">
            <v>541169478954</v>
          </cell>
          <cell r="O224" t="str">
            <v>Jessica Chusit</v>
          </cell>
          <cell r="P224">
            <v>541169478954</v>
          </cell>
          <cell r="Q224" t="str">
            <v>Av. General Fernández de la Cruz</v>
          </cell>
          <cell r="R224">
            <v>6217</v>
          </cell>
          <cell r="T224" t="str">
            <v>Villa Lugano</v>
          </cell>
          <cell r="U224" t="str">
            <v>Capital Federal</v>
          </cell>
          <cell r="V224">
            <v>1439</v>
          </cell>
          <cell r="W224" t="str">
            <v>Capital Federal</v>
          </cell>
          <cell r="Y224" t="str">
            <v>ENVÍO SIN CARGO (CABA, GRAN PARTE DE GBA y LA PLATA) TIEMPO: 4 a 6 DÍAS HÁBILES</v>
          </cell>
          <cell r="Z224" t="str">
            <v>Mercado Pago</v>
          </cell>
          <cell r="AB224" t="str">
            <v>Local a la calle "Lugano Competición" Lunes a viernes de 9 a 13 hs y 15 a 18 hs. Sabados de 9 a 14 hs.</v>
          </cell>
          <cell r="AC224" t="str">
            <v>CAMBIO Q632 X ALCU012</v>
          </cell>
          <cell r="AD224">
            <v>44327</v>
          </cell>
          <cell r="AE224">
            <v>44328</v>
          </cell>
          <cell r="AF224" t="str">
            <v>TABLA DE MADERA DISOLLE 45 X 27 X 3 CM</v>
          </cell>
          <cell r="AG224" t="str">
            <v>1872.8</v>
          </cell>
          <cell r="AH224">
            <v>1</v>
          </cell>
          <cell r="AI224" t="str">
            <v>TABLA04 (5204)</v>
          </cell>
          <cell r="AJ224" t="str">
            <v>Web</v>
          </cell>
          <cell r="AK224" t="str">
            <v>EL LUNES 17-05 ENTRE 8 Y 18 HORAS!</v>
          </cell>
          <cell r="AL224">
            <v>2664174238</v>
          </cell>
          <cell r="AM224">
            <v>410656244</v>
          </cell>
          <cell r="AN224" t="str">
            <v>Sí</v>
          </cell>
        </row>
        <row r="225">
          <cell r="A225">
            <v>2943</v>
          </cell>
          <cell r="B225" t="str">
            <v>claralanust@gmail.com</v>
          </cell>
          <cell r="C225">
            <v>44327</v>
          </cell>
          <cell r="D225" t="str">
            <v>Abierta</v>
          </cell>
          <cell r="E225" t="str">
            <v>Recibido</v>
          </cell>
          <cell r="F225" t="str">
            <v>Enviado</v>
          </cell>
          <cell r="G225" t="str">
            <v>ARS</v>
          </cell>
          <cell r="H225" t="str">
            <v>5390.92</v>
          </cell>
          <cell r="I225">
            <v>0</v>
          </cell>
          <cell r="J225">
            <v>0</v>
          </cell>
          <cell r="K225" t="str">
            <v>5390.92</v>
          </cell>
          <cell r="L225" t="str">
            <v>Clara Lanús Torres</v>
          </cell>
          <cell r="M225">
            <v>40797102</v>
          </cell>
          <cell r="N225">
            <v>5491136763320</v>
          </cell>
          <cell r="O225" t="str">
            <v>Clara Lanús Torres</v>
          </cell>
          <cell r="P225">
            <v>5491136763320</v>
          </cell>
          <cell r="Q225" t="str">
            <v>Intendente Aphalo</v>
          </cell>
          <cell r="R225">
            <v>70</v>
          </cell>
          <cell r="T225" t="str">
            <v>San Isidro</v>
          </cell>
          <cell r="U225" t="str">
            <v>San Isidro</v>
          </cell>
          <cell r="V225">
            <v>1642</v>
          </cell>
          <cell r="W225" t="str">
            <v>Gran Buenos Aires</v>
          </cell>
          <cell r="Y225" t="str">
            <v>ENVÍO SIN CARGO (CABA, GRAN PARTE DE GBA y LA PLATA) TIEMPO: 4 a 6 DÍAS HÁBILES</v>
          </cell>
          <cell r="Z225" t="str">
            <v>Mercado Pago</v>
          </cell>
          <cell r="AB225" t="str">
            <v>Casa entre calles: Maestro Santana e Intendente Becco</v>
          </cell>
          <cell r="AD225">
            <v>44327</v>
          </cell>
          <cell r="AE225">
            <v>44328</v>
          </cell>
          <cell r="AF225" t="str">
            <v>SET X2 PINZAS</v>
          </cell>
          <cell r="AG225">
            <v>282</v>
          </cell>
          <cell r="AH225">
            <v>1</v>
          </cell>
          <cell r="AI225" t="str">
            <v>046BA3323</v>
          </cell>
          <cell r="AJ225" t="str">
            <v>Web</v>
          </cell>
          <cell r="AK225" t="str">
            <v>EL VIERNES 14-05 ENTRE 8 Y 18 HORAS!</v>
          </cell>
          <cell r="AL225">
            <v>14835078682</v>
          </cell>
          <cell r="AM225">
            <v>410620614</v>
          </cell>
          <cell r="AN225" t="str">
            <v>Sí</v>
          </cell>
        </row>
        <row r="226">
          <cell r="A226">
            <v>2942</v>
          </cell>
          <cell r="B226" t="str">
            <v>lauevan@hotmail.com.ar</v>
          </cell>
          <cell r="C226">
            <v>44327</v>
          </cell>
          <cell r="D226" t="str">
            <v>Abierta</v>
          </cell>
          <cell r="E226" t="str">
            <v>Recibido</v>
          </cell>
          <cell r="F226" t="str">
            <v>Enviado</v>
          </cell>
          <cell r="G226" t="str">
            <v>ARS</v>
          </cell>
          <cell r="H226" t="str">
            <v>1293.6</v>
          </cell>
          <cell r="I226">
            <v>0</v>
          </cell>
          <cell r="J226">
            <v>0</v>
          </cell>
          <cell r="K226" t="str">
            <v>1293.6</v>
          </cell>
          <cell r="L226" t="str">
            <v>Maria Laura Evangelista</v>
          </cell>
          <cell r="M226">
            <v>30448591</v>
          </cell>
          <cell r="N226">
            <v>541133370509</v>
          </cell>
          <cell r="O226" t="str">
            <v>Maria Laura Evangelista</v>
          </cell>
          <cell r="P226">
            <v>541133370509</v>
          </cell>
          <cell r="Q226" t="str">
            <v>Carlos tejedor</v>
          </cell>
          <cell r="R226">
            <v>1628</v>
          </cell>
          <cell r="U226" t="str">
            <v>La Tablada</v>
          </cell>
          <cell r="V226">
            <v>1752</v>
          </cell>
          <cell r="W226" t="str">
            <v>Gran Buenos Aires</v>
          </cell>
          <cell r="Y226" t="str">
            <v>ENVÍO SIN CARGO (CABA, GRAN PARTE DE GBA y LA PLATA) TIEMPO: 4 a 6 DÍAS HÁBILES</v>
          </cell>
          <cell r="Z226" t="str">
            <v>Mercado Pago</v>
          </cell>
          <cell r="AB226" t="str">
            <v>Entregarlo en la semana del 17 de Mayo. Avisar por favor horario o cuando esten llegando 1133370509</v>
          </cell>
          <cell r="AD226">
            <v>44327</v>
          </cell>
          <cell r="AE226">
            <v>44328</v>
          </cell>
          <cell r="AF226" t="str">
            <v>INDIVIDUAL CUERINA HOJAS 44x30 CM</v>
          </cell>
          <cell r="AG226" t="str">
            <v>215.6</v>
          </cell>
          <cell r="AH226">
            <v>6</v>
          </cell>
          <cell r="AI226" t="str">
            <v>CHUIN40R</v>
          </cell>
          <cell r="AJ226" t="str">
            <v>Móvil</v>
          </cell>
          <cell r="AK226" t="str">
            <v>EL LUNES 17-05 ENTRE 8 Y 18 HORAS!</v>
          </cell>
          <cell r="AL226">
            <v>2663898431</v>
          </cell>
          <cell r="AM226">
            <v>409499763</v>
          </cell>
          <cell r="AN226" t="str">
            <v>Sí</v>
          </cell>
        </row>
        <row r="227">
          <cell r="A227">
            <v>2941</v>
          </cell>
          <cell r="B227" t="str">
            <v>veromateo77@gmail.com</v>
          </cell>
          <cell r="C227">
            <v>44327</v>
          </cell>
          <cell r="D227" t="str">
            <v>Abierta</v>
          </cell>
          <cell r="E227" t="str">
            <v>Recibido</v>
          </cell>
          <cell r="F227" t="str">
            <v>Enviado</v>
          </cell>
          <cell r="G227" t="str">
            <v>ARS</v>
          </cell>
          <cell r="H227" t="str">
            <v>6633.6</v>
          </cell>
          <cell r="I227">
            <v>0</v>
          </cell>
          <cell r="J227">
            <v>0</v>
          </cell>
          <cell r="K227" t="str">
            <v>6633.6</v>
          </cell>
          <cell r="L227" t="str">
            <v>Veronica Mateo</v>
          </cell>
          <cell r="M227">
            <v>25795879</v>
          </cell>
          <cell r="N227">
            <v>541154193338</v>
          </cell>
          <cell r="O227" t="str">
            <v>Veronica Mateo</v>
          </cell>
          <cell r="P227">
            <v>541154193338</v>
          </cell>
          <cell r="Q227" t="str">
            <v xml:space="preserve">Rusia </v>
          </cell>
          <cell r="R227">
            <v>2750</v>
          </cell>
          <cell r="U227" t="str">
            <v>Capital Federal</v>
          </cell>
          <cell r="V227">
            <v>1417</v>
          </cell>
          <cell r="W227" t="str">
            <v>Capital Federal</v>
          </cell>
          <cell r="Y227" t="str">
            <v>ENVÍO SIN CARGO (CABA, GRAN PARTE DE GBA y LA PLATA) TIEMPO: 4 a 6 DÍAS HÁBILES</v>
          </cell>
          <cell r="Z227" t="str">
            <v>Mercado Pago</v>
          </cell>
          <cell r="AD227">
            <v>44327</v>
          </cell>
          <cell r="AE227">
            <v>44328</v>
          </cell>
          <cell r="AF227" t="str">
            <v>INDIVIDUAL RANGPUR GOLD 38CM</v>
          </cell>
          <cell r="AG227" t="str">
            <v>387.2</v>
          </cell>
          <cell r="AH227">
            <v>2</v>
          </cell>
          <cell r="AI227" t="str">
            <v>MS115246</v>
          </cell>
          <cell r="AJ227" t="str">
            <v>Móvil</v>
          </cell>
          <cell r="AK227" t="str">
            <v>EL LUNES 17-05 ENTRE 8 Y 18 HORAS!</v>
          </cell>
          <cell r="AL227">
            <v>14833624086</v>
          </cell>
          <cell r="AM227">
            <v>410112162</v>
          </cell>
          <cell r="AN227" t="str">
            <v>Sí</v>
          </cell>
        </row>
        <row r="228">
          <cell r="A228">
            <v>2940</v>
          </cell>
          <cell r="B228" t="str">
            <v>camila_maite@hotmail.com</v>
          </cell>
          <cell r="C228">
            <v>44327</v>
          </cell>
          <cell r="D228" t="str">
            <v>Abierta</v>
          </cell>
          <cell r="E228" t="str">
            <v>Recibido</v>
          </cell>
          <cell r="F228" t="str">
            <v>Enviado</v>
          </cell>
          <cell r="G228" t="str">
            <v>ARS</v>
          </cell>
          <cell r="H228">
            <v>1536</v>
          </cell>
          <cell r="I228">
            <v>0</v>
          </cell>
          <cell r="J228">
            <v>0</v>
          </cell>
          <cell r="K228">
            <v>1536</v>
          </cell>
          <cell r="L228" t="str">
            <v>Camila Maité Cilveti</v>
          </cell>
          <cell r="M228">
            <v>40429489</v>
          </cell>
          <cell r="N228">
            <v>5491168123466</v>
          </cell>
          <cell r="O228" t="str">
            <v>Camila Maité Cilveti</v>
          </cell>
          <cell r="P228">
            <v>5491168123466</v>
          </cell>
          <cell r="Q228" t="str">
            <v>Francisco Hué</v>
          </cell>
          <cell r="R228">
            <v>2762</v>
          </cell>
          <cell r="U228" t="str">
            <v>San Andres</v>
          </cell>
          <cell r="V228">
            <v>1651</v>
          </cell>
          <cell r="W228" t="str">
            <v>Gran Buenos Aires</v>
          </cell>
          <cell r="Y228" t="str">
            <v>ENVÍO SIN CARGO (CABA, GRAN PARTE DE GBA y LA PLATA) TIEMPO: 4 a 6 DÍAS HÁBILES</v>
          </cell>
          <cell r="Z228" t="str">
            <v>TRANSFERENCIA BANCARIA</v>
          </cell>
          <cell r="AD228">
            <v>44327</v>
          </cell>
          <cell r="AE228">
            <v>44328</v>
          </cell>
          <cell r="AF228" t="str">
            <v>INDIVIDUAL KHULNA NATURAL 38CM</v>
          </cell>
          <cell r="AG228">
            <v>384</v>
          </cell>
          <cell r="AH228">
            <v>4</v>
          </cell>
          <cell r="AI228">
            <v>115283</v>
          </cell>
          <cell r="AJ228" t="str">
            <v>Web</v>
          </cell>
          <cell r="AK228" t="str">
            <v>EL VIERNES 14-05 ENTRE 8 Y 18 HORAS!</v>
          </cell>
          <cell r="AM228">
            <v>410579033</v>
          </cell>
          <cell r="AN228" t="str">
            <v>Sí</v>
          </cell>
        </row>
        <row r="229">
          <cell r="A229">
            <v>2939</v>
          </cell>
          <cell r="B229" t="str">
            <v>laura_emilce@outlook.com</v>
          </cell>
          <cell r="C229">
            <v>44327</v>
          </cell>
          <cell r="D229" t="str">
            <v>Abierta</v>
          </cell>
          <cell r="E229" t="str">
            <v>Recibido</v>
          </cell>
          <cell r="F229" t="str">
            <v>Enviado</v>
          </cell>
          <cell r="G229" t="str">
            <v>ARS</v>
          </cell>
          <cell r="H229" t="str">
            <v>1913.4</v>
          </cell>
          <cell r="I229">
            <v>0</v>
          </cell>
          <cell r="J229">
            <v>0</v>
          </cell>
          <cell r="K229" t="str">
            <v>1913.4</v>
          </cell>
          <cell r="L229" t="str">
            <v>Laura Emilce Fraga</v>
          </cell>
          <cell r="M229">
            <v>17587543</v>
          </cell>
          <cell r="N229">
            <v>5491165043287</v>
          </cell>
          <cell r="O229" t="str">
            <v>Laura Emilce Fraga</v>
          </cell>
          <cell r="P229">
            <v>5491165043287</v>
          </cell>
          <cell r="Q229" t="str">
            <v xml:space="preserve"> Manuel Ocampo</v>
          </cell>
          <cell r="R229">
            <v>546</v>
          </cell>
          <cell r="U229" t="str">
            <v>Lanus oeste</v>
          </cell>
          <cell r="V229">
            <v>1824</v>
          </cell>
          <cell r="W229" t="str">
            <v>Gran Buenos Aires</v>
          </cell>
          <cell r="Y229" t="str">
            <v>ENVÍO SIN CARGO (CABA, GRAN PARTE DE GBA y LA PLATA) TIEMPO: 4 a 6 DÍAS HÁBILES</v>
          </cell>
          <cell r="Z229" t="str">
            <v>Mercado Pago</v>
          </cell>
          <cell r="AD229">
            <v>44327</v>
          </cell>
          <cell r="AE229">
            <v>44328</v>
          </cell>
          <cell r="AF229" t="str">
            <v>POTE BASICO 600ML</v>
          </cell>
          <cell r="AG229" t="str">
            <v>212.8</v>
          </cell>
          <cell r="AH229">
            <v>2</v>
          </cell>
          <cell r="AI229" t="str">
            <v>Q10170 QUO /MERCA NO SEPARADA/COSTO TEORICO MAS IVA</v>
          </cell>
          <cell r="AJ229" t="str">
            <v>Móvil</v>
          </cell>
          <cell r="AK229" t="str">
            <v>EL LUNES 17-05 ENTRE 8 Y 18 HORAS!</v>
          </cell>
          <cell r="AL229">
            <v>14832903464</v>
          </cell>
          <cell r="AM229">
            <v>410535458</v>
          </cell>
          <cell r="AN229" t="str">
            <v>Sí</v>
          </cell>
        </row>
        <row r="230">
          <cell r="A230">
            <v>2938</v>
          </cell>
          <cell r="B230" t="str">
            <v>carochiu@gmail.com</v>
          </cell>
          <cell r="C230">
            <v>44327</v>
          </cell>
          <cell r="D230" t="str">
            <v>Abierta</v>
          </cell>
          <cell r="E230" t="str">
            <v>Recibido</v>
          </cell>
          <cell r="F230" t="str">
            <v>Enviado</v>
          </cell>
          <cell r="G230" t="str">
            <v>ARS</v>
          </cell>
          <cell r="H230" t="str">
            <v>7163.2</v>
          </cell>
          <cell r="I230">
            <v>0</v>
          </cell>
          <cell r="J230">
            <v>0</v>
          </cell>
          <cell r="K230" t="str">
            <v>7163.2</v>
          </cell>
          <cell r="L230" t="str">
            <v>Carolina Chiusaroli</v>
          </cell>
          <cell r="M230">
            <v>23017385</v>
          </cell>
          <cell r="N230">
            <v>542213517952</v>
          </cell>
          <cell r="O230" t="str">
            <v>Carolina Chiusaroli</v>
          </cell>
          <cell r="P230">
            <v>542213517952</v>
          </cell>
          <cell r="Q230" t="str">
            <v>13 C Entre 474 Y 476</v>
          </cell>
          <cell r="R230">
            <v>63</v>
          </cell>
          <cell r="T230" t="str">
            <v>City Bell</v>
          </cell>
          <cell r="U230" t="str">
            <v>Capital Federal</v>
          </cell>
          <cell r="V230">
            <v>1440</v>
          </cell>
          <cell r="W230" t="str">
            <v>Capital Federal</v>
          </cell>
          <cell r="Y230" t="str">
            <v>ENVÍO SIN CARGO (CABA, GRAN PARTE DE GBA y LA PLATA) TIEMPO: 4 a 6 DÍAS HÁBILES</v>
          </cell>
          <cell r="Z230" t="str">
            <v>Mercado Pago</v>
          </cell>
          <cell r="AB230" t="str">
            <v>Estoy en city Bell...puse ese codigo postal...xq no se podia con otro</v>
          </cell>
          <cell r="AD230">
            <v>44327</v>
          </cell>
          <cell r="AE230">
            <v>44328</v>
          </cell>
          <cell r="AF230" t="str">
            <v>TABLA MÁRMOL CARRARA 30x10 CM (Blanco)</v>
          </cell>
          <cell r="AG230" t="str">
            <v>1258.4</v>
          </cell>
          <cell r="AH230">
            <v>2</v>
          </cell>
          <cell r="AI230" t="str">
            <v>CARRA 3010. MERCA SEPARADA</v>
          </cell>
          <cell r="AJ230" t="str">
            <v>Móvil</v>
          </cell>
          <cell r="AK230" t="str">
            <v>EL LUNES 17-05 ENTRE 8 Y 18 HORAS!</v>
          </cell>
          <cell r="AL230">
            <v>14832865320</v>
          </cell>
          <cell r="AM230">
            <v>410475019</v>
          </cell>
          <cell r="AN230" t="str">
            <v>Sí</v>
          </cell>
        </row>
        <row r="231">
          <cell r="A231">
            <v>2937</v>
          </cell>
          <cell r="B231" t="str">
            <v>aylen_losada@hotmail.com</v>
          </cell>
          <cell r="C231">
            <v>44327</v>
          </cell>
          <cell r="D231" t="str">
            <v>Abierta</v>
          </cell>
          <cell r="E231" t="str">
            <v>Recibido</v>
          </cell>
          <cell r="F231" t="str">
            <v>Enviado</v>
          </cell>
          <cell r="G231" t="str">
            <v>ARS</v>
          </cell>
          <cell r="H231">
            <v>1222</v>
          </cell>
          <cell r="I231">
            <v>0</v>
          </cell>
          <cell r="J231">
            <v>0</v>
          </cell>
          <cell r="K231">
            <v>1222</v>
          </cell>
          <cell r="L231" t="str">
            <v>Aylen Paula Losada</v>
          </cell>
          <cell r="M231">
            <v>34519958</v>
          </cell>
          <cell r="N231">
            <v>541131446325</v>
          </cell>
          <cell r="O231" t="str">
            <v>Aylen Paula Losada</v>
          </cell>
          <cell r="P231">
            <v>541131446325</v>
          </cell>
          <cell r="Q231" t="str">
            <v>Newton</v>
          </cell>
          <cell r="R231">
            <v>1377</v>
          </cell>
          <cell r="T231" t="str">
            <v>El palomar</v>
          </cell>
          <cell r="U231" t="str">
            <v>Buenos Aires</v>
          </cell>
          <cell r="V231">
            <v>1706</v>
          </cell>
          <cell r="W231" t="str">
            <v>Gran Buenos Aires</v>
          </cell>
          <cell r="Y231" t="str">
            <v>ENVÍO SIN CARGO (CABA, GRAN PARTE DE GBA y LA PLATA) TIEMPO: 4 a 6 DÍAS HÁBILES</v>
          </cell>
          <cell r="Z231" t="str">
            <v>Mercado Pago</v>
          </cell>
          <cell r="AD231">
            <v>44327</v>
          </cell>
          <cell r="AE231">
            <v>44328</v>
          </cell>
          <cell r="AF231" t="str">
            <v>INFUSOR DE TE OVAL 4.5 CM</v>
          </cell>
          <cell r="AG231" t="str">
            <v>359.6</v>
          </cell>
          <cell r="AH231">
            <v>1</v>
          </cell>
          <cell r="AI231" t="str">
            <v>MS114229</v>
          </cell>
          <cell r="AJ231" t="str">
            <v>Web</v>
          </cell>
          <cell r="AK231" t="str">
            <v>EL VIERNES 14-05 ENTRE 8 Y 18 HORAS!</v>
          </cell>
          <cell r="AL231">
            <v>2662079216</v>
          </cell>
          <cell r="AM231">
            <v>410360523</v>
          </cell>
          <cell r="AN231" t="str">
            <v>Sí</v>
          </cell>
        </row>
        <row r="232">
          <cell r="A232">
            <v>2936</v>
          </cell>
          <cell r="B232" t="str">
            <v>moni1899@hotmail.com</v>
          </cell>
          <cell r="C232">
            <v>44327</v>
          </cell>
          <cell r="D232" t="str">
            <v>Abierta</v>
          </cell>
          <cell r="E232" t="str">
            <v>Recibido</v>
          </cell>
          <cell r="F232" t="str">
            <v>Enviado</v>
          </cell>
          <cell r="G232" t="str">
            <v>ARS</v>
          </cell>
          <cell r="H232" t="str">
            <v>991.76</v>
          </cell>
          <cell r="I232">
            <v>0</v>
          </cell>
          <cell r="J232">
            <v>0</v>
          </cell>
          <cell r="K232" t="str">
            <v>991.76</v>
          </cell>
          <cell r="L232" t="str">
            <v>Monica Laura Del Percio</v>
          </cell>
          <cell r="M232">
            <v>26405491</v>
          </cell>
          <cell r="N232">
            <v>541169240864</v>
          </cell>
          <cell r="O232" t="str">
            <v>Monica Laura del percio</v>
          </cell>
          <cell r="P232">
            <v>541169240864</v>
          </cell>
          <cell r="Q232" t="str">
            <v>Albariños</v>
          </cell>
          <cell r="R232">
            <v>2639</v>
          </cell>
          <cell r="T232" t="str">
            <v>remedios de escalada</v>
          </cell>
          <cell r="U232" t="str">
            <v>Remedios De Escalada</v>
          </cell>
          <cell r="V232">
            <v>1826</v>
          </cell>
          <cell r="W232" t="str">
            <v>Gran Buenos Aires</v>
          </cell>
          <cell r="Y232" t="str">
            <v>ENVÍO SIN CARGO (CABA, GRAN PARTE DE GBA y LA PLATA) TIEMPO: 4 a 6 DÍAS HÁBILES</v>
          </cell>
          <cell r="Z232" t="str">
            <v>Mercado Pago</v>
          </cell>
          <cell r="AD232">
            <v>44327</v>
          </cell>
          <cell r="AE232">
            <v>44328</v>
          </cell>
          <cell r="AF232" t="str">
            <v>FRASCO DE VIDRIO LINEA CUNA COBRE CHICO - 0.55 L 11.5X9X12.5CM</v>
          </cell>
          <cell r="AG232" t="str">
            <v>399.6</v>
          </cell>
          <cell r="AH232">
            <v>1</v>
          </cell>
          <cell r="AI232" t="str">
            <v>MS117A26</v>
          </cell>
          <cell r="AJ232" t="str">
            <v>Web</v>
          </cell>
          <cell r="AK232" t="str">
            <v>EL LUNES 17-05 ENTRE 8 Y 18 HORAS!</v>
          </cell>
          <cell r="AL232">
            <v>14828749367</v>
          </cell>
          <cell r="AM232">
            <v>409443757</v>
          </cell>
          <cell r="AN232" t="str">
            <v>Sí</v>
          </cell>
        </row>
        <row r="233">
          <cell r="A233">
            <v>2935</v>
          </cell>
          <cell r="B233" t="str">
            <v>paulette.olmedo@hotmail.com</v>
          </cell>
          <cell r="C233">
            <v>44327</v>
          </cell>
          <cell r="D233" t="str">
            <v>Abierta</v>
          </cell>
          <cell r="E233" t="str">
            <v>Recibido</v>
          </cell>
          <cell r="F233" t="str">
            <v>Enviado</v>
          </cell>
          <cell r="G233" t="str">
            <v>ARS</v>
          </cell>
          <cell r="H233" t="str">
            <v>804.8</v>
          </cell>
          <cell r="I233">
            <v>0</v>
          </cell>
          <cell r="J233">
            <v>0</v>
          </cell>
          <cell r="K233" t="str">
            <v>804.8</v>
          </cell>
          <cell r="L233" t="str">
            <v>Paula Olmedo</v>
          </cell>
          <cell r="M233">
            <v>39334223</v>
          </cell>
          <cell r="N233">
            <v>541166203424</v>
          </cell>
          <cell r="O233" t="str">
            <v>Paula Olmedo</v>
          </cell>
          <cell r="P233">
            <v>541166203424</v>
          </cell>
          <cell r="Q233" t="str">
            <v>Florencio varela</v>
          </cell>
          <cell r="R233">
            <v>279</v>
          </cell>
          <cell r="T233" t="str">
            <v xml:space="preserve">Beccar </v>
          </cell>
          <cell r="U233" t="str">
            <v xml:space="preserve">San Isidro </v>
          </cell>
          <cell r="V233">
            <v>1643</v>
          </cell>
          <cell r="W233" t="str">
            <v>Gran Buenos Aires</v>
          </cell>
          <cell r="Y233" t="str">
            <v>ENVÍO SIN CARGO (CABA, GRAN PARTE DE GBA y LA PLATA) TIEMPO: 4 a 6 DÍAS HÁBILES</v>
          </cell>
          <cell r="Z233" t="str">
            <v>Mercado Pago</v>
          </cell>
          <cell r="AD233">
            <v>44327</v>
          </cell>
          <cell r="AE233">
            <v>44328</v>
          </cell>
          <cell r="AF233" t="str">
            <v>SR. DISPENSER COLORES SURTIDOS (Violeta)</v>
          </cell>
          <cell r="AG233">
            <v>368</v>
          </cell>
          <cell r="AH233">
            <v>1</v>
          </cell>
          <cell r="AI233" t="str">
            <v>Q056 QUO MERCA SEPARADA/COSTO TEORICO MAS IVA</v>
          </cell>
          <cell r="AJ233" t="str">
            <v>Móvil</v>
          </cell>
          <cell r="AK233" t="str">
            <v>EL VIERNES 14-05 ENTRE 8 Y 18 HORAS!</v>
          </cell>
          <cell r="AL233">
            <v>14828180428</v>
          </cell>
          <cell r="AM233">
            <v>410355762</v>
          </cell>
          <cell r="AN233" t="str">
            <v>Sí</v>
          </cell>
        </row>
        <row r="234">
          <cell r="A234">
            <v>2934</v>
          </cell>
          <cell r="B234" t="str">
            <v>gab79c83@gmail.com</v>
          </cell>
          <cell r="C234">
            <v>44327</v>
          </cell>
          <cell r="D234" t="str">
            <v>Abierta</v>
          </cell>
          <cell r="E234" t="str">
            <v>Recibido</v>
          </cell>
          <cell r="F234" t="str">
            <v>Enviado</v>
          </cell>
          <cell r="G234" t="str">
            <v>ARS</v>
          </cell>
          <cell r="H234" t="str">
            <v>1966.4</v>
          </cell>
          <cell r="I234">
            <v>0</v>
          </cell>
          <cell r="J234">
            <v>0</v>
          </cell>
          <cell r="K234" t="str">
            <v>1966.4</v>
          </cell>
          <cell r="L234" t="str">
            <v>María Belén Martínez Deibe</v>
          </cell>
          <cell r="M234">
            <v>29975271</v>
          </cell>
          <cell r="N234">
            <v>5491169098089</v>
          </cell>
          <cell r="O234" t="str">
            <v>María Belén Martínez Deibe</v>
          </cell>
          <cell r="P234">
            <v>5491169098089</v>
          </cell>
          <cell r="Q234" t="str">
            <v>11 De Septiembre</v>
          </cell>
          <cell r="R234">
            <v>418</v>
          </cell>
          <cell r="T234" t="str">
            <v>Ramos Mejía</v>
          </cell>
          <cell r="U234" t="str">
            <v>Ramos Mejía</v>
          </cell>
          <cell r="V234">
            <v>1704</v>
          </cell>
          <cell r="W234" t="str">
            <v>Gran Buenos Aires</v>
          </cell>
          <cell r="Y234" t="str">
            <v>ENVÍO SIN CARGO (CABA, GRAN PARTE DE GBA y LA PLATA) TIEMPO: 4 a 6 DÍAS HÁBILES</v>
          </cell>
          <cell r="Z234" t="str">
            <v>Mercado Pago</v>
          </cell>
          <cell r="AD234">
            <v>44327</v>
          </cell>
          <cell r="AE234">
            <v>44328</v>
          </cell>
          <cell r="AF234" t="str">
            <v>INDIVIDUAL CUERINA DREAM 44X30CM</v>
          </cell>
          <cell r="AG234" t="str">
            <v>215.6</v>
          </cell>
          <cell r="AH234">
            <v>2</v>
          </cell>
          <cell r="AI234" t="str">
            <v>CHUIN35R MERCA SEPA</v>
          </cell>
          <cell r="AJ234" t="str">
            <v>Móvil</v>
          </cell>
          <cell r="AK234" t="str">
            <v>EL VIERNES 14-05 ENTRE 8 Y 18 HORAS!</v>
          </cell>
          <cell r="AL234">
            <v>14827801268</v>
          </cell>
          <cell r="AM234">
            <v>403268424</v>
          </cell>
          <cell r="AN234" t="str">
            <v>Sí</v>
          </cell>
        </row>
        <row r="235">
          <cell r="A235">
            <v>2933</v>
          </cell>
          <cell r="B235" t="str">
            <v>soledv30@yahoo.com.ar</v>
          </cell>
          <cell r="C235">
            <v>44327</v>
          </cell>
          <cell r="D235" t="str">
            <v>Abierta</v>
          </cell>
          <cell r="E235" t="str">
            <v>Recibido</v>
          </cell>
          <cell r="F235" t="str">
            <v>Enviado</v>
          </cell>
          <cell r="G235" t="str">
            <v>ARS</v>
          </cell>
          <cell r="H235" t="str">
            <v>3668.8</v>
          </cell>
          <cell r="I235">
            <v>0</v>
          </cell>
          <cell r="J235">
            <v>0</v>
          </cell>
          <cell r="K235" t="str">
            <v>3668.8</v>
          </cell>
          <cell r="L235" t="str">
            <v>Soledad Diaz de Vivar</v>
          </cell>
          <cell r="M235">
            <v>22147029</v>
          </cell>
          <cell r="N235">
            <v>5491170031224</v>
          </cell>
          <cell r="O235" t="str">
            <v>Soledad Diaz de Vivar</v>
          </cell>
          <cell r="P235">
            <v>5491170031224</v>
          </cell>
          <cell r="Q235" t="str">
            <v>Santa fe</v>
          </cell>
          <cell r="R235">
            <v>2721</v>
          </cell>
          <cell r="S235">
            <v>0.33333333333333331</v>
          </cell>
          <cell r="T235" t="str">
            <v xml:space="preserve">Recoleta </v>
          </cell>
          <cell r="U235" t="str">
            <v>Capital Federal</v>
          </cell>
          <cell r="V235">
            <v>1425</v>
          </cell>
          <cell r="W235" t="str">
            <v>Capital Federal</v>
          </cell>
          <cell r="Y235" t="str">
            <v>ENVÍO SIN CARGO (CABA, GRAN PARTE DE GBA y LA PLATA) TIEMPO: 4 a 6 DÍAS HÁBILES</v>
          </cell>
          <cell r="Z235" t="str">
            <v>Mercado Pago</v>
          </cell>
          <cell r="AB235" t="str">
            <v>El perfumero que prefiero es es gris. Gracias.</v>
          </cell>
          <cell r="AD235">
            <v>44327</v>
          </cell>
          <cell r="AE235">
            <v>44328</v>
          </cell>
          <cell r="AF235" t="str">
            <v>PLATON 30 CM + SALSERO 11 CM DE VIDRIO</v>
          </cell>
          <cell r="AG235" t="str">
            <v>636.8</v>
          </cell>
          <cell r="AH235">
            <v>1</v>
          </cell>
          <cell r="AI235" t="str">
            <v>120414DPF2</v>
          </cell>
          <cell r="AJ235" t="str">
            <v>Móvil</v>
          </cell>
          <cell r="AK235" t="str">
            <v>EL LUNES 17-05 ENTRE 8 Y 18 HORAS!</v>
          </cell>
          <cell r="AL235">
            <v>2661201449</v>
          </cell>
          <cell r="AM235">
            <v>410001053</v>
          </cell>
          <cell r="AN235" t="str">
            <v>Sí</v>
          </cell>
        </row>
        <row r="236">
          <cell r="A236">
            <v>2932</v>
          </cell>
          <cell r="B236" t="str">
            <v>laly_tripicchio@hotmail.com</v>
          </cell>
          <cell r="C236">
            <v>44326</v>
          </cell>
          <cell r="D236" t="str">
            <v>Abierta</v>
          </cell>
          <cell r="E236" t="str">
            <v>Recibido</v>
          </cell>
          <cell r="F236" t="str">
            <v>Enviado</v>
          </cell>
          <cell r="G236" t="str">
            <v>ARS</v>
          </cell>
          <cell r="H236" t="str">
            <v>4423.5</v>
          </cell>
          <cell r="I236">
            <v>0</v>
          </cell>
          <cell r="J236">
            <v>0</v>
          </cell>
          <cell r="K236" t="str">
            <v>4423.5</v>
          </cell>
          <cell r="L236" t="str">
            <v>Maria Laura Tripicchio</v>
          </cell>
          <cell r="M236">
            <v>23971949</v>
          </cell>
          <cell r="N236">
            <v>541132164825</v>
          </cell>
          <cell r="O236" t="str">
            <v>Maria Laura Tripicchio</v>
          </cell>
          <cell r="P236">
            <v>541132164825</v>
          </cell>
          <cell r="Q236" t="str">
            <v xml:space="preserve">José binifacio </v>
          </cell>
          <cell r="R236">
            <v>2424</v>
          </cell>
          <cell r="S236" t="str">
            <v xml:space="preserve">7 41 </v>
          </cell>
          <cell r="T236" t="str">
            <v xml:space="preserve">Flores </v>
          </cell>
          <cell r="U236" t="str">
            <v>Capital Federal</v>
          </cell>
          <cell r="V236">
            <v>1406</v>
          </cell>
          <cell r="W236" t="str">
            <v>Capital Federal</v>
          </cell>
          <cell r="Y236" t="str">
            <v>ENVÍO SIN CARGO (CABA, GRAN PARTE DE GBA y LA PLATA) TIEMPO: 4 a 6 DÍAS HÁBILES</v>
          </cell>
          <cell r="Z236" t="str">
            <v>Mercado Pago</v>
          </cell>
          <cell r="AD236">
            <v>44326</v>
          </cell>
          <cell r="AE236">
            <v>44327</v>
          </cell>
          <cell r="AF236" t="str">
            <v>CORTINA BOSQUE POLIESTER 100% 180X180CM</v>
          </cell>
          <cell r="AG236" t="str">
            <v>1498.5</v>
          </cell>
          <cell r="AH236">
            <v>1</v>
          </cell>
          <cell r="AI236" t="str">
            <v>CHUCOBOS</v>
          </cell>
          <cell r="AJ236" t="str">
            <v>Móvil</v>
          </cell>
          <cell r="AK236" t="str">
            <v>EL JUEVES 13-05 ENTRE 8 Y 18 HORAS!</v>
          </cell>
          <cell r="AL236">
            <v>14823983561</v>
          </cell>
          <cell r="AM236">
            <v>400579138</v>
          </cell>
          <cell r="AN236" t="str">
            <v>Sí</v>
          </cell>
        </row>
        <row r="237">
          <cell r="A237">
            <v>2931</v>
          </cell>
          <cell r="B237" t="str">
            <v>cony_linardi@hotmail.com</v>
          </cell>
          <cell r="C237">
            <v>44326</v>
          </cell>
          <cell r="D237" t="str">
            <v>Abierta</v>
          </cell>
          <cell r="E237" t="str">
            <v>Recibido</v>
          </cell>
          <cell r="F237" t="str">
            <v>Enviado</v>
          </cell>
          <cell r="G237" t="str">
            <v>ARS</v>
          </cell>
          <cell r="H237">
            <v>6300</v>
          </cell>
          <cell r="I237">
            <v>0</v>
          </cell>
          <cell r="J237">
            <v>0</v>
          </cell>
          <cell r="K237">
            <v>6300</v>
          </cell>
          <cell r="L237" t="str">
            <v>Constanza Linardi</v>
          </cell>
          <cell r="M237">
            <v>42877242</v>
          </cell>
          <cell r="N237">
            <v>543484206928</v>
          </cell>
          <cell r="O237" t="str">
            <v>Constanza Linardi</v>
          </cell>
          <cell r="P237">
            <v>543484206928</v>
          </cell>
          <cell r="Q237" t="str">
            <v xml:space="preserve">Fournier </v>
          </cell>
          <cell r="R237">
            <v>2830</v>
          </cell>
          <cell r="U237" t="str">
            <v>Garin</v>
          </cell>
          <cell r="V237">
            <v>1619</v>
          </cell>
          <cell r="W237" t="str">
            <v>Gran Buenos Aires</v>
          </cell>
          <cell r="Y237" t="str">
            <v>ENVÍO SIN CARGO (CABA, GRAN PARTE DE GBA y LA PLATA) TIEMPO: 4 a 6 DÍAS HÁBILES</v>
          </cell>
          <cell r="Z237" t="str">
            <v>Mercado Pago</v>
          </cell>
          <cell r="AD237">
            <v>44326</v>
          </cell>
          <cell r="AE237">
            <v>44328</v>
          </cell>
          <cell r="AF237" t="str">
            <v>MESA DE ARRIME HOME OFFICE 36X43X60 CM</v>
          </cell>
          <cell r="AG237">
            <v>2800</v>
          </cell>
          <cell r="AH237">
            <v>1</v>
          </cell>
          <cell r="AI237" t="str">
            <v>NEWARRIME</v>
          </cell>
          <cell r="AJ237" t="str">
            <v>Móvil</v>
          </cell>
          <cell r="AK237" t="str">
            <v>EL JUEVES 13-05 ENTRE 8 Y 18 HORAS!</v>
          </cell>
          <cell r="AL237">
            <v>14823859105</v>
          </cell>
          <cell r="AM237">
            <v>410121836</v>
          </cell>
          <cell r="AN237" t="str">
            <v>Sí</v>
          </cell>
        </row>
        <row r="238">
          <cell r="A238">
            <v>2930</v>
          </cell>
          <cell r="B238" t="str">
            <v>Padin.paulina@gmail.com</v>
          </cell>
          <cell r="C238">
            <v>44326</v>
          </cell>
          <cell r="D238" t="str">
            <v>Abierta</v>
          </cell>
          <cell r="E238" t="str">
            <v>Recibido</v>
          </cell>
          <cell r="F238" t="str">
            <v>Enviado</v>
          </cell>
          <cell r="G238" t="str">
            <v>ARS</v>
          </cell>
          <cell r="H238" t="str">
            <v>742.4</v>
          </cell>
          <cell r="I238">
            <v>0</v>
          </cell>
          <cell r="J238">
            <v>0</v>
          </cell>
          <cell r="K238" t="str">
            <v>742.4</v>
          </cell>
          <cell r="L238" t="str">
            <v>Paulina Padin</v>
          </cell>
          <cell r="M238">
            <v>38494854</v>
          </cell>
          <cell r="N238">
            <v>5492944796351</v>
          </cell>
          <cell r="O238" t="str">
            <v>Paulina Padin</v>
          </cell>
          <cell r="P238">
            <v>5492944796351</v>
          </cell>
          <cell r="Q238" t="str">
            <v xml:space="preserve">Junin </v>
          </cell>
          <cell r="R238">
            <v>654</v>
          </cell>
          <cell r="S238" t="str">
            <v>2D</v>
          </cell>
          <cell r="T238" t="str">
            <v xml:space="preserve">Balvanera </v>
          </cell>
          <cell r="U238" t="str">
            <v>Capital Federal</v>
          </cell>
          <cell r="V238">
            <v>1026</v>
          </cell>
          <cell r="W238" t="str">
            <v>Capital Federal</v>
          </cell>
          <cell r="Y238" t="str">
            <v>ENVÍO SIN CARGO (CABA, GRAN PARTE DE GBA y LA PLATA) TIEMPO: 4 a 6 DÍAS HÁBILES</v>
          </cell>
          <cell r="Z238" t="str">
            <v>Mercado Pago</v>
          </cell>
          <cell r="AB238" t="str">
            <v>Cualquier cosa dejar en PORTERIA CP 1026</v>
          </cell>
          <cell r="AD238">
            <v>44326</v>
          </cell>
          <cell r="AE238">
            <v>44328</v>
          </cell>
          <cell r="AF238" t="str">
            <v>VELA 100% SOJA AROMA JAZMIN O VAINILLA</v>
          </cell>
          <cell r="AG238" t="str">
            <v>281.6</v>
          </cell>
          <cell r="AH238">
            <v>1</v>
          </cell>
          <cell r="AI238" t="str">
            <v>TW88423VELA(SHOWROOM)</v>
          </cell>
          <cell r="AJ238" t="str">
            <v>Móvil</v>
          </cell>
          <cell r="AK238" t="str">
            <v>EL JUEVES 13-05 ENTRE 8 Y 18 HORAS!</v>
          </cell>
          <cell r="AL238">
            <v>2660625250</v>
          </cell>
          <cell r="AM238">
            <v>410085883</v>
          </cell>
          <cell r="AN238" t="str">
            <v>Sí</v>
          </cell>
        </row>
        <row r="239">
          <cell r="A239">
            <v>2929</v>
          </cell>
          <cell r="B239" t="str">
            <v>aldana_fuggini@hotmail.com</v>
          </cell>
          <cell r="C239">
            <v>44326</v>
          </cell>
          <cell r="D239" t="str">
            <v>Abierta</v>
          </cell>
          <cell r="E239" t="str">
            <v>Recibido</v>
          </cell>
          <cell r="F239" t="str">
            <v>Enviado</v>
          </cell>
          <cell r="G239" t="str">
            <v>ARS</v>
          </cell>
          <cell r="H239">
            <v>1499</v>
          </cell>
          <cell r="I239">
            <v>0</v>
          </cell>
          <cell r="J239">
            <v>0</v>
          </cell>
          <cell r="K239">
            <v>1499</v>
          </cell>
          <cell r="L239" t="str">
            <v>Aldana Fuggini</v>
          </cell>
          <cell r="M239">
            <v>34205226</v>
          </cell>
          <cell r="N239">
            <v>5491164411825</v>
          </cell>
          <cell r="O239" t="str">
            <v>Aldana Fuggini</v>
          </cell>
          <cell r="P239">
            <v>5491164411825</v>
          </cell>
          <cell r="Q239" t="str">
            <v xml:space="preserve">Prof cid guidi de franc </v>
          </cell>
          <cell r="R239">
            <v>278</v>
          </cell>
          <cell r="S239">
            <v>3</v>
          </cell>
          <cell r="T239" t="str">
            <v xml:space="preserve">Villa centenario </v>
          </cell>
          <cell r="U239" t="str">
            <v>Lomas de zamora</v>
          </cell>
          <cell r="V239">
            <v>1828</v>
          </cell>
          <cell r="W239" t="str">
            <v>Gran Buenos Aires</v>
          </cell>
          <cell r="Y239" t="str">
            <v>ENVÍO SIN CARGO (CABA, GRAN PARTE DE GBA y LA PLATA) TIEMPO: 4 a 6 DÍAS HÁBILES</v>
          </cell>
          <cell r="Z239" t="str">
            <v>Mercado Pago</v>
          </cell>
          <cell r="AD239">
            <v>44326</v>
          </cell>
          <cell r="AE239">
            <v>44328</v>
          </cell>
          <cell r="AF239" t="str">
            <v>1 CABEZAL + 2 REPUESTOS MOPA</v>
          </cell>
          <cell r="AG239">
            <v>1499</v>
          </cell>
          <cell r="AH239">
            <v>1</v>
          </cell>
          <cell r="AI239" t="str">
            <v>Repuesto</v>
          </cell>
          <cell r="AJ239" t="str">
            <v>Móvil</v>
          </cell>
          <cell r="AK239" t="str">
            <v>EL JUEVES 13-05 ENTRE 8 Y 18 HORAS!</v>
          </cell>
          <cell r="AL239">
            <v>14822717983</v>
          </cell>
          <cell r="AM239">
            <v>409634719</v>
          </cell>
          <cell r="AN239" t="str">
            <v>Sí</v>
          </cell>
        </row>
        <row r="240">
          <cell r="A240">
            <v>2928</v>
          </cell>
          <cell r="B240" t="str">
            <v>constanzaromeo2@gmail.com</v>
          </cell>
          <cell r="C240">
            <v>44326</v>
          </cell>
          <cell r="D240" t="str">
            <v>Abierta</v>
          </cell>
          <cell r="E240" t="str">
            <v>Recibido</v>
          </cell>
          <cell r="F240" t="str">
            <v>Enviado</v>
          </cell>
          <cell r="G240" t="str">
            <v>ARS</v>
          </cell>
          <cell r="H240" t="str">
            <v>932.4</v>
          </cell>
          <cell r="I240">
            <v>0</v>
          </cell>
          <cell r="J240">
            <v>0</v>
          </cell>
          <cell r="K240" t="str">
            <v>932.4</v>
          </cell>
          <cell r="L240" t="str">
            <v>Constanza Romeo</v>
          </cell>
          <cell r="M240">
            <v>42193126</v>
          </cell>
          <cell r="N240">
            <v>541140748802</v>
          </cell>
          <cell r="O240" t="str">
            <v>Constanza Romeo</v>
          </cell>
          <cell r="P240">
            <v>541140748802</v>
          </cell>
          <cell r="Q240" t="str">
            <v>Lisandro de la Torre</v>
          </cell>
          <cell r="R240">
            <v>852</v>
          </cell>
          <cell r="S240" t="str">
            <v>Timbre Blanco</v>
          </cell>
          <cell r="T240" t="str">
            <v>Lomas del Mirador</v>
          </cell>
          <cell r="U240" t="str">
            <v>Lomas del Mirador</v>
          </cell>
          <cell r="V240">
            <v>1752</v>
          </cell>
          <cell r="W240" t="str">
            <v>Gran Buenos Aires</v>
          </cell>
          <cell r="Y240" t="str">
            <v>ENVÍO SIN CARGO (CABA, GRAN PARTE DE GBA y LA PLATA) TIEMPO: 4 a 6 DÍAS HÁBILES</v>
          </cell>
          <cell r="Z240" t="str">
            <v>Mercado Pago</v>
          </cell>
          <cell r="AB240" t="str">
            <v>La dirección es Lisandro de la Torre 852, entre Vértiz y Larrea. Pero a veces lo toman como Villa Insuperable o Tablada. Ya nos entregaron una vez acá como Lomas del Mirador pero por las dudas aclaro. ¡Gracias! Saludos</v>
          </cell>
          <cell r="AD240">
            <v>44326</v>
          </cell>
          <cell r="AE240">
            <v>44328</v>
          </cell>
          <cell r="AF240" t="str">
            <v>ESPATULA REPOSTERA CURVA DE SILICONA CREAM MANGO DE MADERA PLANO 34 CM</v>
          </cell>
          <cell r="AG240" t="str">
            <v>532.8</v>
          </cell>
          <cell r="AH240">
            <v>1</v>
          </cell>
          <cell r="AI240" t="str">
            <v>MS101A57</v>
          </cell>
          <cell r="AJ240" t="str">
            <v>Web</v>
          </cell>
          <cell r="AK240" t="str">
            <v>EL VIERNES 14-05 ENTRE 8 Y 18 HORAS!</v>
          </cell>
          <cell r="AL240">
            <v>14822634621</v>
          </cell>
          <cell r="AM240">
            <v>410015843</v>
          </cell>
          <cell r="AN240" t="str">
            <v>Sí</v>
          </cell>
        </row>
        <row r="241">
          <cell r="A241">
            <v>2927</v>
          </cell>
          <cell r="B241" t="str">
            <v>gaby_egc@hotmail.com</v>
          </cell>
          <cell r="C241">
            <v>44326</v>
          </cell>
          <cell r="D241" t="str">
            <v>Abierta</v>
          </cell>
          <cell r="E241" t="str">
            <v>Recibido</v>
          </cell>
          <cell r="F241" t="str">
            <v>Enviado</v>
          </cell>
          <cell r="G241" t="str">
            <v>ARS</v>
          </cell>
          <cell r="H241">
            <v>720</v>
          </cell>
          <cell r="I241">
            <v>0</v>
          </cell>
          <cell r="J241">
            <v>0</v>
          </cell>
          <cell r="K241">
            <v>720</v>
          </cell>
          <cell r="L241" t="str">
            <v>Gabriela Rodriguez</v>
          </cell>
          <cell r="M241">
            <v>25240200</v>
          </cell>
          <cell r="N241">
            <v>541131688150</v>
          </cell>
          <cell r="O241" t="str">
            <v>Gabriela Rodriguez</v>
          </cell>
          <cell r="P241">
            <v>541131688150</v>
          </cell>
          <cell r="Q241" t="str">
            <v>Garcia del rio</v>
          </cell>
          <cell r="R241">
            <v>4676</v>
          </cell>
          <cell r="S241" t="str">
            <v>Pb 1</v>
          </cell>
          <cell r="T241" t="str">
            <v>Saavedra</v>
          </cell>
          <cell r="U241" t="str">
            <v>Capital Federal</v>
          </cell>
          <cell r="V241">
            <v>1430</v>
          </cell>
          <cell r="W241" t="str">
            <v>Capital Federal</v>
          </cell>
          <cell r="Y241" t="str">
            <v>ENVÍO SIN CARGO (CABA, GRAN PARTE DE GBA y LA PLATA) TIEMPO: 4 a 6 DÍAS HÁBILES</v>
          </cell>
          <cell r="Z241" t="str">
            <v>Mercado Pago</v>
          </cell>
          <cell r="AD241">
            <v>44326</v>
          </cell>
          <cell r="AE241">
            <v>44328</v>
          </cell>
          <cell r="AF241" t="str">
            <v>MATE PAMPA BOCA ANGOSTA CON BOMBILLA COLOR BLANCO</v>
          </cell>
          <cell r="AG241">
            <v>720</v>
          </cell>
          <cell r="AH241">
            <v>1</v>
          </cell>
          <cell r="AJ241" t="str">
            <v>Móvil</v>
          </cell>
          <cell r="AK241" t="str">
            <v>EL VIERNES 14-05 ENTRE 8 Y 18 HORAS!</v>
          </cell>
          <cell r="AL241">
            <v>14822390847</v>
          </cell>
          <cell r="AM241">
            <v>410008250</v>
          </cell>
          <cell r="AN241" t="str">
            <v>Sí</v>
          </cell>
        </row>
        <row r="242">
          <cell r="A242">
            <v>2926</v>
          </cell>
          <cell r="B242" t="str">
            <v>lattaruoloandrea@hotmail.com</v>
          </cell>
          <cell r="C242">
            <v>44326</v>
          </cell>
          <cell r="D242" t="str">
            <v>Abierta</v>
          </cell>
          <cell r="E242" t="str">
            <v>Recibido</v>
          </cell>
          <cell r="F242" t="str">
            <v>Enviado</v>
          </cell>
          <cell r="G242" t="str">
            <v>ARS</v>
          </cell>
          <cell r="H242" t="str">
            <v>4384.8</v>
          </cell>
          <cell r="I242">
            <v>0</v>
          </cell>
          <cell r="J242">
            <v>0</v>
          </cell>
          <cell r="K242" t="str">
            <v>4384.8</v>
          </cell>
          <cell r="L242" t="str">
            <v>Andrea Lattaruolo</v>
          </cell>
          <cell r="M242">
            <v>34772921</v>
          </cell>
          <cell r="N242">
            <v>5491133753036</v>
          </cell>
          <cell r="O242" t="str">
            <v>Andrea Lattaruolo</v>
          </cell>
          <cell r="P242">
            <v>5491133753036</v>
          </cell>
          <cell r="Q242" t="str">
            <v>Rivadavia</v>
          </cell>
          <cell r="R242">
            <v>413</v>
          </cell>
          <cell r="S242">
            <v>8</v>
          </cell>
          <cell r="T242" t="str">
            <v>San nicolas</v>
          </cell>
          <cell r="U242" t="str">
            <v>Capital Federal</v>
          </cell>
          <cell r="V242">
            <v>1002</v>
          </cell>
          <cell r="W242" t="str">
            <v>Capital Federal</v>
          </cell>
          <cell r="Y242" t="str">
            <v>ENVÍO SIN CARGO (CABA, GRAN PARTE DE GBA y LA PLATA) TIEMPO: 4 a 6 DÍAS HÁBILES</v>
          </cell>
          <cell r="Z242" t="str">
            <v>Mercado Pago</v>
          </cell>
          <cell r="AD242">
            <v>44326</v>
          </cell>
          <cell r="AE242">
            <v>44328</v>
          </cell>
          <cell r="AF242" t="str">
            <v>CUCHARA CALADA DE NYLON CON MANGO DE ACERO Y PP SIMIL MARMOL 33.5</v>
          </cell>
          <cell r="AG242" t="str">
            <v>439.2</v>
          </cell>
          <cell r="AH242">
            <v>1</v>
          </cell>
          <cell r="AI242" t="str">
            <v>MS101854</v>
          </cell>
          <cell r="AJ242" t="str">
            <v>Móvil</v>
          </cell>
          <cell r="AK242" t="str">
            <v>EL JUEVES 13-05 ENTRE 8 Y 18 HORAS!</v>
          </cell>
          <cell r="AL242">
            <v>2660292155</v>
          </cell>
          <cell r="AM242">
            <v>409996440</v>
          </cell>
          <cell r="AN242" t="str">
            <v>Sí</v>
          </cell>
        </row>
        <row r="243">
          <cell r="A243">
            <v>2925</v>
          </cell>
          <cell r="B243" t="str">
            <v>veritosalvarezza@gmail.com</v>
          </cell>
          <cell r="C243">
            <v>44326</v>
          </cell>
          <cell r="D243" t="str">
            <v>Abierta</v>
          </cell>
          <cell r="E243" t="str">
            <v>Recibido</v>
          </cell>
          <cell r="F243" t="str">
            <v>Enviado</v>
          </cell>
          <cell r="G243" t="str">
            <v>ARS</v>
          </cell>
          <cell r="H243" t="str">
            <v>2833.6</v>
          </cell>
          <cell r="I243">
            <v>0</v>
          </cell>
          <cell r="J243">
            <v>0</v>
          </cell>
          <cell r="K243" t="str">
            <v>2833.6</v>
          </cell>
          <cell r="L243" t="str">
            <v>María Verónica Salvarezza</v>
          </cell>
          <cell r="M243">
            <v>33023797</v>
          </cell>
          <cell r="N243">
            <v>5491157018947</v>
          </cell>
          <cell r="O243" t="str">
            <v>María Verónica Salvarezza</v>
          </cell>
          <cell r="P243">
            <v>5491157018947</v>
          </cell>
          <cell r="Q243" t="str">
            <v>Zelada</v>
          </cell>
          <cell r="R243">
            <v>4541</v>
          </cell>
          <cell r="T243" t="str">
            <v>Villa Luro</v>
          </cell>
          <cell r="U243" t="str">
            <v>Capital Federal</v>
          </cell>
          <cell r="V243">
            <v>1407</v>
          </cell>
          <cell r="W243" t="str">
            <v>Capital Federal</v>
          </cell>
          <cell r="Y243" t="str">
            <v>ENVÍO SIN CARGO (CABA, GRAN PARTE DE GBA y LA PLATA) TIEMPO: 4 a 6 DÍAS HÁBILES</v>
          </cell>
          <cell r="Z243" t="str">
            <v>Mercado Pago</v>
          </cell>
          <cell r="AD243">
            <v>44326</v>
          </cell>
          <cell r="AE243">
            <v>44328</v>
          </cell>
          <cell r="AF243" t="str">
            <v>VELA 100% SOJA AROMA JAZMIN</v>
          </cell>
          <cell r="AG243">
            <v>264</v>
          </cell>
          <cell r="AH243">
            <v>1</v>
          </cell>
          <cell r="AI243" t="str">
            <v>TW7375VELA MERCA SEPARADA</v>
          </cell>
          <cell r="AJ243" t="str">
            <v>Web</v>
          </cell>
          <cell r="AK243" t="str">
            <v>EL VIERNES 14-05 ENTRE 8 Y 18 HORAS!</v>
          </cell>
          <cell r="AL243">
            <v>14822064341</v>
          </cell>
          <cell r="AM243">
            <v>409975595</v>
          </cell>
          <cell r="AN243" t="str">
            <v>Sí</v>
          </cell>
        </row>
        <row r="244">
          <cell r="A244">
            <v>2924</v>
          </cell>
          <cell r="B244" t="str">
            <v>carlacermesoni@gmail.com</v>
          </cell>
          <cell r="C244">
            <v>44326</v>
          </cell>
          <cell r="D244" t="str">
            <v>Abierta</v>
          </cell>
          <cell r="E244" t="str">
            <v>Recibido</v>
          </cell>
          <cell r="F244" t="str">
            <v>Enviado</v>
          </cell>
          <cell r="G244" t="str">
            <v>ARS</v>
          </cell>
          <cell r="H244">
            <v>2099</v>
          </cell>
          <cell r="I244">
            <v>0</v>
          </cell>
          <cell r="J244">
            <v>0</v>
          </cell>
          <cell r="K244">
            <v>2099</v>
          </cell>
          <cell r="L244" t="str">
            <v>Carla Cermesoni</v>
          </cell>
          <cell r="M244">
            <v>37698558</v>
          </cell>
          <cell r="N244">
            <v>543794894182</v>
          </cell>
          <cell r="O244" t="str">
            <v>Carla Cermesoni</v>
          </cell>
          <cell r="P244">
            <v>543794894182</v>
          </cell>
          <cell r="Q244" t="str">
            <v>Avenida Rivadavia</v>
          </cell>
          <cell r="R244">
            <v>1167</v>
          </cell>
          <cell r="S244" t="str">
            <v>1 F</v>
          </cell>
          <cell r="T244" t="str">
            <v>montserrat</v>
          </cell>
          <cell r="U244" t="str">
            <v>Capital Federal</v>
          </cell>
          <cell r="V244">
            <v>1033</v>
          </cell>
          <cell r="W244" t="str">
            <v>Capital Federal</v>
          </cell>
          <cell r="Y244" t="str">
            <v>ENVÍO SIN CARGO (CABA, GRAN PARTE DE GBA y LA PLATA) TIEMPO: 4 a 6 DÍAS HÁBILES</v>
          </cell>
          <cell r="Z244" t="str">
            <v>TRANSFERENCIA BANCARIA</v>
          </cell>
          <cell r="AB244" t="str">
            <v>buenas noches! por favor que sea en color negro! muchas gracias!!</v>
          </cell>
          <cell r="AD244">
            <v>44326</v>
          </cell>
          <cell r="AE244">
            <v>44328</v>
          </cell>
          <cell r="AF244" t="str">
            <v>MESA PLEGABLE PARA PC MADERA Y METAL 59X39X23CM (Negro)</v>
          </cell>
          <cell r="AG244">
            <v>2099</v>
          </cell>
          <cell r="AH244">
            <v>1</v>
          </cell>
          <cell r="AJ244" t="str">
            <v>Web</v>
          </cell>
          <cell r="AK244" t="str">
            <v>EL JUEVES 13-05 ENTRE 8 Y 18 HORAS!</v>
          </cell>
          <cell r="AM244">
            <v>409865026</v>
          </cell>
          <cell r="AN244" t="str">
            <v>Sí</v>
          </cell>
        </row>
        <row r="245">
          <cell r="A245">
            <v>2923</v>
          </cell>
          <cell r="B245" t="str">
            <v>merlina.giusti@gmail.com</v>
          </cell>
          <cell r="C245">
            <v>44326</v>
          </cell>
          <cell r="D245" t="str">
            <v>Abierta</v>
          </cell>
          <cell r="E245" t="str">
            <v>Recibido</v>
          </cell>
          <cell r="F245" t="str">
            <v>Enviado</v>
          </cell>
          <cell r="G245" t="str">
            <v>ARS</v>
          </cell>
          <cell r="H245">
            <v>2099</v>
          </cell>
          <cell r="I245">
            <v>0</v>
          </cell>
          <cell r="J245">
            <v>0</v>
          </cell>
          <cell r="K245">
            <v>2099</v>
          </cell>
          <cell r="L245" t="str">
            <v>Merlina Giusti</v>
          </cell>
          <cell r="M245">
            <v>38268529</v>
          </cell>
          <cell r="N245">
            <v>541141764105</v>
          </cell>
          <cell r="O245" t="str">
            <v>Abril Cortez</v>
          </cell>
          <cell r="P245">
            <v>541161482412</v>
          </cell>
          <cell r="Q245" t="str">
            <v xml:space="preserve">Chivilcoy </v>
          </cell>
          <cell r="R245">
            <v>322</v>
          </cell>
          <cell r="S245" t="str">
            <v>1 D</v>
          </cell>
          <cell r="T245" t="str">
            <v>Floresta</v>
          </cell>
          <cell r="U245" t="str">
            <v>Capital Federal</v>
          </cell>
          <cell r="V245">
            <v>1407</v>
          </cell>
          <cell r="W245" t="str">
            <v>Capital Federal</v>
          </cell>
          <cell r="Y245" t="str">
            <v>ENVÍO SIN CARGO (CABA, GRAN PARTE DE GBA y LA PLATA) TIEMPO: 4 a 6 DÍAS HÁBILES</v>
          </cell>
          <cell r="Z245" t="str">
            <v>Mercado Pago</v>
          </cell>
          <cell r="AB245" t="str">
            <v>El pedido es un regalo, recibe Abril Cortez/familia o encargado en planta baja. Por cualquier cosa llamar al  11 6148-2412 (Abril)</v>
          </cell>
          <cell r="AD245">
            <v>44326</v>
          </cell>
          <cell r="AE245">
            <v>44327</v>
          </cell>
          <cell r="AF245" t="str">
            <v>MESA PLEGABLE PARA PC MADERA Y METAL 59X39X23CM (Marrón)</v>
          </cell>
          <cell r="AG245">
            <v>2099</v>
          </cell>
          <cell r="AH245">
            <v>1</v>
          </cell>
          <cell r="AJ245" t="str">
            <v>Web</v>
          </cell>
          <cell r="AK245" t="str">
            <v>EL JUEVES 13-05 ENTRE 8 Y 18 HORAS!</v>
          </cell>
          <cell r="AL245">
            <v>2660033056</v>
          </cell>
          <cell r="AM245">
            <v>409938436</v>
          </cell>
          <cell r="AN245" t="str">
            <v>Sí</v>
          </cell>
        </row>
        <row r="246">
          <cell r="A246">
            <v>2922</v>
          </cell>
          <cell r="B246" t="str">
            <v>merlina.giusti@gmail.com</v>
          </cell>
          <cell r="C246">
            <v>44326</v>
          </cell>
          <cell r="D246" t="str">
            <v>Abierta</v>
          </cell>
          <cell r="E246" t="str">
            <v>Recibido</v>
          </cell>
          <cell r="F246" t="str">
            <v>Enviado</v>
          </cell>
          <cell r="G246" t="str">
            <v>ARS</v>
          </cell>
          <cell r="H246" t="str">
            <v>2120.8</v>
          </cell>
          <cell r="I246">
            <v>0</v>
          </cell>
          <cell r="J246">
            <v>0</v>
          </cell>
          <cell r="K246" t="str">
            <v>2120.8</v>
          </cell>
          <cell r="L246" t="str">
            <v>Merlina Giusti</v>
          </cell>
          <cell r="M246">
            <v>38268529</v>
          </cell>
          <cell r="N246">
            <v>541141764105</v>
          </cell>
          <cell r="O246" t="str">
            <v>Mariana Michetti</v>
          </cell>
          <cell r="P246">
            <v>541164959798</v>
          </cell>
          <cell r="Q246" t="str">
            <v xml:space="preserve">Malvinas argentinas </v>
          </cell>
          <cell r="R246">
            <v>456</v>
          </cell>
          <cell r="S246" t="str">
            <v>3 F</v>
          </cell>
          <cell r="T246" t="str">
            <v>CABALLITO</v>
          </cell>
          <cell r="U246" t="str">
            <v>Capital Federal</v>
          </cell>
          <cell r="V246">
            <v>1406</v>
          </cell>
          <cell r="W246" t="str">
            <v>Capital Federal</v>
          </cell>
          <cell r="Y246" t="str">
            <v>ENVÍO SIN CARGO (CABA, GRAN PARTE DE GBA y LA PLATA) TIEMPO: 4 a 6 DÍAS HÁBILES</v>
          </cell>
          <cell r="Z246" t="str">
            <v>Mercado Pago</v>
          </cell>
          <cell r="AB246" t="str">
            <v>El pedido es un regalo. Recibe Mariana Michetti si no funciona el timbre llamar a 11 6495-9798</v>
          </cell>
          <cell r="AD246">
            <v>44326</v>
          </cell>
          <cell r="AE246">
            <v>44327</v>
          </cell>
          <cell r="AF246" t="str">
            <v>ESPECIERO 6PC 15.5X22.5 CM ACERO INOX</v>
          </cell>
          <cell r="AG246" t="str">
            <v>2120.8</v>
          </cell>
          <cell r="AH246">
            <v>1</v>
          </cell>
          <cell r="AI246" t="str">
            <v>046BA8194M1</v>
          </cell>
          <cell r="AJ246" t="str">
            <v>Web</v>
          </cell>
          <cell r="AK246" t="str">
            <v>EL JUEVES 13-05 ENTRE 8 Y 18 HORAS!</v>
          </cell>
          <cell r="AL246">
            <v>2659897963</v>
          </cell>
          <cell r="AM246">
            <v>408510785</v>
          </cell>
          <cell r="AN246" t="str">
            <v>Sí</v>
          </cell>
        </row>
        <row r="247">
          <cell r="A247">
            <v>2921</v>
          </cell>
          <cell r="B247" t="str">
            <v>florenciaseguisaez@gmail.com</v>
          </cell>
          <cell r="C247">
            <v>44326</v>
          </cell>
          <cell r="D247" t="str">
            <v>Abierta</v>
          </cell>
          <cell r="E247" t="str">
            <v>Recibido</v>
          </cell>
          <cell r="F247" t="str">
            <v>Enviado</v>
          </cell>
          <cell r="G247" t="str">
            <v>ARS</v>
          </cell>
          <cell r="H247" t="str">
            <v>3567.99</v>
          </cell>
          <cell r="I247">
            <v>0</v>
          </cell>
          <cell r="J247">
            <v>0</v>
          </cell>
          <cell r="K247" t="str">
            <v>3567.99</v>
          </cell>
          <cell r="L247" t="str">
            <v>Florencia Segui</v>
          </cell>
          <cell r="M247">
            <v>36321567</v>
          </cell>
          <cell r="N247">
            <v>541133546730</v>
          </cell>
          <cell r="O247" t="str">
            <v>Joaquin Segui</v>
          </cell>
          <cell r="P247">
            <v>541132642625</v>
          </cell>
          <cell r="Q247" t="str">
            <v>Arenales</v>
          </cell>
          <cell r="R247">
            <v>2464</v>
          </cell>
          <cell r="S247" t="str">
            <v>9C</v>
          </cell>
          <cell r="T247" t="str">
            <v>Recoleta</v>
          </cell>
          <cell r="U247" t="str">
            <v>Capital Federal</v>
          </cell>
          <cell r="V247">
            <v>1124</v>
          </cell>
          <cell r="W247" t="str">
            <v>Capital Federal</v>
          </cell>
          <cell r="Y247" t="str">
            <v>ENVÍO SIN CARGO (CABA, GRAN PARTE DE GBA y LA PLATA) TIEMPO: 4 a 6 DÍAS HÁBILES</v>
          </cell>
          <cell r="Z247" t="str">
            <v>Mercado Pago</v>
          </cell>
          <cell r="AB247" t="str">
            <v xml:space="preserve">Arenales 9 C = Joaquín seguí En caso </v>
          </cell>
          <cell r="AC247" t="str">
            <v>En caso que no responda el timbre Joaquín, en portería, Mario, puede recibirlo.</v>
          </cell>
          <cell r="AD247">
            <v>44326</v>
          </cell>
          <cell r="AE247">
            <v>44327</v>
          </cell>
          <cell r="AF247" t="str">
            <v>PLATON 30 CM + SALSERO 11 CM DE VIDRIO</v>
          </cell>
          <cell r="AG247" t="str">
            <v>636.8</v>
          </cell>
          <cell r="AH247">
            <v>1</v>
          </cell>
          <cell r="AI247" t="str">
            <v>120414DPF2</v>
          </cell>
          <cell r="AJ247" t="str">
            <v>Web</v>
          </cell>
          <cell r="AK247" t="str">
            <v>EL JUEVES 13-05 ENTRE 8 Y 18 HORAS!</v>
          </cell>
          <cell r="AL247">
            <v>14820314452</v>
          </cell>
          <cell r="AM247">
            <v>407900516</v>
          </cell>
          <cell r="AN247" t="str">
            <v>Sí</v>
          </cell>
        </row>
        <row r="248">
          <cell r="A248">
            <v>2920</v>
          </cell>
          <cell r="B248" t="str">
            <v>bpassalenti@gmail.com</v>
          </cell>
          <cell r="C248">
            <v>44326</v>
          </cell>
          <cell r="D248" t="str">
            <v>Abierta</v>
          </cell>
          <cell r="E248" t="str">
            <v>Recibido</v>
          </cell>
          <cell r="F248" t="str">
            <v>Enviado</v>
          </cell>
          <cell r="G248" t="str">
            <v>ARS</v>
          </cell>
          <cell r="H248">
            <v>2099</v>
          </cell>
          <cell r="I248">
            <v>0</v>
          </cell>
          <cell r="J248">
            <v>0</v>
          </cell>
          <cell r="K248">
            <v>2099</v>
          </cell>
          <cell r="L248" t="str">
            <v>Bruno Passalenti</v>
          </cell>
          <cell r="M248">
            <v>33039302</v>
          </cell>
          <cell r="N248">
            <v>541124734112</v>
          </cell>
          <cell r="O248" t="str">
            <v>Bruno Passalenti</v>
          </cell>
          <cell r="P248">
            <v>541124734112</v>
          </cell>
          <cell r="Q248" t="str">
            <v xml:space="preserve">Jose marti </v>
          </cell>
          <cell r="R248">
            <v>1430</v>
          </cell>
          <cell r="T248" t="str">
            <v>Flores</v>
          </cell>
          <cell r="U248" t="str">
            <v>Capital Federal</v>
          </cell>
          <cell r="V248">
            <v>1406</v>
          </cell>
          <cell r="W248" t="str">
            <v>Capital Federal</v>
          </cell>
          <cell r="Y248" t="str">
            <v>ENVÍO SIN CARGO (CABA, GRAN PARTE DE GBA y LA PLATA) TIEMPO: 4 a 6 DÍAS HÁBILES</v>
          </cell>
          <cell r="Z248" t="str">
            <v>Mercado Pago</v>
          </cell>
          <cell r="AC248" t="str">
            <v>MODIFICAR MODELO BEIGE POR BEIGE CON RAYAS</v>
          </cell>
          <cell r="AD248">
            <v>44326</v>
          </cell>
          <cell r="AE248">
            <v>44328</v>
          </cell>
          <cell r="AF248" t="str">
            <v>MESA PLEGABLE PARA PC MADERA Y METAL 59X39X23CM (Beige)</v>
          </cell>
          <cell r="AG248">
            <v>2099</v>
          </cell>
          <cell r="AH248">
            <v>1</v>
          </cell>
          <cell r="AI248" t="str">
            <v>ME7897</v>
          </cell>
          <cell r="AJ248" t="str">
            <v>Móvil</v>
          </cell>
          <cell r="AK248" t="str">
            <v>EL VIERNES 14-05 ENTRE 8 Y 18 HORAS!</v>
          </cell>
          <cell r="AL248">
            <v>14819171910</v>
          </cell>
          <cell r="AM248">
            <v>409852024</v>
          </cell>
          <cell r="AN248" t="str">
            <v>Sí</v>
          </cell>
        </row>
        <row r="249">
          <cell r="A249">
            <v>2919</v>
          </cell>
          <cell r="B249" t="str">
            <v>andyeeuu@hotmail.com</v>
          </cell>
          <cell r="C249">
            <v>44326</v>
          </cell>
          <cell r="D249" t="str">
            <v>Abierta</v>
          </cell>
          <cell r="E249" t="str">
            <v>Recibido</v>
          </cell>
          <cell r="F249" t="str">
            <v>Enviado</v>
          </cell>
          <cell r="G249" t="str">
            <v>ARS</v>
          </cell>
          <cell r="H249" t="str">
            <v>4669.4</v>
          </cell>
          <cell r="I249">
            <v>0</v>
          </cell>
          <cell r="J249">
            <v>0</v>
          </cell>
          <cell r="K249" t="str">
            <v>4669.4</v>
          </cell>
          <cell r="L249" t="str">
            <v>Andrea vanesa fernandez</v>
          </cell>
          <cell r="M249">
            <v>28994558</v>
          </cell>
          <cell r="N249">
            <v>541161597496</v>
          </cell>
          <cell r="O249" t="str">
            <v>Andrea vanesa fernandez</v>
          </cell>
          <cell r="P249">
            <v>541161597496</v>
          </cell>
          <cell r="Q249" t="str">
            <v>Brisas E/ Macedonio Rodriguez y Pasteur</v>
          </cell>
          <cell r="R249">
            <v>429</v>
          </cell>
          <cell r="T249" t="str">
            <v>Malvinas Argentina</v>
          </cell>
          <cell r="U249" t="str">
            <v>Adrogue</v>
          </cell>
          <cell r="V249">
            <v>1846</v>
          </cell>
          <cell r="W249" t="str">
            <v>Gran Buenos Aires</v>
          </cell>
          <cell r="Y249" t="str">
            <v>ENVÍO SIN CARGO (CABA, GRAN PARTE DE GBA y LA PLATA) TIEMPO: 4 a 6 DÍAS HÁBILES</v>
          </cell>
          <cell r="Z249" t="str">
            <v>Mercado Pago</v>
          </cell>
          <cell r="AB249" t="str">
            <v xml:space="preserve">Brisas 429 e/ Macedonio Rodriguez y Pasteur- Malvinas Argentinas (Adrogue) Partido de Almirante Brown, numero de telefono fijo 2129-1952 y cel: 11.6159-7496 </v>
          </cell>
          <cell r="AD249">
            <v>44326</v>
          </cell>
          <cell r="AE249">
            <v>44333</v>
          </cell>
          <cell r="AF249" t="str">
            <v>SET X 4 CUCHARAS DE BAMBOO 27CM</v>
          </cell>
          <cell r="AG249" t="str">
            <v>459.2</v>
          </cell>
          <cell r="AH249">
            <v>1</v>
          </cell>
          <cell r="AI249" t="str">
            <v>MS101898</v>
          </cell>
          <cell r="AJ249" t="str">
            <v>Web</v>
          </cell>
          <cell r="AK249" t="str">
            <v>EL MIERCOLES 19-05 ENTRE 8 Y 18 HORAS!</v>
          </cell>
          <cell r="AL249">
            <v>14818895216</v>
          </cell>
          <cell r="AM249">
            <v>409823342</v>
          </cell>
          <cell r="AN249" t="str">
            <v>Sí</v>
          </cell>
        </row>
        <row r="250">
          <cell r="A250">
            <v>2918</v>
          </cell>
          <cell r="B250" t="str">
            <v>liabarrios1969@gmail.com</v>
          </cell>
          <cell r="C250">
            <v>44326</v>
          </cell>
          <cell r="D250" t="str">
            <v>Abierta</v>
          </cell>
          <cell r="E250" t="str">
            <v>Recibido</v>
          </cell>
          <cell r="F250" t="str">
            <v>Enviado</v>
          </cell>
          <cell r="G250" t="str">
            <v>ARS</v>
          </cell>
          <cell r="H250" t="str">
            <v>1409.4</v>
          </cell>
          <cell r="I250">
            <v>0</v>
          </cell>
          <cell r="J250">
            <v>0</v>
          </cell>
          <cell r="K250" t="str">
            <v>1409.4</v>
          </cell>
          <cell r="L250" t="str">
            <v>Lia Barrios</v>
          </cell>
          <cell r="M250">
            <v>20956556</v>
          </cell>
          <cell r="N250">
            <v>541157458287</v>
          </cell>
          <cell r="O250" t="str">
            <v>Lia Barrios</v>
          </cell>
          <cell r="P250">
            <v>541157458287</v>
          </cell>
          <cell r="Q250" t="str">
            <v>Florencio Varela</v>
          </cell>
          <cell r="R250">
            <v>119</v>
          </cell>
          <cell r="S250">
            <v>8.3333333333333329E-2</v>
          </cell>
          <cell r="U250" t="str">
            <v>Avellaneda</v>
          </cell>
          <cell r="V250">
            <v>1870</v>
          </cell>
          <cell r="W250" t="str">
            <v>Gran Buenos Aires</v>
          </cell>
          <cell r="Y250" t="str">
            <v>ENVÍO SIN CARGO (CABA, GRAN PARTE DE GBA y LA PLATA) TIEMPO: 4 a 6 DÍAS HÁBILES</v>
          </cell>
          <cell r="Z250" t="str">
            <v>Mercado Pago</v>
          </cell>
          <cell r="AD250">
            <v>44326</v>
          </cell>
          <cell r="AE250">
            <v>44328</v>
          </cell>
          <cell r="AF250" t="str">
            <v>MANTEL RECTANGULAR ANTIMANCHA 1.40x2 mtrs</v>
          </cell>
          <cell r="AG250" t="str">
            <v>1409.4</v>
          </cell>
          <cell r="AH250">
            <v>1</v>
          </cell>
          <cell r="AI250" t="str">
            <v>CHUR14 MERCA SEPA</v>
          </cell>
          <cell r="AJ250" t="str">
            <v>Móvil</v>
          </cell>
          <cell r="AK250" t="str">
            <v>EL JUEVES 13-05 ENTRE 8 Y 18 HORAS!</v>
          </cell>
          <cell r="AL250">
            <v>14818522229</v>
          </cell>
          <cell r="AM250">
            <v>403592036</v>
          </cell>
          <cell r="AN250" t="str">
            <v>Sí</v>
          </cell>
        </row>
        <row r="251">
          <cell r="A251">
            <v>2917</v>
          </cell>
          <cell r="B251" t="str">
            <v>Fabianafz27@gmail.com</v>
          </cell>
          <cell r="C251">
            <v>44326</v>
          </cell>
          <cell r="D251" t="str">
            <v>Abierta</v>
          </cell>
          <cell r="E251" t="str">
            <v>Recibido</v>
          </cell>
          <cell r="F251" t="str">
            <v>Enviado</v>
          </cell>
          <cell r="G251" t="str">
            <v>ARS</v>
          </cell>
          <cell r="H251" t="str">
            <v>739.2</v>
          </cell>
          <cell r="I251">
            <v>0</v>
          </cell>
          <cell r="J251">
            <v>0</v>
          </cell>
          <cell r="K251" t="str">
            <v>739.2</v>
          </cell>
          <cell r="L251" t="str">
            <v>Fabiana Fernandez</v>
          </cell>
          <cell r="M251">
            <v>17686482</v>
          </cell>
          <cell r="N251">
            <v>541165110906</v>
          </cell>
          <cell r="O251" t="str">
            <v>Fabiana Fernandez</v>
          </cell>
          <cell r="P251">
            <v>541165110906</v>
          </cell>
          <cell r="Q251" t="str">
            <v xml:space="preserve">Pueyrredón </v>
          </cell>
          <cell r="R251">
            <v>1774</v>
          </cell>
          <cell r="S251" t="str">
            <v>13 B</v>
          </cell>
          <cell r="T251" t="str">
            <v xml:space="preserve">Recoleta </v>
          </cell>
          <cell r="U251" t="str">
            <v>Capital Federal</v>
          </cell>
          <cell r="V251">
            <v>1119</v>
          </cell>
          <cell r="W251" t="str">
            <v>Capital Federal</v>
          </cell>
          <cell r="Y251" t="str">
            <v>ENVÍO SIN CARGO (CABA, GRAN PARTE DE GBA y LA PLATA) TIEMPO: 4 a 6 DÍAS HÁBILES</v>
          </cell>
          <cell r="Z251" t="str">
            <v>Mercado Pago</v>
          </cell>
          <cell r="AB251" t="str">
            <v>Enviar en lo posible una de cada color</v>
          </cell>
          <cell r="AD251">
            <v>44326</v>
          </cell>
          <cell r="AE251">
            <v>44328</v>
          </cell>
          <cell r="AF251" t="str">
            <v>BOTELLA 500CC CORCHO ECOLOGICO</v>
          </cell>
          <cell r="AG251" t="str">
            <v>184.8</v>
          </cell>
          <cell r="AH251">
            <v>4</v>
          </cell>
          <cell r="AI251" t="str">
            <v>019BO6406</v>
          </cell>
          <cell r="AJ251" t="str">
            <v>Móvil</v>
          </cell>
          <cell r="AK251" t="str">
            <v>EL VIERNES 14-05 ENTRE 8 Y 18 HORAS!</v>
          </cell>
          <cell r="AL251">
            <v>14818183322</v>
          </cell>
          <cell r="AM251">
            <v>409810673</v>
          </cell>
          <cell r="AN251" t="str">
            <v>Sí</v>
          </cell>
        </row>
        <row r="252">
          <cell r="A252">
            <v>2916</v>
          </cell>
          <cell r="B252" t="str">
            <v>carolina_velax@hotmail.com</v>
          </cell>
          <cell r="C252">
            <v>44326</v>
          </cell>
          <cell r="D252" t="str">
            <v>Abierta</v>
          </cell>
          <cell r="E252" t="str">
            <v>Recibido</v>
          </cell>
          <cell r="F252" t="str">
            <v>Enviado</v>
          </cell>
          <cell r="G252" t="str">
            <v>ARS</v>
          </cell>
          <cell r="H252" t="str">
            <v>1690.71</v>
          </cell>
          <cell r="I252">
            <v>0</v>
          </cell>
          <cell r="J252">
            <v>0</v>
          </cell>
          <cell r="K252" t="str">
            <v>1690.71</v>
          </cell>
          <cell r="L252" t="str">
            <v>Carolina Velázquez</v>
          </cell>
          <cell r="M252">
            <v>34929474</v>
          </cell>
          <cell r="N252">
            <v>541167936321</v>
          </cell>
          <cell r="O252" t="str">
            <v>Carolina Velázquez</v>
          </cell>
          <cell r="P252">
            <v>541167936321</v>
          </cell>
          <cell r="Q252" t="str">
            <v xml:space="preserve">Polledo </v>
          </cell>
          <cell r="R252">
            <v>237</v>
          </cell>
          <cell r="U252" t="str">
            <v>Rafael Castillo</v>
          </cell>
          <cell r="V252">
            <v>1755</v>
          </cell>
          <cell r="W252" t="str">
            <v>Gran Buenos Aires</v>
          </cell>
          <cell r="Y252" t="str">
            <v>ENVÍO SIN CARGO (CABA, GRAN PARTE DE GBA y LA PLATA) TIEMPO: 4 a 6 DÍAS HÁBILES</v>
          </cell>
          <cell r="Z252" t="str">
            <v>Mercado Pago</v>
          </cell>
          <cell r="AD252">
            <v>44326</v>
          </cell>
          <cell r="AE252">
            <v>44328</v>
          </cell>
          <cell r="AF252" t="str">
            <v>MANTEQUERA PASTEL 15 X 7 (Amarillo)</v>
          </cell>
          <cell r="AG252" t="str">
            <v>281.31</v>
          </cell>
          <cell r="AH252">
            <v>1</v>
          </cell>
          <cell r="AI252">
            <v>88510</v>
          </cell>
          <cell r="AJ252" t="str">
            <v>Web</v>
          </cell>
          <cell r="AK252" t="str">
            <v>EL JUEVES 13-05 ENTRE 8 Y 18 HORAS!</v>
          </cell>
          <cell r="AL252">
            <v>14817857827</v>
          </cell>
          <cell r="AM252">
            <v>409804722</v>
          </cell>
          <cell r="AN252" t="str">
            <v>Sí</v>
          </cell>
        </row>
        <row r="253">
          <cell r="A253">
            <v>2915</v>
          </cell>
          <cell r="B253" t="str">
            <v>rosauratabares@hotmail.com</v>
          </cell>
          <cell r="C253">
            <v>44326</v>
          </cell>
          <cell r="D253" t="str">
            <v>Abierta</v>
          </cell>
          <cell r="E253" t="str">
            <v>Recibido</v>
          </cell>
          <cell r="F253" t="str">
            <v>Enviado</v>
          </cell>
          <cell r="G253" t="str">
            <v>ARS</v>
          </cell>
          <cell r="H253">
            <v>720</v>
          </cell>
          <cell r="I253">
            <v>0</v>
          </cell>
          <cell r="J253">
            <v>0</v>
          </cell>
          <cell r="K253">
            <v>720</v>
          </cell>
          <cell r="L253" t="str">
            <v>Rosaura Tabares</v>
          </cell>
          <cell r="M253">
            <v>25983426</v>
          </cell>
          <cell r="N253">
            <v>541158467673</v>
          </cell>
          <cell r="O253" t="str">
            <v>Rosaura Tabares</v>
          </cell>
          <cell r="P253">
            <v>541158467673</v>
          </cell>
          <cell r="Q253" t="str">
            <v>César Díaz</v>
          </cell>
          <cell r="R253">
            <v>2787</v>
          </cell>
          <cell r="S253" t="str">
            <v>Pb B</v>
          </cell>
          <cell r="T253" t="str">
            <v>Villa Santa Rita</v>
          </cell>
          <cell r="U253" t="str">
            <v>Capital Federal</v>
          </cell>
          <cell r="V253">
            <v>1416</v>
          </cell>
          <cell r="W253" t="str">
            <v>Capital Federal</v>
          </cell>
          <cell r="Y253" t="str">
            <v>ENVÍO SIN CARGO (CABA, GRAN PARTE DE GBA y LA PLATA) TIEMPO: 4 a 6 DÍAS HÁBILES</v>
          </cell>
          <cell r="Z253" t="str">
            <v>Mercado Pago</v>
          </cell>
          <cell r="AB253" t="str">
            <v>Mate pampa boca cerrada rosa o beige</v>
          </cell>
          <cell r="AD253">
            <v>44327</v>
          </cell>
          <cell r="AE253">
            <v>44328</v>
          </cell>
          <cell r="AF253" t="str">
            <v>MATE PAMPA BOCA ANGOSTA CON BOMBILLA COLOR ROSA</v>
          </cell>
          <cell r="AG253">
            <v>720</v>
          </cell>
          <cell r="AH253">
            <v>1</v>
          </cell>
          <cell r="AJ253" t="str">
            <v>Móvil</v>
          </cell>
          <cell r="AK253" t="str">
            <v>EL VIERNES 14-05 ENTRE 8 Y 18 HORAS!</v>
          </cell>
          <cell r="AL253">
            <v>14817690762</v>
          </cell>
          <cell r="AM253">
            <v>409615317</v>
          </cell>
          <cell r="AN253" t="str">
            <v>Sí</v>
          </cell>
        </row>
        <row r="254">
          <cell r="A254">
            <v>2913</v>
          </cell>
          <cell r="B254" t="str">
            <v>pilarpadin1@gmail.com</v>
          </cell>
          <cell r="C254">
            <v>44326</v>
          </cell>
          <cell r="D254" t="str">
            <v>Abierta</v>
          </cell>
          <cell r="E254" t="str">
            <v>Recibido</v>
          </cell>
          <cell r="F254" t="str">
            <v>Enviado</v>
          </cell>
          <cell r="G254" t="str">
            <v>ARS</v>
          </cell>
          <cell r="H254" t="str">
            <v>1968.79</v>
          </cell>
          <cell r="I254">
            <v>0</v>
          </cell>
          <cell r="J254">
            <v>0</v>
          </cell>
          <cell r="K254" t="str">
            <v>1968.79</v>
          </cell>
          <cell r="L254" t="str">
            <v>Pilar beatriz Padin</v>
          </cell>
          <cell r="M254">
            <v>40960224</v>
          </cell>
          <cell r="N254">
            <v>542944796350</v>
          </cell>
          <cell r="O254" t="str">
            <v>Pilar beatriz Padin</v>
          </cell>
          <cell r="P254">
            <v>542944796350</v>
          </cell>
          <cell r="Q254" t="str">
            <v>Asuncion</v>
          </cell>
          <cell r="R254">
            <v>4185</v>
          </cell>
          <cell r="T254" t="str">
            <v>Villa urquiza</v>
          </cell>
          <cell r="U254" t="str">
            <v>Capital Federal</v>
          </cell>
          <cell r="V254">
            <v>1419</v>
          </cell>
          <cell r="W254" t="str">
            <v>Capital Federal</v>
          </cell>
          <cell r="Y254" t="str">
            <v>ENVÍO SIN CARGO (CABA, GRAN PARTE DE GBA y LA PLATA) TIEMPO: 4 a 6 DÍAS HÁBILES</v>
          </cell>
          <cell r="Z254" t="str">
            <v>Mercado Pago</v>
          </cell>
          <cell r="AD254">
            <v>44326</v>
          </cell>
          <cell r="AE254">
            <v>44328</v>
          </cell>
          <cell r="AF254" t="str">
            <v>VELA 100 % SOJA CON ESENCIAS - DIFERENTES AROMAS 8x8 CM (JAZMIN)</v>
          </cell>
          <cell r="AG254" t="str">
            <v>367.99</v>
          </cell>
          <cell r="AH254">
            <v>1</v>
          </cell>
          <cell r="AI254" t="str">
            <v>BA6340VELA</v>
          </cell>
          <cell r="AJ254" t="str">
            <v>Web</v>
          </cell>
          <cell r="AK254" t="str">
            <v>EL VIERNES 14-05 ENTRE 8 Y 18 HORAS!</v>
          </cell>
          <cell r="AL254">
            <v>2657856700</v>
          </cell>
          <cell r="AM254">
            <v>409446326</v>
          </cell>
          <cell r="AN254" t="str">
            <v>Sí</v>
          </cell>
        </row>
        <row r="255">
          <cell r="A255">
            <v>2912</v>
          </cell>
          <cell r="B255" t="str">
            <v>deelfi_martinez@hotmail.com</v>
          </cell>
          <cell r="C255">
            <v>44326</v>
          </cell>
          <cell r="D255" t="str">
            <v>Abierta</v>
          </cell>
          <cell r="E255" t="str">
            <v>Recibido</v>
          </cell>
          <cell r="F255" t="str">
            <v>Enviado</v>
          </cell>
          <cell r="G255" t="str">
            <v>ARS</v>
          </cell>
          <cell r="H255" t="str">
            <v>1293.6</v>
          </cell>
          <cell r="I255">
            <v>0</v>
          </cell>
          <cell r="J255">
            <v>0</v>
          </cell>
          <cell r="K255" t="str">
            <v>1293.6</v>
          </cell>
          <cell r="L255" t="str">
            <v>Patricia Argomaniz</v>
          </cell>
          <cell r="M255">
            <v>11587736</v>
          </cell>
          <cell r="N255">
            <v>541136040780</v>
          </cell>
          <cell r="O255" t="str">
            <v>Patricia argomaniz</v>
          </cell>
          <cell r="P255">
            <v>541136040780</v>
          </cell>
          <cell r="Q255" t="str">
            <v xml:space="preserve">Rioja </v>
          </cell>
          <cell r="R255">
            <v>733</v>
          </cell>
          <cell r="T255" t="str">
            <v>merlo</v>
          </cell>
          <cell r="U255" t="str">
            <v>Buenos Aires</v>
          </cell>
          <cell r="V255">
            <v>1722</v>
          </cell>
          <cell r="W255" t="str">
            <v>Gran Buenos Aires</v>
          </cell>
          <cell r="Y255" t="str">
            <v>ENVÍO SIN CARGO (CABA, GRAN PARTE DE GBA y LA PLATA) TIEMPO: 4 a 6 DÍAS HÁBILES</v>
          </cell>
          <cell r="Z255" t="str">
            <v>Mercado Pago</v>
          </cell>
          <cell r="AB255" t="str">
            <v>direccion: rioja 733 entre suipacha y rosas, merlo</v>
          </cell>
          <cell r="AD255">
            <v>44326</v>
          </cell>
          <cell r="AE255">
            <v>44327</v>
          </cell>
          <cell r="AF255" t="str">
            <v>INDIVIDUAL CUERINA HOJAS REDONDO 32.5 CM</v>
          </cell>
          <cell r="AG255" t="str">
            <v>215.6</v>
          </cell>
          <cell r="AH255">
            <v>6</v>
          </cell>
          <cell r="AI255" t="str">
            <v>CHUIN43C</v>
          </cell>
          <cell r="AJ255" t="str">
            <v>Web</v>
          </cell>
          <cell r="AK255" t="str">
            <v>EL MIERCOLES 12/05 ENTRE 8 Y 18 HORAS!</v>
          </cell>
          <cell r="AL255">
            <v>2657805558</v>
          </cell>
          <cell r="AM255">
            <v>409650224</v>
          </cell>
          <cell r="AN255" t="str">
            <v>Sí</v>
          </cell>
        </row>
        <row r="256">
          <cell r="A256">
            <v>2911</v>
          </cell>
          <cell r="B256" t="str">
            <v>agustinaelizalde@hotmail.com.ar</v>
          </cell>
          <cell r="C256">
            <v>44326</v>
          </cell>
          <cell r="D256" t="str">
            <v>Abierta</v>
          </cell>
          <cell r="E256" t="str">
            <v>Recibido</v>
          </cell>
          <cell r="F256" t="str">
            <v>Enviado</v>
          </cell>
          <cell r="G256" t="str">
            <v>ARS</v>
          </cell>
          <cell r="H256">
            <v>528</v>
          </cell>
          <cell r="I256">
            <v>0</v>
          </cell>
          <cell r="J256">
            <v>0</v>
          </cell>
          <cell r="K256">
            <v>528</v>
          </cell>
          <cell r="L256" t="str">
            <v>Agustina Elizalde</v>
          </cell>
          <cell r="M256">
            <v>36948828</v>
          </cell>
          <cell r="N256">
            <v>541126655849</v>
          </cell>
          <cell r="O256" t="str">
            <v>Agustina Elizalde</v>
          </cell>
          <cell r="P256">
            <v>541126655849</v>
          </cell>
          <cell r="Q256" t="str">
            <v>Miranda</v>
          </cell>
          <cell r="R256">
            <v>1609</v>
          </cell>
          <cell r="S256" t="str">
            <v>11b</v>
          </cell>
          <cell r="T256" t="str">
            <v xml:space="preserve">Monte castro </v>
          </cell>
          <cell r="U256" t="str">
            <v>Capital Federal</v>
          </cell>
          <cell r="V256">
            <v>1417</v>
          </cell>
          <cell r="W256" t="str">
            <v>Capital Federal</v>
          </cell>
          <cell r="Y256" t="str">
            <v>ENVÍO SIN CARGO (CABA, GRAN PARTE DE GBA y LA PLATA) TIEMPO: 4 a 6 DÍAS HÁBILES</v>
          </cell>
          <cell r="Z256" t="str">
            <v>Mercado Pago</v>
          </cell>
          <cell r="AB256" t="str">
            <v>Te amamos maria!</v>
          </cell>
          <cell r="AD256">
            <v>44326</v>
          </cell>
          <cell r="AE256">
            <v>44328</v>
          </cell>
          <cell r="AF256" t="str">
            <v>VELA 100 % SOJA AROMA JAZMIN 10X12 CM</v>
          </cell>
          <cell r="AG256">
            <v>528</v>
          </cell>
          <cell r="AH256">
            <v>1</v>
          </cell>
          <cell r="AI256" t="str">
            <v>JA5064J MERCA SEPARADA</v>
          </cell>
          <cell r="AJ256" t="str">
            <v>Móvil</v>
          </cell>
          <cell r="AK256" t="str">
            <v>EL JUEVES 13-05 ENTRE 8 Y 18 HORAS!</v>
          </cell>
          <cell r="AL256">
            <v>14813001299</v>
          </cell>
          <cell r="AM256">
            <v>409286030</v>
          </cell>
          <cell r="AN256" t="str">
            <v>Sí</v>
          </cell>
        </row>
        <row r="257">
          <cell r="A257">
            <v>2910</v>
          </cell>
          <cell r="B257" t="str">
            <v>elianacampuzano@hotmail.com</v>
          </cell>
          <cell r="C257">
            <v>44326</v>
          </cell>
          <cell r="D257" t="str">
            <v>Abierta</v>
          </cell>
          <cell r="E257" t="str">
            <v>Recibido</v>
          </cell>
          <cell r="F257" t="str">
            <v>Enviado</v>
          </cell>
          <cell r="G257" t="str">
            <v>ARS</v>
          </cell>
          <cell r="H257" t="str">
            <v>6425.7</v>
          </cell>
          <cell r="I257">
            <v>0</v>
          </cell>
          <cell r="J257">
            <v>0</v>
          </cell>
          <cell r="K257" t="str">
            <v>6425.7</v>
          </cell>
          <cell r="L257" t="str">
            <v>Eliana Campuzano</v>
          </cell>
          <cell r="M257">
            <v>34269904</v>
          </cell>
          <cell r="N257">
            <v>541158388498</v>
          </cell>
          <cell r="O257" t="str">
            <v>Eliana Campuzano</v>
          </cell>
          <cell r="P257">
            <v>541158388498</v>
          </cell>
          <cell r="Q257" t="str">
            <v>Int. Barbosa</v>
          </cell>
          <cell r="R257">
            <v>1540</v>
          </cell>
          <cell r="T257" t="str">
            <v>Longchamps</v>
          </cell>
          <cell r="U257" t="str">
            <v>Longchamps</v>
          </cell>
          <cell r="V257">
            <v>1854</v>
          </cell>
          <cell r="W257" t="str">
            <v>Gran Buenos Aires</v>
          </cell>
          <cell r="Y257" t="str">
            <v>ENVÍO SIN CARGO (CABA, GRAN PARTE DE GBA y LA PLATA) TIEMPO: 4 a 6 DÍAS HÁBILES</v>
          </cell>
          <cell r="Z257" t="str">
            <v>Mercado Pago</v>
          </cell>
          <cell r="AD257">
            <v>44326</v>
          </cell>
          <cell r="AE257">
            <v>44327</v>
          </cell>
          <cell r="AF257" t="str">
            <v>COMBO NRO.2 ** 6 UTENSILIOS NYLON- COLOR A ELECCION (Rosa)</v>
          </cell>
          <cell r="AG257">
            <v>1980</v>
          </cell>
          <cell r="AH257">
            <v>1</v>
          </cell>
          <cell r="AJ257" t="str">
            <v>Web</v>
          </cell>
          <cell r="AK257" t="str">
            <v>EL MIERCOLES 12/05 ENTRE 8 Y 18 HORAS!</v>
          </cell>
          <cell r="AL257">
            <v>14811937946</v>
          </cell>
          <cell r="AM257">
            <v>400570349</v>
          </cell>
          <cell r="AN257" t="str">
            <v>Sí</v>
          </cell>
        </row>
        <row r="258">
          <cell r="A258">
            <v>2909</v>
          </cell>
          <cell r="B258" t="str">
            <v>sofia.gim31@gmail.com</v>
          </cell>
          <cell r="C258">
            <v>44326</v>
          </cell>
          <cell r="D258" t="str">
            <v>Abierta</v>
          </cell>
          <cell r="E258" t="str">
            <v>Recibido</v>
          </cell>
          <cell r="F258" t="str">
            <v>Enviado</v>
          </cell>
          <cell r="G258" t="str">
            <v>ARS</v>
          </cell>
          <cell r="H258" t="str">
            <v>2657.6</v>
          </cell>
          <cell r="I258">
            <v>0</v>
          </cell>
          <cell r="J258">
            <v>0</v>
          </cell>
          <cell r="K258" t="str">
            <v>2657.6</v>
          </cell>
          <cell r="L258" t="str">
            <v>Sofía Gimenez</v>
          </cell>
          <cell r="M258">
            <v>42201650</v>
          </cell>
          <cell r="N258">
            <v>541131373110</v>
          </cell>
          <cell r="O258" t="str">
            <v>Sofía Gimenez</v>
          </cell>
          <cell r="P258">
            <v>541131373110</v>
          </cell>
          <cell r="Q258" t="str">
            <v xml:space="preserve">Arregui </v>
          </cell>
          <cell r="R258">
            <v>2460</v>
          </cell>
          <cell r="S258" t="str">
            <v>C</v>
          </cell>
          <cell r="T258" t="str">
            <v>Villa del Parque</v>
          </cell>
          <cell r="U258" t="str">
            <v>Capital Federal</v>
          </cell>
          <cell r="V258">
            <v>1417</v>
          </cell>
          <cell r="W258" t="str">
            <v>Capital Federal</v>
          </cell>
          <cell r="Y258" t="str">
            <v>ENVÍO SIN CARGO (CABA, GRAN PARTE DE GBA y LA PLATA) TIEMPO: 4 a 6 DÍAS HÁBILES</v>
          </cell>
          <cell r="Z258" t="str">
            <v>Mercado Pago</v>
          </cell>
          <cell r="AD258">
            <v>44326</v>
          </cell>
          <cell r="AE258">
            <v>44328</v>
          </cell>
          <cell r="AF258" t="str">
            <v>DISPENSER SINGLE 500ML COLOR SURT (Blanco)</v>
          </cell>
          <cell r="AG258" t="str">
            <v>529.6</v>
          </cell>
          <cell r="AH258">
            <v>1</v>
          </cell>
          <cell r="AI258" t="str">
            <v>Q17008 QUO MERCA SEPARADA COSTO TEORICO MAS IVA</v>
          </cell>
          <cell r="AJ258" t="str">
            <v>Móvil</v>
          </cell>
          <cell r="AK258" t="str">
            <v>EL VIERNES 14-05 ENTRE 8 Y 18 HORAS!</v>
          </cell>
          <cell r="AL258">
            <v>2656485472</v>
          </cell>
          <cell r="AM258">
            <v>409285662</v>
          </cell>
          <cell r="AN258" t="str">
            <v>Sí</v>
          </cell>
        </row>
        <row r="259">
          <cell r="A259">
            <v>2908</v>
          </cell>
          <cell r="B259" t="str">
            <v>vanuvernieri@gmail.com</v>
          </cell>
          <cell r="C259">
            <v>44326</v>
          </cell>
          <cell r="D259" t="str">
            <v>Abierta</v>
          </cell>
          <cell r="E259" t="str">
            <v>Recibido</v>
          </cell>
          <cell r="F259" t="str">
            <v>Enviado</v>
          </cell>
          <cell r="G259" t="str">
            <v>ARS</v>
          </cell>
          <cell r="H259" t="str">
            <v>774.4</v>
          </cell>
          <cell r="I259">
            <v>0</v>
          </cell>
          <cell r="J259">
            <v>0</v>
          </cell>
          <cell r="K259" t="str">
            <v>774.4</v>
          </cell>
          <cell r="L259" t="str">
            <v>Vanesa Vernieri</v>
          </cell>
          <cell r="M259">
            <v>27156263</v>
          </cell>
          <cell r="N259">
            <v>541151388858</v>
          </cell>
          <cell r="O259" t="str">
            <v>Vanesa Vernieri</v>
          </cell>
          <cell r="P259">
            <v>541151388858</v>
          </cell>
          <cell r="Q259" t="str">
            <v>Maipu</v>
          </cell>
          <cell r="R259">
            <v>3265</v>
          </cell>
          <cell r="U259" t="str">
            <v>Villa ballester</v>
          </cell>
          <cell r="V259">
            <v>1653</v>
          </cell>
          <cell r="W259" t="str">
            <v>Gran Buenos Aires</v>
          </cell>
          <cell r="Y259" t="str">
            <v>ENVÍO SIN CARGO (CABA, GRAN PARTE DE GBA y LA PLATA) TIEMPO: 4 a 6 DÍAS HÁBILES</v>
          </cell>
          <cell r="Z259" t="str">
            <v>Mercado Pago</v>
          </cell>
          <cell r="AC259" t="str">
            <v>ENVIAR PEDIDO 2907 Y 2908 y 2952 JUNTOS</v>
          </cell>
          <cell r="AD259">
            <v>44326</v>
          </cell>
          <cell r="AE259">
            <v>44327</v>
          </cell>
          <cell r="AF259" t="str">
            <v>INDIVIDUAL RANGPUR MARRON CHOCOLATE 38CM</v>
          </cell>
          <cell r="AG259" t="str">
            <v>387.2</v>
          </cell>
          <cell r="AH259">
            <v>2</v>
          </cell>
          <cell r="AI259">
            <v>115330</v>
          </cell>
          <cell r="AJ259" t="str">
            <v>Móvil</v>
          </cell>
          <cell r="AK259" t="str">
            <v>EL JUEVES 13-05 ENTRE 8 Y 18 HORAS!</v>
          </cell>
          <cell r="AL259">
            <v>14810644152</v>
          </cell>
          <cell r="AM259">
            <v>409494148</v>
          </cell>
          <cell r="AN259" t="str">
            <v>Sí</v>
          </cell>
        </row>
        <row r="260">
          <cell r="A260">
            <v>2907</v>
          </cell>
          <cell r="B260" t="str">
            <v>vanuvernieri@gmail.com</v>
          </cell>
          <cell r="C260">
            <v>44326</v>
          </cell>
          <cell r="D260" t="str">
            <v>Abierta</v>
          </cell>
          <cell r="E260" t="str">
            <v>Recibido</v>
          </cell>
          <cell r="F260" t="str">
            <v>Enviado</v>
          </cell>
          <cell r="G260" t="str">
            <v>ARS</v>
          </cell>
          <cell r="H260" t="str">
            <v>1548.8</v>
          </cell>
          <cell r="I260">
            <v>0</v>
          </cell>
          <cell r="J260">
            <v>0</v>
          </cell>
          <cell r="K260" t="str">
            <v>1548.8</v>
          </cell>
          <cell r="L260" t="str">
            <v>Vanesa Vernieri</v>
          </cell>
          <cell r="M260">
            <v>27156263</v>
          </cell>
          <cell r="N260">
            <v>541151388858</v>
          </cell>
          <cell r="O260" t="str">
            <v>Vanesa Vernieri</v>
          </cell>
          <cell r="P260">
            <v>541151388858</v>
          </cell>
          <cell r="Q260" t="str">
            <v>Maipu</v>
          </cell>
          <cell r="R260">
            <v>3265</v>
          </cell>
          <cell r="U260" t="str">
            <v>Villa ballester</v>
          </cell>
          <cell r="V260">
            <v>1653</v>
          </cell>
          <cell r="W260" t="str">
            <v>Gran Buenos Aires</v>
          </cell>
          <cell r="Y260" t="str">
            <v>ENVÍO SIN CARGO (CABA, GRAN PARTE DE GBA y LA PLATA) TIEMPO: 4 a 6 DÍAS HÁBILES</v>
          </cell>
          <cell r="Z260" t="str">
            <v>Mercado Pago</v>
          </cell>
          <cell r="AC260" t="str">
            <v>ENVIAR PEDIDO 2907 Y 2908 y 2952 JUNTOS</v>
          </cell>
          <cell r="AD260">
            <v>44326</v>
          </cell>
          <cell r="AE260">
            <v>44327</v>
          </cell>
          <cell r="AF260" t="str">
            <v>INDIVIDUAL RANGPUR MARRON CHOCOLATE 38CM</v>
          </cell>
          <cell r="AG260" t="str">
            <v>387.2</v>
          </cell>
          <cell r="AH260">
            <v>4</v>
          </cell>
          <cell r="AI260">
            <v>115330</v>
          </cell>
          <cell r="AJ260" t="str">
            <v>Móvil</v>
          </cell>
          <cell r="AK260" t="str">
            <v>EL JUEVES 13-05 ENTRE 8 Y 18 HORAS!</v>
          </cell>
          <cell r="AL260">
            <v>14810424203</v>
          </cell>
          <cell r="AM260">
            <v>409455085</v>
          </cell>
          <cell r="AN260" t="str">
            <v>Sí</v>
          </cell>
        </row>
        <row r="261">
          <cell r="A261">
            <v>2906</v>
          </cell>
          <cell r="B261" t="str">
            <v>daillybrenda@live.com</v>
          </cell>
          <cell r="C261">
            <v>44326</v>
          </cell>
          <cell r="D261" t="str">
            <v>Abierta</v>
          </cell>
          <cell r="E261" t="str">
            <v>Recibido</v>
          </cell>
          <cell r="F261" t="str">
            <v>Enviado</v>
          </cell>
          <cell r="G261" t="str">
            <v>ARS</v>
          </cell>
          <cell r="H261" t="str">
            <v>3664.7</v>
          </cell>
          <cell r="I261">
            <v>0</v>
          </cell>
          <cell r="J261">
            <v>0</v>
          </cell>
          <cell r="K261" t="str">
            <v>3664.7</v>
          </cell>
          <cell r="L261" t="str">
            <v>Brenda Dailly</v>
          </cell>
          <cell r="M261">
            <v>38870161</v>
          </cell>
          <cell r="N261">
            <v>541167057654</v>
          </cell>
          <cell r="O261" t="str">
            <v>Brenda Dailly</v>
          </cell>
          <cell r="P261">
            <v>541167057654</v>
          </cell>
          <cell r="Q261" t="str">
            <v xml:space="preserve">Pasaje Gonzalez </v>
          </cell>
          <cell r="R261">
            <v>65</v>
          </cell>
          <cell r="S261">
            <v>0.16666666666666666</v>
          </cell>
          <cell r="T261" t="str">
            <v xml:space="preserve">Lomas de Zamora </v>
          </cell>
          <cell r="U261" t="str">
            <v xml:space="preserve">Lomas de zamora </v>
          </cell>
          <cell r="V261">
            <v>1832</v>
          </cell>
          <cell r="W261" t="str">
            <v>Gran Buenos Aires</v>
          </cell>
          <cell r="Y261" t="str">
            <v>ENVÍO SIN CARGO (CABA, GRAN PARTE DE GBA y LA PLATA) TIEMPO: 4 a 6 DÍAS HÁBILES</v>
          </cell>
          <cell r="Z261" t="str">
            <v>Mercado Pago</v>
          </cell>
          <cell r="AD261">
            <v>44326</v>
          </cell>
          <cell r="AE261">
            <v>44327</v>
          </cell>
          <cell r="AF261" t="str">
            <v>ESCURRIDIZO//ESCURRE CUBIERTOS CUBIERTOS (Gris, aqua)</v>
          </cell>
          <cell r="AG261" t="str">
            <v>451.2</v>
          </cell>
          <cell r="AH261">
            <v>1</v>
          </cell>
          <cell r="AJ261" t="str">
            <v>Web</v>
          </cell>
          <cell r="AK261" t="str">
            <v>EL MIERCOLES 12/05 ENTRE 8 Y 18 HORAS!</v>
          </cell>
          <cell r="AL261">
            <v>2656323565</v>
          </cell>
          <cell r="AM261">
            <v>408076245</v>
          </cell>
          <cell r="AN261" t="str">
            <v>Sí</v>
          </cell>
        </row>
        <row r="262">
          <cell r="A262">
            <v>2905</v>
          </cell>
          <cell r="B262" t="str">
            <v>sandraalvarez0309@gmail.com</v>
          </cell>
          <cell r="C262">
            <v>44326</v>
          </cell>
          <cell r="D262" t="str">
            <v>Abierta</v>
          </cell>
          <cell r="E262" t="str">
            <v>Recibido</v>
          </cell>
          <cell r="F262" t="str">
            <v>Enviado</v>
          </cell>
          <cell r="G262" t="str">
            <v>ARS</v>
          </cell>
          <cell r="H262" t="str">
            <v>1567.6</v>
          </cell>
          <cell r="I262">
            <v>0</v>
          </cell>
          <cell r="J262">
            <v>0</v>
          </cell>
          <cell r="K262" t="str">
            <v>1567.6</v>
          </cell>
          <cell r="L262" t="str">
            <v>Sandra Patricia Alvarez</v>
          </cell>
          <cell r="M262">
            <v>36368793</v>
          </cell>
          <cell r="N262">
            <v>541164795843</v>
          </cell>
          <cell r="O262" t="str">
            <v>Sandra Patricia Alvarez</v>
          </cell>
          <cell r="P262">
            <v>541164795843</v>
          </cell>
          <cell r="Q262" t="str">
            <v>Salvador María del carril</v>
          </cell>
          <cell r="R262">
            <v>5151</v>
          </cell>
          <cell r="T262" t="str">
            <v>Zapiola</v>
          </cell>
          <cell r="U262" t="str">
            <v>Moreno</v>
          </cell>
          <cell r="V262">
            <v>1744</v>
          </cell>
          <cell r="W262" t="str">
            <v>Gran Buenos Aires</v>
          </cell>
          <cell r="Y262" t="str">
            <v>ENVÍO SIN CARGO (CABA, GRAN PARTE DE GBA y LA PLATA) TIEMPO: 4 a 6 DÍAS HÁBILES</v>
          </cell>
          <cell r="Z262" t="str">
            <v>Mercado Pago</v>
          </cell>
          <cell r="AD262">
            <v>44326</v>
          </cell>
          <cell r="AE262">
            <v>44326</v>
          </cell>
          <cell r="AF262" t="str">
            <v>HOMBRECITO CON VIRULANA COLORES PASTEL (Celeste)</v>
          </cell>
          <cell r="AG262" t="str">
            <v>163.2</v>
          </cell>
          <cell r="AH262">
            <v>1</v>
          </cell>
          <cell r="AI262" t="str">
            <v>ba87516</v>
          </cell>
          <cell r="AJ262" t="str">
            <v>Móvil</v>
          </cell>
          <cell r="AK262" t="str">
            <v>EL MARTES 11-05 JUNTO CON LA ORDEN ANTERIOR !</v>
          </cell>
          <cell r="AL262">
            <v>2656110281</v>
          </cell>
          <cell r="AM262">
            <v>409435314</v>
          </cell>
          <cell r="AN262" t="str">
            <v>Sí</v>
          </cell>
        </row>
        <row r="263">
          <cell r="A263">
            <v>2904</v>
          </cell>
          <cell r="B263" t="str">
            <v>aye.bogetti@gmail.com</v>
          </cell>
          <cell r="C263">
            <v>44326</v>
          </cell>
          <cell r="D263" t="str">
            <v>Abierta</v>
          </cell>
          <cell r="E263" t="str">
            <v>Recibido</v>
          </cell>
          <cell r="F263" t="str">
            <v>Enviado</v>
          </cell>
          <cell r="G263" t="str">
            <v>ARS</v>
          </cell>
          <cell r="H263" t="str">
            <v>1961.4</v>
          </cell>
          <cell r="I263">
            <v>0</v>
          </cell>
          <cell r="J263">
            <v>0</v>
          </cell>
          <cell r="K263" t="str">
            <v>1961.4</v>
          </cell>
          <cell r="L263" t="str">
            <v>Ayelen Bogetti</v>
          </cell>
          <cell r="M263">
            <v>36990202</v>
          </cell>
          <cell r="N263">
            <v>541168851523</v>
          </cell>
          <cell r="O263" t="str">
            <v>Ayelen Bogetti</v>
          </cell>
          <cell r="P263">
            <v>541168851523</v>
          </cell>
          <cell r="Q263" t="str">
            <v>J. Salguero</v>
          </cell>
          <cell r="R263">
            <v>851</v>
          </cell>
          <cell r="S263" t="str">
            <v>1 C</v>
          </cell>
          <cell r="T263" t="str">
            <v>Almagro</v>
          </cell>
          <cell r="U263" t="str">
            <v>Capital Federal</v>
          </cell>
          <cell r="V263">
            <v>1177</v>
          </cell>
          <cell r="W263" t="str">
            <v>Capital Federal</v>
          </cell>
          <cell r="Y263" t="str">
            <v>ENVÍO SIN CARGO (CABA, GRAN PARTE DE GBA y LA PLATA) TIEMPO: 4 a 6 DÍAS HÁBILES</v>
          </cell>
          <cell r="Z263" t="str">
            <v>Mercado Pago</v>
          </cell>
          <cell r="AD263">
            <v>44326</v>
          </cell>
          <cell r="AE263">
            <v>44328</v>
          </cell>
          <cell r="AF263" t="str">
            <v>RIGOLLEAU VASO NOA BURBUJA 400ML DISP 6PC</v>
          </cell>
          <cell r="AG263">
            <v>552</v>
          </cell>
          <cell r="AH263">
            <v>1</v>
          </cell>
          <cell r="AI263" t="str">
            <v>RI68787PK</v>
          </cell>
          <cell r="AJ263" t="str">
            <v>Móvil</v>
          </cell>
          <cell r="AK263" t="str">
            <v>EL JUEVES 13-05 ENTRE 8 Y 18 HORAS!</v>
          </cell>
          <cell r="AL263">
            <v>2655992258</v>
          </cell>
          <cell r="AM263">
            <v>392313385</v>
          </cell>
          <cell r="AN263" t="str">
            <v>Sí</v>
          </cell>
        </row>
        <row r="264">
          <cell r="A264">
            <v>2903</v>
          </cell>
          <cell r="B264" t="str">
            <v>orianamanrique@saintpaul.edu.ar</v>
          </cell>
          <cell r="C264">
            <v>44326</v>
          </cell>
          <cell r="D264" t="str">
            <v>Abierta</v>
          </cell>
          <cell r="E264" t="str">
            <v>Recibido</v>
          </cell>
          <cell r="F264" t="str">
            <v>Enviado</v>
          </cell>
          <cell r="G264" t="str">
            <v>ARS</v>
          </cell>
          <cell r="H264" t="str">
            <v>3736.6</v>
          </cell>
          <cell r="I264">
            <v>0</v>
          </cell>
          <cell r="J264">
            <v>0</v>
          </cell>
          <cell r="K264" t="str">
            <v>3736.6</v>
          </cell>
          <cell r="L264" t="str">
            <v>Oriana Manrique</v>
          </cell>
          <cell r="M264">
            <v>42516943</v>
          </cell>
          <cell r="N264">
            <v>5492646726009</v>
          </cell>
          <cell r="O264" t="str">
            <v>Oriana Manrique</v>
          </cell>
          <cell r="P264">
            <v>5492646726009</v>
          </cell>
          <cell r="Q264" t="str">
            <v xml:space="preserve">Av independencia </v>
          </cell>
          <cell r="R264">
            <v>870</v>
          </cell>
          <cell r="S264">
            <v>3</v>
          </cell>
          <cell r="U264" t="str">
            <v>Capital Federal</v>
          </cell>
          <cell r="V264">
            <v>1099</v>
          </cell>
          <cell r="W264" t="str">
            <v>Capital Federal</v>
          </cell>
          <cell r="Y264" t="str">
            <v>ENVÍO SIN CARGO (CABA, GRAN PARTE DE GBA y LA PLATA) TIEMPO: 4 a 6 DÍAS HÁBILES</v>
          </cell>
          <cell r="Z264" t="str">
            <v>Mercado Pago</v>
          </cell>
          <cell r="AD264">
            <v>44326</v>
          </cell>
          <cell r="AE264">
            <v>44328</v>
          </cell>
          <cell r="AF264" t="str">
            <v>MESA PLEGABLE PARA PC MADERA Y METAL 59X39X23CM (Negro)</v>
          </cell>
          <cell r="AG264">
            <v>2099</v>
          </cell>
          <cell r="AH264">
            <v>1</v>
          </cell>
          <cell r="AJ264" t="str">
            <v>Móvil</v>
          </cell>
          <cell r="AK264" t="str">
            <v>EL JUEVES 13-05 ENTRE 8 Y 18 HORAS!</v>
          </cell>
          <cell r="AL264">
            <v>2655903908</v>
          </cell>
          <cell r="AM264">
            <v>409393259</v>
          </cell>
          <cell r="AN264" t="str">
            <v>Sí</v>
          </cell>
        </row>
        <row r="265">
          <cell r="A265">
            <v>2902</v>
          </cell>
          <cell r="B265" t="str">
            <v>julieta.merel@gmail.com</v>
          </cell>
          <cell r="C265">
            <v>44326</v>
          </cell>
          <cell r="D265" t="str">
            <v>Abierta</v>
          </cell>
          <cell r="E265" t="str">
            <v>Recibido</v>
          </cell>
          <cell r="F265" t="str">
            <v>Enviado</v>
          </cell>
          <cell r="G265" t="str">
            <v>ARS</v>
          </cell>
          <cell r="H265" t="str">
            <v>2531.08</v>
          </cell>
          <cell r="I265">
            <v>0</v>
          </cell>
          <cell r="J265">
            <v>0</v>
          </cell>
          <cell r="K265" t="str">
            <v>2531.08</v>
          </cell>
          <cell r="L265" t="str">
            <v>Julieta Merel</v>
          </cell>
          <cell r="M265">
            <v>32592421</v>
          </cell>
          <cell r="N265">
            <v>541159645557</v>
          </cell>
          <cell r="O265" t="str">
            <v>Julieta Merel</v>
          </cell>
          <cell r="P265">
            <v>541159645557</v>
          </cell>
          <cell r="Q265" t="str">
            <v>Avenida Directorio</v>
          </cell>
          <cell r="R265">
            <v>1001</v>
          </cell>
          <cell r="S265" t="str">
            <v>3A</v>
          </cell>
          <cell r="T265" t="str">
            <v>Caballito</v>
          </cell>
          <cell r="U265" t="str">
            <v>Capital Federal</v>
          </cell>
          <cell r="V265">
            <v>1424</v>
          </cell>
          <cell r="W265" t="str">
            <v>Capital Federal</v>
          </cell>
          <cell r="Y265" t="str">
            <v>ENVÍO SIN CARGO (CABA, GRAN PARTE DE GBA y LA PLATA) TIEMPO: 4 a 6 DÍAS HÁBILES</v>
          </cell>
          <cell r="Z265" t="str">
            <v>Mercado Pago</v>
          </cell>
          <cell r="AD265">
            <v>44326</v>
          </cell>
          <cell r="AE265">
            <v>44328</v>
          </cell>
          <cell r="AF265" t="str">
            <v>ESPUMADERA GRAY GRANITE 35CM</v>
          </cell>
          <cell r="AG265" t="str">
            <v>478.28</v>
          </cell>
          <cell r="AH265">
            <v>1</v>
          </cell>
          <cell r="AI265" t="str">
            <v>MS101788</v>
          </cell>
          <cell r="AJ265" t="str">
            <v>Móvil</v>
          </cell>
          <cell r="AK265" t="str">
            <v>EL VIERNES 14-05 ENTRE 8 Y 18 HORAS!</v>
          </cell>
          <cell r="AL265">
            <v>14808693436</v>
          </cell>
          <cell r="AM265">
            <v>409380398</v>
          </cell>
          <cell r="AN265" t="str">
            <v>Sí</v>
          </cell>
        </row>
        <row r="266">
          <cell r="A266">
            <v>2901</v>
          </cell>
          <cell r="B266" t="str">
            <v>analiadesimone2009@hotmail.com</v>
          </cell>
          <cell r="C266">
            <v>44326</v>
          </cell>
          <cell r="D266" t="str">
            <v>Abierta</v>
          </cell>
          <cell r="E266" t="str">
            <v>Recibido</v>
          </cell>
          <cell r="F266" t="str">
            <v>Enviado</v>
          </cell>
          <cell r="G266" t="str">
            <v>ARS</v>
          </cell>
          <cell r="H266" t="str">
            <v>3028.8</v>
          </cell>
          <cell r="I266">
            <v>0</v>
          </cell>
          <cell r="J266">
            <v>0</v>
          </cell>
          <cell r="K266" t="str">
            <v>3028.8</v>
          </cell>
          <cell r="L266" t="str">
            <v>Analia Paula De Simone</v>
          </cell>
          <cell r="M266">
            <v>17333754</v>
          </cell>
          <cell r="N266">
            <v>541136354706</v>
          </cell>
          <cell r="O266" t="str">
            <v>Analia Paula De Simone</v>
          </cell>
          <cell r="P266">
            <v>541136354706</v>
          </cell>
          <cell r="Q266" t="str">
            <v>Roosevelt</v>
          </cell>
          <cell r="R266">
            <v>5518</v>
          </cell>
          <cell r="S266" t="str">
            <v>2 B</v>
          </cell>
          <cell r="T266" t="str">
            <v>Villa Urquiza</v>
          </cell>
          <cell r="U266" t="str">
            <v>Capital Federal</v>
          </cell>
          <cell r="V266">
            <v>1431</v>
          </cell>
          <cell r="W266" t="str">
            <v>Capital Federal</v>
          </cell>
          <cell r="Y266" t="str">
            <v>ENVÍO SIN CARGO (CABA, GRAN PARTE DE GBA y LA PLATA) TIEMPO: 4 a 6 DÍAS HÁBILES</v>
          </cell>
          <cell r="Z266" t="str">
            <v>Mercado Pago</v>
          </cell>
          <cell r="AD266">
            <v>44327</v>
          </cell>
          <cell r="AE266">
            <v>44328</v>
          </cell>
          <cell r="AF266" t="str">
            <v>PORTACEPILLOS CREMA POLIRESINA 10.5X7CM</v>
          </cell>
          <cell r="AG266" t="str">
            <v>1190.4</v>
          </cell>
          <cell r="AH266">
            <v>1</v>
          </cell>
          <cell r="AI266" t="str">
            <v>046AB7327</v>
          </cell>
          <cell r="AJ266" t="str">
            <v>Móvil</v>
          </cell>
          <cell r="AK266" t="str">
            <v>EL VIERNES 14-05 ENTRE 8 Y 18 HORAS!</v>
          </cell>
          <cell r="AL266">
            <v>14807545255</v>
          </cell>
          <cell r="AM266">
            <v>409339383</v>
          </cell>
          <cell r="AN266" t="str">
            <v>Sí</v>
          </cell>
        </row>
        <row r="267">
          <cell r="A267">
            <v>2899</v>
          </cell>
          <cell r="B267" t="str">
            <v>paulette.olmedo@hotmail.com</v>
          </cell>
          <cell r="C267">
            <v>44326</v>
          </cell>
          <cell r="D267" t="str">
            <v>Abierta</v>
          </cell>
          <cell r="E267" t="str">
            <v>Recibido</v>
          </cell>
          <cell r="F267" t="str">
            <v>Enviado</v>
          </cell>
          <cell r="G267" t="str">
            <v>ARS</v>
          </cell>
          <cell r="H267" t="str">
            <v>662.4</v>
          </cell>
          <cell r="I267">
            <v>0</v>
          </cell>
          <cell r="J267">
            <v>0</v>
          </cell>
          <cell r="K267" t="str">
            <v>662.4</v>
          </cell>
          <cell r="L267" t="str">
            <v>Paula Olmedo</v>
          </cell>
          <cell r="M267">
            <v>39334223</v>
          </cell>
          <cell r="N267">
            <v>541166203424</v>
          </cell>
          <cell r="O267" t="str">
            <v>Paula Olmedo</v>
          </cell>
          <cell r="P267">
            <v>541166203424</v>
          </cell>
          <cell r="Q267" t="str">
            <v xml:space="preserve">Florencio varela </v>
          </cell>
          <cell r="R267">
            <v>279</v>
          </cell>
          <cell r="T267" t="str">
            <v xml:space="preserve">Beccar </v>
          </cell>
          <cell r="U267" t="str">
            <v xml:space="preserve">San Isidro </v>
          </cell>
          <cell r="V267">
            <v>1643</v>
          </cell>
          <cell r="W267" t="str">
            <v>Gran Buenos Aires</v>
          </cell>
          <cell r="Y267" t="str">
            <v>ENVÍO SIN CARGO (CABA, GRAN PARTE DE GBA y LA PLATA) TIEMPO: 4 a 6 DÍAS HÁBILES</v>
          </cell>
          <cell r="Z267" t="str">
            <v>Mercado Pago</v>
          </cell>
          <cell r="AD267">
            <v>44326</v>
          </cell>
          <cell r="AE267">
            <v>44328</v>
          </cell>
          <cell r="AF267" t="str">
            <v>ENSALADERA APILABLE 1700 ML RIGOLLEAU 9 X 18 CM</v>
          </cell>
          <cell r="AG267" t="str">
            <v>147.2</v>
          </cell>
          <cell r="AH267">
            <v>2</v>
          </cell>
          <cell r="AI267" t="str">
            <v>ML67551</v>
          </cell>
          <cell r="AJ267" t="str">
            <v>Móvil</v>
          </cell>
          <cell r="AK267" t="str">
            <v>EL JUEVES 13-05 ENTRE 8 Y 18 HORAS!</v>
          </cell>
          <cell r="AL267">
            <v>14807216757</v>
          </cell>
          <cell r="AM267">
            <v>409293025</v>
          </cell>
          <cell r="AN267" t="str">
            <v>Sí</v>
          </cell>
        </row>
        <row r="268">
          <cell r="A268">
            <v>2898</v>
          </cell>
          <cell r="B268" t="str">
            <v>susanhurtado91@yahoo.com.ar</v>
          </cell>
          <cell r="C268">
            <v>44326</v>
          </cell>
          <cell r="D268" t="str">
            <v>Abierta</v>
          </cell>
          <cell r="E268" t="str">
            <v>Recibido</v>
          </cell>
          <cell r="F268" t="str">
            <v>Enviado</v>
          </cell>
          <cell r="G268" t="str">
            <v>ARS</v>
          </cell>
          <cell r="H268" t="str">
            <v>1894.08</v>
          </cell>
          <cell r="I268">
            <v>0</v>
          </cell>
          <cell r="J268">
            <v>0</v>
          </cell>
          <cell r="K268" t="str">
            <v>1894.08</v>
          </cell>
          <cell r="L268" t="str">
            <v>Susan Hurtado</v>
          </cell>
          <cell r="M268">
            <v>95088193</v>
          </cell>
          <cell r="N268">
            <v>541122570096</v>
          </cell>
          <cell r="O268" t="str">
            <v>Susan Hurtado</v>
          </cell>
          <cell r="P268">
            <v>541122570096</v>
          </cell>
          <cell r="Q268" t="str">
            <v>Mexico</v>
          </cell>
          <cell r="R268">
            <v>2064</v>
          </cell>
          <cell r="S268" t="str">
            <v>B</v>
          </cell>
          <cell r="U268" t="str">
            <v>Capital Federal</v>
          </cell>
          <cell r="V268">
            <v>1222</v>
          </cell>
          <cell r="W268" t="str">
            <v>Capital Federal</v>
          </cell>
          <cell r="Y268" t="str">
            <v>ENVÍO SIN CARGO (CABA, GRAN PARTE DE GBA y LA PLATA) TIEMPO: 4 a 6 DÍAS HÁBILES</v>
          </cell>
          <cell r="Z268" t="str">
            <v>Mercado Pago</v>
          </cell>
          <cell r="AB268" t="str">
            <v>La jarra puede ser color rosa con los vasos rosa</v>
          </cell>
          <cell r="AD268">
            <v>44326</v>
          </cell>
          <cell r="AE268">
            <v>44328</v>
          </cell>
          <cell r="AF268" t="str">
            <v>SET X 7 PZAS 1 JARRA 2 LITROS Y 6 VASOS 330 ML</v>
          </cell>
          <cell r="AG268">
            <v>656</v>
          </cell>
          <cell r="AH268">
            <v>1</v>
          </cell>
          <cell r="AI268" t="str">
            <v>PLA9007</v>
          </cell>
          <cell r="AJ268" t="str">
            <v>Móvil</v>
          </cell>
          <cell r="AK268" t="str">
            <v>EL JUEVES 13-05 ENTRE 8 Y 18 HORAS!</v>
          </cell>
          <cell r="AL268">
            <v>2655398438</v>
          </cell>
          <cell r="AM268">
            <v>409279483</v>
          </cell>
          <cell r="AN268" t="str">
            <v>Sí</v>
          </cell>
        </row>
        <row r="269">
          <cell r="A269">
            <v>2897</v>
          </cell>
          <cell r="B269" t="str">
            <v>mviurocca@gmail.com</v>
          </cell>
          <cell r="C269">
            <v>44326</v>
          </cell>
          <cell r="D269" t="str">
            <v>Abierta</v>
          </cell>
          <cell r="E269" t="str">
            <v>Recibido</v>
          </cell>
          <cell r="F269" t="str">
            <v>Enviado</v>
          </cell>
          <cell r="G269" t="str">
            <v>ARS</v>
          </cell>
          <cell r="H269" t="str">
            <v>1310.4</v>
          </cell>
          <cell r="I269">
            <v>0</v>
          </cell>
          <cell r="J269">
            <v>0</v>
          </cell>
          <cell r="K269" t="str">
            <v>1310.4</v>
          </cell>
          <cell r="L269" t="str">
            <v>Victoria Rocca</v>
          </cell>
          <cell r="M269">
            <v>38713069</v>
          </cell>
          <cell r="N269">
            <v>542213629558</v>
          </cell>
          <cell r="O269" t="str">
            <v>Victoria Rocca</v>
          </cell>
          <cell r="P269">
            <v>542213629558</v>
          </cell>
          <cell r="Q269" t="str">
            <v>Calle 2</v>
          </cell>
          <cell r="R269">
            <v>877</v>
          </cell>
          <cell r="S269" t="str">
            <v>9B</v>
          </cell>
          <cell r="T269" t="str">
            <v>La Plata</v>
          </cell>
          <cell r="U269" t="str">
            <v>Capital Federal</v>
          </cell>
          <cell r="V269">
            <v>1440</v>
          </cell>
          <cell r="W269" t="str">
            <v>Capital Federal</v>
          </cell>
          <cell r="Y269" t="str">
            <v>ENVÍO SIN CARGO (CABA, GRAN PARTE DE GBA y LA PLATA) TIEMPO: 4 a 6 DÍAS HÁBILES</v>
          </cell>
          <cell r="Z269" t="str">
            <v>Mercado Pago</v>
          </cell>
          <cell r="AB269" t="str">
            <v xml:space="preserve">La plata </v>
          </cell>
          <cell r="AD269">
            <v>44326</v>
          </cell>
          <cell r="AE269">
            <v>44328</v>
          </cell>
          <cell r="AF269" t="str">
            <v>CAJA DE TE MAD. 6DIV 24X17CM</v>
          </cell>
          <cell r="AG269" t="str">
            <v>1310.4</v>
          </cell>
          <cell r="AH269">
            <v>1</v>
          </cell>
          <cell r="AI269" t="str">
            <v>046CX7200 MERCA SEPARADA</v>
          </cell>
          <cell r="AJ269" t="str">
            <v>Móvil</v>
          </cell>
          <cell r="AK269" t="str">
            <v>EL JUEVES 13-05 ENTRE 8 Y 18 HORAS!</v>
          </cell>
          <cell r="AL269">
            <v>2655389112</v>
          </cell>
          <cell r="AM269">
            <v>378542732</v>
          </cell>
          <cell r="AN269" t="str">
            <v>Sí</v>
          </cell>
        </row>
        <row r="270">
          <cell r="A270">
            <v>2896</v>
          </cell>
          <cell r="B270" t="str">
            <v>leila.iglesias@hotmail.com</v>
          </cell>
          <cell r="C270">
            <v>44326</v>
          </cell>
          <cell r="D270" t="str">
            <v>Abierta</v>
          </cell>
          <cell r="E270" t="str">
            <v>Recibido</v>
          </cell>
          <cell r="F270" t="str">
            <v>Enviado</v>
          </cell>
          <cell r="G270" t="str">
            <v>ARS</v>
          </cell>
          <cell r="H270" t="str">
            <v>3863.38</v>
          </cell>
          <cell r="I270">
            <v>0</v>
          </cell>
          <cell r="J270">
            <v>0</v>
          </cell>
          <cell r="K270" t="str">
            <v>3863.38</v>
          </cell>
          <cell r="L270" t="str">
            <v>Leila iglesias</v>
          </cell>
          <cell r="M270">
            <v>36404780</v>
          </cell>
          <cell r="N270">
            <v>541140548940</v>
          </cell>
          <cell r="O270" t="str">
            <v>Leila iglesias</v>
          </cell>
          <cell r="P270">
            <v>541140548940</v>
          </cell>
          <cell r="Q270" t="str">
            <v xml:space="preserve">Coronel Thorne </v>
          </cell>
          <cell r="R270">
            <v>922</v>
          </cell>
          <cell r="S270" t="str">
            <v>PB 3</v>
          </cell>
          <cell r="T270" t="str">
            <v>Villa Madero</v>
          </cell>
          <cell r="U270" t="str">
            <v>Villa Madero</v>
          </cell>
          <cell r="V270">
            <v>1768</v>
          </cell>
          <cell r="W270" t="str">
            <v>Gran Buenos Aires</v>
          </cell>
          <cell r="Y270" t="str">
            <v>ENVÍO SIN CARGO (CABA, GRAN PARTE DE GBA y LA PLATA) TIEMPO: 4 a 6 DÍAS HÁBILES</v>
          </cell>
          <cell r="Z270" t="str">
            <v>Mercado Pago</v>
          </cell>
          <cell r="AD270">
            <v>44326</v>
          </cell>
          <cell r="AE270">
            <v>44328</v>
          </cell>
          <cell r="AF270" t="str">
            <v>FLORERO DE VIDRIO VIOLETA 17CM 9CM DIAM</v>
          </cell>
          <cell r="AG270" t="str">
            <v>645.6</v>
          </cell>
          <cell r="AH270">
            <v>1</v>
          </cell>
          <cell r="AI270" t="str">
            <v>046JA7245</v>
          </cell>
          <cell r="AJ270" t="str">
            <v>Web</v>
          </cell>
          <cell r="AK270" t="str">
            <v>EL JUEVES 13-05 ENTRE 8 Y 18 HORAS!</v>
          </cell>
          <cell r="AL270">
            <v>14807125157</v>
          </cell>
          <cell r="AM270">
            <v>374827167</v>
          </cell>
          <cell r="AN270" t="str">
            <v>Sí</v>
          </cell>
        </row>
        <row r="271">
          <cell r="A271">
            <v>2895</v>
          </cell>
          <cell r="B271" t="str">
            <v>marianalegnani@gmail.com</v>
          </cell>
          <cell r="C271">
            <v>44326</v>
          </cell>
          <cell r="D271" t="str">
            <v>Abierta</v>
          </cell>
          <cell r="E271" t="str">
            <v>Pendiente</v>
          </cell>
          <cell r="F271" t="str">
            <v>No está empaquetado</v>
          </cell>
          <cell r="G271" t="str">
            <v>ARS</v>
          </cell>
          <cell r="H271" t="str">
            <v>2773.6</v>
          </cell>
          <cell r="I271">
            <v>0</v>
          </cell>
          <cell r="J271">
            <v>0</v>
          </cell>
          <cell r="K271" t="str">
            <v>2773.6</v>
          </cell>
          <cell r="L271" t="str">
            <v>Mariana Legnani</v>
          </cell>
          <cell r="M271">
            <v>20910816</v>
          </cell>
          <cell r="N271">
            <v>541150602489</v>
          </cell>
          <cell r="O271" t="str">
            <v>Mariana Legnani</v>
          </cell>
          <cell r="P271">
            <v>541150602489</v>
          </cell>
          <cell r="Q271" t="str">
            <v>Manuela Pedraza</v>
          </cell>
          <cell r="R271">
            <v>5258</v>
          </cell>
          <cell r="S271">
            <v>10</v>
          </cell>
          <cell r="U271" t="str">
            <v>Capital Federal</v>
          </cell>
          <cell r="V271">
            <v>1431</v>
          </cell>
          <cell r="W271" t="str">
            <v>Capital Federal</v>
          </cell>
          <cell r="Y271" t="str">
            <v>ENVÍO SIN CARGO (CABA, GRAN PARTE DE GBA y LA PLATA) TIEMPO: 4 a 6 DÍAS HÁBILES</v>
          </cell>
          <cell r="Z271" t="str">
            <v>Mercado Pago</v>
          </cell>
          <cell r="AF271" t="str">
            <v>MOLDE BUDINERA</v>
          </cell>
          <cell r="AG271" t="str">
            <v>585.6</v>
          </cell>
          <cell r="AH271">
            <v>1</v>
          </cell>
          <cell r="AI271" t="str">
            <v>046BA4829</v>
          </cell>
          <cell r="AJ271" t="str">
            <v>Móvil</v>
          </cell>
          <cell r="AK271" t="str">
            <v/>
          </cell>
          <cell r="AL271">
            <v>2655359827</v>
          </cell>
          <cell r="AM271">
            <v>409271623</v>
          </cell>
          <cell r="AN271" t="str">
            <v>Sí</v>
          </cell>
        </row>
        <row r="272">
          <cell r="A272">
            <v>2894</v>
          </cell>
          <cell r="B272" t="str">
            <v>celeste.r.suarez@hotmail.com</v>
          </cell>
          <cell r="C272">
            <v>44326</v>
          </cell>
          <cell r="D272" t="str">
            <v>Abierta</v>
          </cell>
          <cell r="E272" t="str">
            <v>Recibido</v>
          </cell>
          <cell r="F272" t="str">
            <v>Enviado</v>
          </cell>
          <cell r="G272" t="str">
            <v>ARS</v>
          </cell>
          <cell r="H272" t="str">
            <v>3123.2</v>
          </cell>
          <cell r="I272">
            <v>0</v>
          </cell>
          <cell r="J272">
            <v>0</v>
          </cell>
          <cell r="K272" t="str">
            <v>3123.2</v>
          </cell>
          <cell r="L272" t="str">
            <v>Celeste Suarez</v>
          </cell>
          <cell r="M272">
            <v>32520699</v>
          </cell>
          <cell r="N272">
            <v>5491154858914</v>
          </cell>
          <cell r="O272" t="str">
            <v>Celeste Suarez</v>
          </cell>
          <cell r="P272">
            <v>5491154858914</v>
          </cell>
          <cell r="Q272" t="str">
            <v xml:space="preserve">Pasteur </v>
          </cell>
          <cell r="R272">
            <v>2948</v>
          </cell>
          <cell r="T272" t="str">
            <v xml:space="preserve">San Fernando </v>
          </cell>
          <cell r="U272" t="str">
            <v xml:space="preserve">Victoria </v>
          </cell>
          <cell r="V272">
            <v>1644</v>
          </cell>
          <cell r="W272" t="str">
            <v>Gran Buenos Aires</v>
          </cell>
          <cell r="Y272" t="str">
            <v>ENVÍO SIN CARGO (CABA, GRAN PARTE DE GBA y LA PLATA) TIEMPO: 4 a 6 DÍAS HÁBILES</v>
          </cell>
          <cell r="Z272" t="str">
            <v>Mercado Pago</v>
          </cell>
          <cell r="AD272">
            <v>44326</v>
          </cell>
          <cell r="AE272">
            <v>44327</v>
          </cell>
          <cell r="AF272" t="str">
            <v>CESTO DE BASURA ACERO INOXIDABLE 3L</v>
          </cell>
          <cell r="AG272" t="str">
            <v>1912.8</v>
          </cell>
          <cell r="AH272">
            <v>1</v>
          </cell>
          <cell r="AI272" t="str">
            <v>046TA7995</v>
          </cell>
          <cell r="AJ272" t="str">
            <v>Móvil</v>
          </cell>
          <cell r="AK272" t="str">
            <v>EL JUEVES 13-05 ENTRE 8 Y 18 HORAS!</v>
          </cell>
          <cell r="AL272">
            <v>14806958921</v>
          </cell>
          <cell r="AM272">
            <v>409273201</v>
          </cell>
          <cell r="AN272" t="str">
            <v>Sí</v>
          </cell>
        </row>
        <row r="273">
          <cell r="A273">
            <v>2893</v>
          </cell>
          <cell r="B273" t="str">
            <v>alisonnicole11.ng@gmail.com</v>
          </cell>
          <cell r="C273">
            <v>44326</v>
          </cell>
          <cell r="D273" t="str">
            <v>Abierta</v>
          </cell>
          <cell r="E273" t="str">
            <v>Recibido</v>
          </cell>
          <cell r="F273" t="str">
            <v>Enviado</v>
          </cell>
          <cell r="G273" t="str">
            <v>ARS</v>
          </cell>
          <cell r="H273">
            <v>2099</v>
          </cell>
          <cell r="I273">
            <v>0</v>
          </cell>
          <cell r="J273">
            <v>0</v>
          </cell>
          <cell r="K273">
            <v>2099</v>
          </cell>
          <cell r="L273" t="str">
            <v>Nicole Gomez</v>
          </cell>
          <cell r="M273">
            <v>43625446</v>
          </cell>
          <cell r="N273">
            <v>541159549672</v>
          </cell>
          <cell r="O273" t="str">
            <v>Nicole Gomez</v>
          </cell>
          <cell r="P273">
            <v>541159549672</v>
          </cell>
          <cell r="Q273" t="str">
            <v>Rio Pilcomayo</v>
          </cell>
          <cell r="R273">
            <v>739</v>
          </cell>
          <cell r="T273" t="str">
            <v>Sansusi</v>
          </cell>
          <cell r="U273" t="str">
            <v>Capital Federal</v>
          </cell>
          <cell r="V273">
            <v>1440</v>
          </cell>
          <cell r="W273" t="str">
            <v>Capital Federal</v>
          </cell>
          <cell r="Y273" t="str">
            <v>ENVÍO SIN CARGO (CABA, GRAN PARTE DE GBA y LA PLATA) TIEMPO: 4 a 6 DÍAS HÁBILES</v>
          </cell>
          <cell r="Z273" t="str">
            <v>TRANSFERENCIA BANCARIA</v>
          </cell>
          <cell r="AB273" t="str">
            <v>Mi codigo postal es 1635, soy de Presidente Derqui-Pilar</v>
          </cell>
          <cell r="AD273">
            <v>44327</v>
          </cell>
          <cell r="AE273">
            <v>44327</v>
          </cell>
          <cell r="AF273" t="str">
            <v>MESA PLEGABLE PARA PC MADERA Y METAL 59X39X23CM (Beige con rayas)</v>
          </cell>
          <cell r="AG273">
            <v>2099</v>
          </cell>
          <cell r="AH273">
            <v>1</v>
          </cell>
          <cell r="AJ273" t="str">
            <v>Móvil</v>
          </cell>
          <cell r="AK273" t="str">
            <v>EL JUEVES 13-05 ENTRE 8 Y 18 HORAS!</v>
          </cell>
          <cell r="AM273">
            <v>400376430</v>
          </cell>
          <cell r="AN273" t="str">
            <v>Sí</v>
          </cell>
        </row>
        <row r="274">
          <cell r="A274">
            <v>2892</v>
          </cell>
          <cell r="B274" t="str">
            <v>mariabelensole@gmail.com</v>
          </cell>
          <cell r="C274">
            <v>44326</v>
          </cell>
          <cell r="D274" t="str">
            <v>Abierta</v>
          </cell>
          <cell r="E274" t="str">
            <v>Recibido</v>
          </cell>
          <cell r="F274" t="str">
            <v>Enviado</v>
          </cell>
          <cell r="G274" t="str">
            <v>ARS</v>
          </cell>
          <cell r="H274" t="str">
            <v>5468.2</v>
          </cell>
          <cell r="I274">
            <v>0</v>
          </cell>
          <cell r="J274">
            <v>0</v>
          </cell>
          <cell r="K274" t="str">
            <v>5468.2</v>
          </cell>
          <cell r="L274" t="str">
            <v>Maria Belen Sole</v>
          </cell>
          <cell r="M274">
            <v>39489437</v>
          </cell>
          <cell r="N274">
            <v>541164067977</v>
          </cell>
          <cell r="O274" t="str">
            <v>Maria Belen Sole</v>
          </cell>
          <cell r="P274">
            <v>541164067977</v>
          </cell>
          <cell r="Q274" t="str">
            <v>Guido Spano</v>
          </cell>
          <cell r="R274">
            <v>1022</v>
          </cell>
          <cell r="T274" t="str">
            <v>Lanus Oeste</v>
          </cell>
          <cell r="U274" t="str">
            <v>Lanus</v>
          </cell>
          <cell r="V274">
            <v>1824</v>
          </cell>
          <cell r="W274" t="str">
            <v>Gran Buenos Aires</v>
          </cell>
          <cell r="Y274" t="str">
            <v>ENVÍO SIN CARGO (CABA, GRAN PARTE DE GBA y LA PLATA) TIEMPO: 4 a 6 DÍAS HÁBILES</v>
          </cell>
          <cell r="Z274" t="str">
            <v>Mercado Pago</v>
          </cell>
          <cell r="AD274">
            <v>44326</v>
          </cell>
          <cell r="AE274">
            <v>44327</v>
          </cell>
          <cell r="AF274" t="str">
            <v>FLORERO DE VIDRIO 15CM 6CM DIAM</v>
          </cell>
          <cell r="AG274" t="str">
            <v>74.4</v>
          </cell>
          <cell r="AH274">
            <v>1</v>
          </cell>
          <cell r="AI274" t="str">
            <v>046JA7208</v>
          </cell>
          <cell r="AJ274" t="str">
            <v>Móvil</v>
          </cell>
          <cell r="AK274" t="str">
            <v>EL MIERCOLES 12/05 ENTRE 8 Y 18 HORAS!</v>
          </cell>
          <cell r="AL274">
            <v>14806990180</v>
          </cell>
          <cell r="AM274">
            <v>409257595</v>
          </cell>
          <cell r="AN274" t="str">
            <v>Sí</v>
          </cell>
        </row>
        <row r="275">
          <cell r="A275">
            <v>2891</v>
          </cell>
          <cell r="B275" t="str">
            <v>agus.frangolini@gmail.com</v>
          </cell>
          <cell r="C275">
            <v>44326</v>
          </cell>
          <cell r="D275" t="str">
            <v>Abierta</v>
          </cell>
          <cell r="E275" t="str">
            <v>Recibido</v>
          </cell>
          <cell r="F275" t="str">
            <v>Enviado</v>
          </cell>
          <cell r="G275" t="str">
            <v>ARS</v>
          </cell>
          <cell r="H275">
            <v>720</v>
          </cell>
          <cell r="I275">
            <v>0</v>
          </cell>
          <cell r="J275">
            <v>0</v>
          </cell>
          <cell r="K275">
            <v>720</v>
          </cell>
          <cell r="L275" t="str">
            <v>Agustina Nicole Frangolini</v>
          </cell>
          <cell r="M275">
            <v>38256136</v>
          </cell>
          <cell r="N275">
            <v>541168397222</v>
          </cell>
          <cell r="O275" t="str">
            <v>Agustina Nicole Frangolini</v>
          </cell>
          <cell r="P275">
            <v>541168397222</v>
          </cell>
          <cell r="Q275" t="str">
            <v xml:space="preserve">Balcarce </v>
          </cell>
          <cell r="R275">
            <v>2728</v>
          </cell>
          <cell r="T275" t="str">
            <v>San Jose</v>
          </cell>
          <cell r="U275" t="str">
            <v xml:space="preserve">Morón </v>
          </cell>
          <cell r="V275">
            <v>1708</v>
          </cell>
          <cell r="W275" t="str">
            <v>Gran Buenos Aires</v>
          </cell>
          <cell r="Y275" t="str">
            <v>ENVÍO SIN CARGO (CABA, GRAN PARTE DE GBA y LA PLATA) TIEMPO: 4 a 6 DÍAS HÁBILES</v>
          </cell>
          <cell r="Z275" t="str">
            <v>Mercado Pago</v>
          </cell>
          <cell r="AD275">
            <v>44326</v>
          </cell>
          <cell r="AE275">
            <v>44327</v>
          </cell>
          <cell r="AF275" t="str">
            <v>MATE PAMPA BOCA ABIERTA CON BOMBILLA COLOR CORAL</v>
          </cell>
          <cell r="AG275">
            <v>720</v>
          </cell>
          <cell r="AH275">
            <v>1</v>
          </cell>
          <cell r="AJ275" t="str">
            <v>Móvil</v>
          </cell>
          <cell r="AK275" t="str">
            <v>EL MIERCOLES 12/05 ENTRE 8 Y 18 HORAS!</v>
          </cell>
          <cell r="AL275">
            <v>2655351802</v>
          </cell>
          <cell r="AM275">
            <v>409260334</v>
          </cell>
          <cell r="AN275" t="str">
            <v>Sí</v>
          </cell>
        </row>
        <row r="276">
          <cell r="A276">
            <v>2890</v>
          </cell>
          <cell r="B276" t="str">
            <v>ashegomez@hotmail.com</v>
          </cell>
          <cell r="C276">
            <v>44326</v>
          </cell>
          <cell r="D276" t="str">
            <v>Abierta</v>
          </cell>
          <cell r="E276" t="str">
            <v>Recibido</v>
          </cell>
          <cell r="F276" t="str">
            <v>Enviado</v>
          </cell>
          <cell r="G276" t="str">
            <v>ARS</v>
          </cell>
          <cell r="H276" t="str">
            <v>1107.2</v>
          </cell>
          <cell r="I276">
            <v>0</v>
          </cell>
          <cell r="J276">
            <v>0</v>
          </cell>
          <cell r="K276" t="str">
            <v>1107.2</v>
          </cell>
          <cell r="L276" t="str">
            <v>Ayelen Gomez</v>
          </cell>
          <cell r="M276">
            <v>38589108</v>
          </cell>
          <cell r="N276">
            <v>541154867712</v>
          </cell>
          <cell r="O276" t="str">
            <v>Ayelen Gomez</v>
          </cell>
          <cell r="P276">
            <v>541154867712</v>
          </cell>
          <cell r="Q276">
            <v>413</v>
          </cell>
          <cell r="R276">
            <v>873</v>
          </cell>
          <cell r="S276">
            <v>9</v>
          </cell>
          <cell r="T276" t="str">
            <v xml:space="preserve">Juan Maria Gutiérrez </v>
          </cell>
          <cell r="U276" t="str">
            <v xml:space="preserve">Berazategui </v>
          </cell>
          <cell r="V276">
            <v>1890</v>
          </cell>
          <cell r="W276" t="str">
            <v>Gran Buenos Aires</v>
          </cell>
          <cell r="Y276" t="str">
            <v>ENVÍO SIN CARGO (CABA, GRAN PARTE DE GBA y LA PLATA) TIEMPO: 4 a 6 DÍAS HÁBILES</v>
          </cell>
          <cell r="Z276" t="str">
            <v>Mercado Pago</v>
          </cell>
          <cell r="AD276">
            <v>44326</v>
          </cell>
          <cell r="AE276">
            <v>44327</v>
          </cell>
          <cell r="AF276" t="str">
            <v>MATE PAMPA BOCA ANCHA CON BOMBILLA COLOR NEGRO</v>
          </cell>
          <cell r="AG276">
            <v>720</v>
          </cell>
          <cell r="AH276">
            <v>1</v>
          </cell>
          <cell r="AJ276" t="str">
            <v>Móvil</v>
          </cell>
          <cell r="AK276" t="str">
            <v>EL JUEVES 13-05 ENTRE 8 Y 18 HORAS!</v>
          </cell>
          <cell r="AL276">
            <v>2655350367</v>
          </cell>
          <cell r="AM276">
            <v>394766882</v>
          </cell>
          <cell r="AN276" t="str">
            <v>Sí</v>
          </cell>
        </row>
        <row r="277">
          <cell r="A277">
            <v>2889</v>
          </cell>
          <cell r="B277" t="str">
            <v>lilianamarodriguez@yahoo.com</v>
          </cell>
          <cell r="C277">
            <v>44326</v>
          </cell>
          <cell r="D277" t="str">
            <v>Abierta</v>
          </cell>
          <cell r="E277" t="str">
            <v>Recibido</v>
          </cell>
          <cell r="F277" t="str">
            <v>Enviado</v>
          </cell>
          <cell r="G277" t="str">
            <v>ARS</v>
          </cell>
          <cell r="H277" t="str">
            <v>2888.8</v>
          </cell>
          <cell r="I277">
            <v>0</v>
          </cell>
          <cell r="J277">
            <v>0</v>
          </cell>
          <cell r="K277" t="str">
            <v>2888.8</v>
          </cell>
          <cell r="L277" t="str">
            <v>Liliana mabel Rodriguez</v>
          </cell>
          <cell r="M277">
            <v>17984157</v>
          </cell>
          <cell r="N277">
            <v>541156594249</v>
          </cell>
          <cell r="O277" t="str">
            <v>Liliana mabel Rodriguez</v>
          </cell>
          <cell r="P277">
            <v>541156594249</v>
          </cell>
          <cell r="Q277" t="str">
            <v>25 De Mayo</v>
          </cell>
          <cell r="R277">
            <v>1894</v>
          </cell>
          <cell r="U277" t="str">
            <v>Tigre</v>
          </cell>
          <cell r="V277">
            <v>1648</v>
          </cell>
          <cell r="W277" t="str">
            <v>Gran Buenos Aires</v>
          </cell>
          <cell r="Y277" t="str">
            <v>ENVÍO SIN CARGO (CABA, GRAN PARTE DE GBA y LA PLATA) TIEMPO: 4 a 6 DÍAS HÁBILES</v>
          </cell>
          <cell r="Z277" t="str">
            <v>Mercado Pago</v>
          </cell>
          <cell r="AD277">
            <v>44326</v>
          </cell>
          <cell r="AE277">
            <v>44327</v>
          </cell>
          <cell r="AF277" t="str">
            <v>MOLDE FLANERA ANTIADHERENTE</v>
          </cell>
          <cell r="AG277" t="str">
            <v>702.4</v>
          </cell>
          <cell r="AH277">
            <v>1</v>
          </cell>
          <cell r="AI277" t="str">
            <v>046BA4825 LE PUSE EL 15% DEL BULTO</v>
          </cell>
          <cell r="AJ277" t="str">
            <v>Web</v>
          </cell>
          <cell r="AK277" t="str">
            <v>EL JUEVES 13-05 ENTRE 8 Y 18 HORAS!</v>
          </cell>
          <cell r="AL277">
            <v>2655341138</v>
          </cell>
          <cell r="AM277">
            <v>409256787</v>
          </cell>
          <cell r="AN277" t="str">
            <v>Sí</v>
          </cell>
        </row>
        <row r="278">
          <cell r="A278">
            <v>2888</v>
          </cell>
          <cell r="B278" t="str">
            <v>p4o.gim3n3z@gmail.com</v>
          </cell>
          <cell r="C278">
            <v>44326</v>
          </cell>
          <cell r="D278" t="str">
            <v>Abierta</v>
          </cell>
          <cell r="E278" t="str">
            <v>Recibido</v>
          </cell>
          <cell r="F278" t="str">
            <v>Enviado</v>
          </cell>
          <cell r="G278" t="str">
            <v>ARS</v>
          </cell>
          <cell r="H278" t="str">
            <v>3781.99</v>
          </cell>
          <cell r="I278">
            <v>0</v>
          </cell>
          <cell r="J278">
            <v>0</v>
          </cell>
          <cell r="K278" t="str">
            <v>3781.99</v>
          </cell>
          <cell r="L278" t="str">
            <v>Paola Gimenez Ortiz</v>
          </cell>
          <cell r="M278">
            <v>34343587</v>
          </cell>
          <cell r="N278">
            <v>541159905362</v>
          </cell>
          <cell r="O278" t="str">
            <v>Paola Gimenez Ortiz</v>
          </cell>
          <cell r="P278">
            <v>541159905362</v>
          </cell>
          <cell r="Q278" t="str">
            <v xml:space="preserve">Soldado sosa </v>
          </cell>
          <cell r="R278">
            <v>5698</v>
          </cell>
          <cell r="S278">
            <v>2</v>
          </cell>
          <cell r="U278" t="str">
            <v xml:space="preserve">Gregorio de Laferrere </v>
          </cell>
          <cell r="V278">
            <v>1757</v>
          </cell>
          <cell r="W278" t="str">
            <v>Gran Buenos Aires</v>
          </cell>
          <cell r="Y278" t="str">
            <v>ENVÍO SIN CARGO (CABA, GRAN PARTE DE GBA y LA PLATA) TIEMPO: 4 a 6 DÍAS HÁBILES</v>
          </cell>
          <cell r="Z278" t="str">
            <v>Mercado Pago</v>
          </cell>
          <cell r="AD278">
            <v>44326</v>
          </cell>
          <cell r="AE278">
            <v>44327</v>
          </cell>
          <cell r="AF278" t="str">
            <v>CAJA DE TE</v>
          </cell>
          <cell r="AG278">
            <v>924</v>
          </cell>
          <cell r="AH278">
            <v>1</v>
          </cell>
          <cell r="AI278" t="str">
            <v>CX7002</v>
          </cell>
          <cell r="AJ278" t="str">
            <v>Móvil</v>
          </cell>
          <cell r="AK278" t="str">
            <v>EL MIERCOLES 12/05 ENTRE 8 Y 18 HORAS!</v>
          </cell>
          <cell r="AL278">
            <v>14806927324</v>
          </cell>
          <cell r="AM278">
            <v>394498308</v>
          </cell>
          <cell r="AN278" t="str">
            <v>Sí</v>
          </cell>
        </row>
        <row r="279">
          <cell r="A279">
            <v>2887</v>
          </cell>
          <cell r="B279" t="str">
            <v>daiperezgorena@gmail.com</v>
          </cell>
          <cell r="C279">
            <v>44326</v>
          </cell>
          <cell r="D279" t="str">
            <v>Abierta</v>
          </cell>
          <cell r="E279" t="str">
            <v>Recibido</v>
          </cell>
          <cell r="F279" t="str">
            <v>Enviado</v>
          </cell>
          <cell r="G279" t="str">
            <v>ARS</v>
          </cell>
          <cell r="H279" t="str">
            <v>3508.4</v>
          </cell>
          <cell r="I279">
            <v>0</v>
          </cell>
          <cell r="J279">
            <v>0</v>
          </cell>
          <cell r="K279" t="str">
            <v>3508.4</v>
          </cell>
          <cell r="L279" t="str">
            <v>Daiana Pérez</v>
          </cell>
          <cell r="M279">
            <v>37539454</v>
          </cell>
          <cell r="N279">
            <v>541165540380</v>
          </cell>
          <cell r="O279" t="str">
            <v>Daiana Pérez</v>
          </cell>
          <cell r="P279">
            <v>541165540380</v>
          </cell>
          <cell r="Q279" t="str">
            <v>Mansilla</v>
          </cell>
          <cell r="R279">
            <v>2612</v>
          </cell>
          <cell r="U279" t="str">
            <v>San Isidro</v>
          </cell>
          <cell r="V279">
            <v>1609</v>
          </cell>
          <cell r="W279" t="str">
            <v>Gran Buenos Aires</v>
          </cell>
          <cell r="Y279" t="str">
            <v>ENVÍO SIN CARGO (CABA, GRAN PARTE DE GBA y LA PLATA) TIEMPO: 4 a 6 DÍAS HÁBILES</v>
          </cell>
          <cell r="Z279" t="str">
            <v>Mercado Pago</v>
          </cell>
          <cell r="AB279" t="str">
            <v>Casa de dos pisos, justo en la esquina, reja negra.</v>
          </cell>
          <cell r="AD279">
            <v>44326</v>
          </cell>
          <cell r="AE279">
            <v>44327</v>
          </cell>
          <cell r="AF279" t="str">
            <v>MESA PLEGABLE PARA PC MADERA Y METAL 59X39X23CM (Beige)</v>
          </cell>
          <cell r="AG279">
            <v>2099</v>
          </cell>
          <cell r="AH279">
            <v>1</v>
          </cell>
          <cell r="AI279" t="str">
            <v>ME7897</v>
          </cell>
          <cell r="AJ279" t="str">
            <v>Móvil</v>
          </cell>
          <cell r="AK279" t="str">
            <v>EL JUEVES 13-05 ENTRE 8 Y 18 HORAS!</v>
          </cell>
          <cell r="AL279">
            <v>14806885891</v>
          </cell>
          <cell r="AM279">
            <v>409255738</v>
          </cell>
          <cell r="AN279" t="str">
            <v>Sí</v>
          </cell>
        </row>
        <row r="280">
          <cell r="A280">
            <v>2885</v>
          </cell>
          <cell r="B280" t="str">
            <v>marinaaratto@gmail.com</v>
          </cell>
          <cell r="C280">
            <v>44326</v>
          </cell>
          <cell r="D280" t="str">
            <v>Abierta</v>
          </cell>
          <cell r="E280" t="str">
            <v>Recibido</v>
          </cell>
          <cell r="F280" t="str">
            <v>Enviado</v>
          </cell>
          <cell r="G280" t="str">
            <v>ARS</v>
          </cell>
          <cell r="H280" t="str">
            <v>3778.2</v>
          </cell>
          <cell r="I280">
            <v>0</v>
          </cell>
          <cell r="J280">
            <v>0</v>
          </cell>
          <cell r="K280" t="str">
            <v>3778.2</v>
          </cell>
          <cell r="L280" t="str">
            <v>Marina RATTO</v>
          </cell>
          <cell r="M280">
            <v>14682785</v>
          </cell>
          <cell r="N280">
            <v>5491149352599</v>
          </cell>
          <cell r="O280" t="str">
            <v>Marina RATTO</v>
          </cell>
          <cell r="P280">
            <v>5491149352599</v>
          </cell>
          <cell r="Q280" t="str">
            <v>Aviador Rohland</v>
          </cell>
          <cell r="R280">
            <v>2538</v>
          </cell>
          <cell r="U280" t="str">
            <v>Ciudad jardín El Palomar</v>
          </cell>
          <cell r="V280">
            <v>1684</v>
          </cell>
          <cell r="W280" t="str">
            <v>Gran Buenos Aires</v>
          </cell>
          <cell r="Y280" t="str">
            <v>ENVÍO SIN CARGO (CABA, GRAN PARTE DE GBA y LA PLATA) TIEMPO: 4 a 6 DÍAS HÁBILES</v>
          </cell>
          <cell r="Z280" t="str">
            <v>Mercado Pago</v>
          </cell>
          <cell r="AB280" t="str">
            <v>Aviador RohlanRohlRohlaRohlanRohlRohlanRohlRohlaRohlanRohRohlanRohlRohlaRohlanRoRohlanRohlRohlaRohlanRRohlanRohlRohlaRohlanRohlanRohlRohlaRohlaRohlanRohlRohlaRohlRohlanRohlRohlaRoh</v>
          </cell>
          <cell r="AD280">
            <v>44326</v>
          </cell>
          <cell r="AE280">
            <v>44327</v>
          </cell>
          <cell r="AF280" t="str">
            <v>MESA PLEGABLE PARA PC MADERA Y METAL 59X39X23CM (Negro)</v>
          </cell>
          <cell r="AG280" t="str">
            <v>1679.2</v>
          </cell>
          <cell r="AH280">
            <v>1</v>
          </cell>
          <cell r="AJ280" t="str">
            <v>Móvil</v>
          </cell>
          <cell r="AK280" t="str">
            <v>EL JUEVES 13-05 ENTRE 8 Y 18 HORAS!</v>
          </cell>
          <cell r="AL280">
            <v>14806885277</v>
          </cell>
          <cell r="AM280">
            <v>409252749</v>
          </cell>
          <cell r="AN280" t="str">
            <v>Sí</v>
          </cell>
        </row>
        <row r="281">
          <cell r="A281">
            <v>2884</v>
          </cell>
          <cell r="B281" t="str">
            <v>andreaalzogaray@gmail.com</v>
          </cell>
          <cell r="C281">
            <v>44326</v>
          </cell>
          <cell r="D281" t="str">
            <v>Abierta</v>
          </cell>
          <cell r="E281" t="str">
            <v>Recibido</v>
          </cell>
          <cell r="F281" t="str">
            <v>Enviado</v>
          </cell>
          <cell r="G281" t="str">
            <v>ARS</v>
          </cell>
          <cell r="H281">
            <v>1980</v>
          </cell>
          <cell r="I281">
            <v>0</v>
          </cell>
          <cell r="J281">
            <v>0</v>
          </cell>
          <cell r="K281">
            <v>1980</v>
          </cell>
          <cell r="L281" t="str">
            <v>Andrea Alzogaray</v>
          </cell>
          <cell r="M281">
            <v>28319725</v>
          </cell>
          <cell r="N281">
            <v>541157518262</v>
          </cell>
          <cell r="O281" t="str">
            <v>Andrea Alzogaray</v>
          </cell>
          <cell r="P281">
            <v>541157518262</v>
          </cell>
          <cell r="Q281" t="str">
            <v>Av Pres Hipolito yrigoyen</v>
          </cell>
          <cell r="R281">
            <v>2560</v>
          </cell>
          <cell r="S281" t="str">
            <v>Dto 4</v>
          </cell>
          <cell r="T281" t="str">
            <v>Florida</v>
          </cell>
          <cell r="U281" t="str">
            <v>Vicente lopez</v>
          </cell>
          <cell r="V281">
            <v>1602</v>
          </cell>
          <cell r="W281" t="str">
            <v>Gran Buenos Aires</v>
          </cell>
          <cell r="Y281" t="str">
            <v>ENVÍO SIN CARGO (CABA, GRAN PARTE DE GBA y LA PLATA) TIEMPO: 4 a 6 DÍAS HÁBILES</v>
          </cell>
          <cell r="Z281" t="str">
            <v>Mercado Pago</v>
          </cell>
          <cell r="AD281">
            <v>44326</v>
          </cell>
          <cell r="AE281">
            <v>44327</v>
          </cell>
          <cell r="AF281" t="str">
            <v>COMBO NRO.1. ** 6 UTENSILIOS NYLON - COLOR A ELECCION (Blanco)</v>
          </cell>
          <cell r="AG281">
            <v>1980</v>
          </cell>
          <cell r="AH281">
            <v>1</v>
          </cell>
          <cell r="AI281" t="str">
            <v>12001/09001/11001/18001/15001/16001</v>
          </cell>
          <cell r="AJ281" t="str">
            <v>Móvil</v>
          </cell>
          <cell r="AK281" t="str">
            <v>EL JUEVES 13-05 ENTRE 8 Y 18 HORAS!</v>
          </cell>
          <cell r="AL281">
            <v>14806861449</v>
          </cell>
          <cell r="AM281">
            <v>409254203</v>
          </cell>
          <cell r="AN281" t="str">
            <v>Sí</v>
          </cell>
        </row>
        <row r="282">
          <cell r="A282">
            <v>2883</v>
          </cell>
          <cell r="B282" t="str">
            <v>laly_tripicchio@hotmail.com</v>
          </cell>
          <cell r="C282">
            <v>44326</v>
          </cell>
          <cell r="D282" t="str">
            <v>Abierta</v>
          </cell>
          <cell r="E282" t="str">
            <v>Recibido</v>
          </cell>
          <cell r="F282" t="str">
            <v>Enviado</v>
          </cell>
          <cell r="G282" t="str">
            <v>ARS</v>
          </cell>
          <cell r="H282" t="str">
            <v>1679.2</v>
          </cell>
          <cell r="I282">
            <v>0</v>
          </cell>
          <cell r="J282">
            <v>0</v>
          </cell>
          <cell r="K282" t="str">
            <v>1679.2</v>
          </cell>
          <cell r="L282" t="str">
            <v>María Laura Tripicchio</v>
          </cell>
          <cell r="M282">
            <v>23971949</v>
          </cell>
          <cell r="N282">
            <v>541132164825</v>
          </cell>
          <cell r="O282" t="str">
            <v>María Laura Tripicchio</v>
          </cell>
          <cell r="P282">
            <v>541132164825</v>
          </cell>
          <cell r="Q282" t="str">
            <v xml:space="preserve">José Bonifacio </v>
          </cell>
          <cell r="R282">
            <v>2424</v>
          </cell>
          <cell r="S282" t="str">
            <v xml:space="preserve">7 41 </v>
          </cell>
          <cell r="T282" t="str">
            <v xml:space="preserve">Flores </v>
          </cell>
          <cell r="U282" t="str">
            <v>Capital Federal</v>
          </cell>
          <cell r="V282">
            <v>1406</v>
          </cell>
          <cell r="W282" t="str">
            <v>Capital Federal</v>
          </cell>
          <cell r="Y282" t="str">
            <v>ENVÍO SIN CARGO (CABA, GRAN PARTE DE GBA y LA PLATA) TIEMPO: 4 a 6 DÍAS HÁBILES</v>
          </cell>
          <cell r="Z282" t="str">
            <v>Mercado Pago</v>
          </cell>
          <cell r="AD282">
            <v>44326</v>
          </cell>
          <cell r="AE282">
            <v>44327</v>
          </cell>
          <cell r="AF282" t="str">
            <v>MESA PLEGABLE PARA PC MADERA Y METAL 59X39X23CM (Marrón)</v>
          </cell>
          <cell r="AG282" t="str">
            <v>1679.2</v>
          </cell>
          <cell r="AH282">
            <v>1</v>
          </cell>
          <cell r="AJ282" t="str">
            <v>Móvil</v>
          </cell>
          <cell r="AK282" t="str">
            <v>EL JUEVES 13-05 ENTRE 8 Y 18 HORAS!</v>
          </cell>
          <cell r="AL282">
            <v>14806837608</v>
          </cell>
          <cell r="AM282">
            <v>409253878</v>
          </cell>
          <cell r="AN282" t="str">
            <v>Sí</v>
          </cell>
        </row>
        <row r="283">
          <cell r="A283">
            <v>2881</v>
          </cell>
          <cell r="B283" t="str">
            <v>tatianasalceda@gmail.com</v>
          </cell>
          <cell r="C283">
            <v>44323</v>
          </cell>
          <cell r="D283" t="str">
            <v>Abierta</v>
          </cell>
          <cell r="E283" t="str">
            <v>Recibido</v>
          </cell>
          <cell r="F283" t="str">
            <v>Enviado</v>
          </cell>
          <cell r="G283" t="str">
            <v>ARS</v>
          </cell>
          <cell r="H283" t="str">
            <v>3237.5</v>
          </cell>
          <cell r="I283">
            <v>3000</v>
          </cell>
          <cell r="J283">
            <v>0</v>
          </cell>
          <cell r="K283" t="str">
            <v>237.5</v>
          </cell>
          <cell r="L283" t="str">
            <v>Tatiana Salceda</v>
          </cell>
          <cell r="M283">
            <v>36688670</v>
          </cell>
          <cell r="N283">
            <v>541138311313</v>
          </cell>
          <cell r="O283" t="str">
            <v>Tatiana SALCEDA</v>
          </cell>
          <cell r="P283">
            <v>541138311313</v>
          </cell>
          <cell r="Q283" t="str">
            <v xml:space="preserve">Lascano </v>
          </cell>
          <cell r="R283">
            <v>6276</v>
          </cell>
          <cell r="S283" t="str">
            <v>PB 1</v>
          </cell>
          <cell r="T283" t="str">
            <v>VERSALLES</v>
          </cell>
          <cell r="U283" t="str">
            <v>Capital Federal</v>
          </cell>
          <cell r="V283">
            <v>1408</v>
          </cell>
          <cell r="W283" t="str">
            <v>Capital Federal</v>
          </cell>
          <cell r="Y283" t="str">
            <v>ENVÍO SIN CARGO (CABA, GRAN PARTE DE GBA y LA PLATA) TIEMPO: 4 a 6 DÍAS HÁBILES</v>
          </cell>
          <cell r="Z283" t="str">
            <v>TRANSFERENCIA BANCARIA</v>
          </cell>
          <cell r="AA283" t="str">
            <v>TATIANA</v>
          </cell>
          <cell r="AB283" t="str">
            <v>SE ABONA DIF POR TRANSF BANCARIA $237,50</v>
          </cell>
          <cell r="AD283">
            <v>44323</v>
          </cell>
          <cell r="AE283">
            <v>44326</v>
          </cell>
          <cell r="AF283" t="str">
            <v>PUFF REDONDO CHICO COLOR GRIS DE 30CM Y 30H</v>
          </cell>
          <cell r="AG283" t="str">
            <v>3237.5</v>
          </cell>
          <cell r="AH283">
            <v>1</v>
          </cell>
          <cell r="AI283" t="str">
            <v>AS7256</v>
          </cell>
          <cell r="AJ283" t="str">
            <v>Web</v>
          </cell>
          <cell r="AK283" t="str">
            <v>EL MIERCOLES 12-05 ENTRE 8 Y 18 HORAS!</v>
          </cell>
          <cell r="AM283">
            <v>406372719</v>
          </cell>
          <cell r="AN283" t="str">
            <v>Sí</v>
          </cell>
        </row>
        <row r="284">
          <cell r="A284">
            <v>2880</v>
          </cell>
          <cell r="B284" t="str">
            <v>varela.nadia@yahoo.com.ar</v>
          </cell>
          <cell r="C284">
            <v>44323</v>
          </cell>
          <cell r="D284" t="str">
            <v>Abierta</v>
          </cell>
          <cell r="E284" t="str">
            <v>Recibido</v>
          </cell>
          <cell r="F284" t="str">
            <v>Enviado</v>
          </cell>
          <cell r="G284" t="str">
            <v>ARS</v>
          </cell>
          <cell r="H284">
            <v>3183</v>
          </cell>
          <cell r="I284">
            <v>0</v>
          </cell>
          <cell r="J284">
            <v>0</v>
          </cell>
          <cell r="K284">
            <v>3183</v>
          </cell>
          <cell r="L284" t="str">
            <v>Nadia Varela</v>
          </cell>
          <cell r="M284">
            <v>33257214</v>
          </cell>
          <cell r="N284">
            <v>5491168242599</v>
          </cell>
          <cell r="O284" t="str">
            <v>Nadia Varela</v>
          </cell>
          <cell r="P284">
            <v>5491168242599</v>
          </cell>
          <cell r="Q284" t="str">
            <v>Ascasubi</v>
          </cell>
          <cell r="R284">
            <v>176</v>
          </cell>
          <cell r="U284" t="str">
            <v>Glew</v>
          </cell>
          <cell r="V284">
            <v>1856</v>
          </cell>
          <cell r="W284" t="str">
            <v>Gran Buenos Aires</v>
          </cell>
          <cell r="Y284" t="str">
            <v>ENVÍO SIN CARGO (CABA, GRAN PARTE DE GBA y LA PLATA) TIEMPO: 4 a 6 DÍAS HÁBILES</v>
          </cell>
          <cell r="Z284" t="str">
            <v>Mercado Pago</v>
          </cell>
          <cell r="AD284">
            <v>44323</v>
          </cell>
          <cell r="AE284">
            <v>44326</v>
          </cell>
          <cell r="AF284" t="str">
            <v>MANTEL RECTANGULAR ANTIMANCHA 1.40x2 mtrs</v>
          </cell>
          <cell r="AG284">
            <v>1566</v>
          </cell>
          <cell r="AH284">
            <v>1</v>
          </cell>
          <cell r="AI284" t="str">
            <v>CHUR3</v>
          </cell>
          <cell r="AJ284" t="str">
            <v>Móvil</v>
          </cell>
          <cell r="AK284" t="str">
            <v>EL MIERCOLES 12-05 ENTRE 8 Y 18 HORAS!</v>
          </cell>
          <cell r="AL284">
            <v>14766627841</v>
          </cell>
          <cell r="AM284">
            <v>407686179</v>
          </cell>
          <cell r="AN284" t="str">
            <v>Sí</v>
          </cell>
        </row>
        <row r="285">
          <cell r="A285">
            <v>2879</v>
          </cell>
          <cell r="B285" t="str">
            <v>mariab.pinto@hotmail.com</v>
          </cell>
          <cell r="C285">
            <v>44322</v>
          </cell>
          <cell r="D285" t="str">
            <v>Abierta</v>
          </cell>
          <cell r="E285" t="str">
            <v>Recibido</v>
          </cell>
          <cell r="F285" t="str">
            <v>Enviado</v>
          </cell>
          <cell r="G285" t="str">
            <v>ARS</v>
          </cell>
          <cell r="H285">
            <v>2099</v>
          </cell>
          <cell r="I285">
            <v>0</v>
          </cell>
          <cell r="J285">
            <v>0</v>
          </cell>
          <cell r="K285">
            <v>2099</v>
          </cell>
          <cell r="L285" t="str">
            <v>María Pinto</v>
          </cell>
          <cell r="M285">
            <v>35804105</v>
          </cell>
          <cell r="N285">
            <v>541138126629</v>
          </cell>
          <cell r="O285" t="str">
            <v>María Pinto</v>
          </cell>
          <cell r="P285">
            <v>541138126629</v>
          </cell>
          <cell r="Q285" t="str">
            <v xml:space="preserve">Hooke </v>
          </cell>
          <cell r="R285">
            <v>3754</v>
          </cell>
          <cell r="U285" t="str">
            <v>Capital Federal</v>
          </cell>
          <cell r="V285">
            <v>1140</v>
          </cell>
          <cell r="W285" t="str">
            <v>Capital Federal</v>
          </cell>
          <cell r="Y285" t="str">
            <v>ENVÍO SIN CARGO (CABA, GRAN PARTE DE GBA y LA PLATA) TIEMPO: 4 a 6 DÍAS HÁBILES</v>
          </cell>
          <cell r="Z285" t="str">
            <v>Mercado Pago</v>
          </cell>
          <cell r="AB285" t="str">
            <v xml:space="preserve">La entrega sería en Roberto Hooke 3754, Grand Bourg  Código Postal: 1667  Referencia: empresa Comosol  Mesa color beige y blanco  Preguntar por María Pinto </v>
          </cell>
          <cell r="AD285">
            <v>44322</v>
          </cell>
          <cell r="AE285">
            <v>44323</v>
          </cell>
          <cell r="AF285" t="str">
            <v>MESA PLEGABLE PARA PC MADERA Y METAL 59X39X23CM (Beige)</v>
          </cell>
          <cell r="AG285">
            <v>2099</v>
          </cell>
          <cell r="AH285">
            <v>1</v>
          </cell>
          <cell r="AI285" t="str">
            <v>ME7897</v>
          </cell>
          <cell r="AJ285" t="str">
            <v>Móvil</v>
          </cell>
          <cell r="AK285" t="str">
            <v>MARTES 11-05 ENTRE 8 Y 18 HORAS!</v>
          </cell>
          <cell r="AL285">
            <v>14762097147</v>
          </cell>
          <cell r="AM285">
            <v>407633230</v>
          </cell>
          <cell r="AN285" t="str">
            <v>Sí</v>
          </cell>
        </row>
        <row r="286">
          <cell r="A286">
            <v>2878</v>
          </cell>
          <cell r="B286" t="str">
            <v>giselaozieminski@hotmail.com</v>
          </cell>
          <cell r="C286">
            <v>44322</v>
          </cell>
          <cell r="D286" t="str">
            <v>Abierta</v>
          </cell>
          <cell r="E286" t="str">
            <v>Recibido</v>
          </cell>
          <cell r="F286" t="str">
            <v>Enviado</v>
          </cell>
          <cell r="G286" t="str">
            <v>ARS</v>
          </cell>
          <cell r="H286">
            <v>963</v>
          </cell>
          <cell r="I286">
            <v>0</v>
          </cell>
          <cell r="J286">
            <v>0</v>
          </cell>
          <cell r="K286">
            <v>963</v>
          </cell>
          <cell r="L286" t="str">
            <v>Gisela Ozieminski</v>
          </cell>
          <cell r="M286">
            <v>33590418</v>
          </cell>
          <cell r="N286">
            <v>542215748833</v>
          </cell>
          <cell r="O286" t="str">
            <v>Gisela Ozieminski</v>
          </cell>
          <cell r="P286">
            <v>542215748833</v>
          </cell>
          <cell r="Q286" t="str">
            <v>161 Entre 10 Y 11</v>
          </cell>
          <cell r="R286">
            <v>867</v>
          </cell>
          <cell r="S286" t="str">
            <v>2B</v>
          </cell>
          <cell r="T286" t="str">
            <v xml:space="preserve">Berisso </v>
          </cell>
          <cell r="U286" t="str">
            <v>Capital Federal</v>
          </cell>
          <cell r="V286">
            <v>1440</v>
          </cell>
          <cell r="W286" t="str">
            <v>Capital Federal</v>
          </cell>
          <cell r="Y286" t="str">
            <v>ENVÍO SIN CARGO (CABA, GRAN PARTE DE GBA y LA PLATA) TIEMPO: 4 a 6 DÍAS HÁBILES</v>
          </cell>
          <cell r="Z286" t="str">
            <v>Mercado Pago</v>
          </cell>
          <cell r="AB286" t="str">
            <v>La localidad es Berisso (1923)</v>
          </cell>
          <cell r="AD286">
            <v>44322</v>
          </cell>
          <cell r="AE286">
            <v>44323</v>
          </cell>
          <cell r="AF286" t="str">
            <v>ALM. FELICIDAD 25X55CM POLIESTER V.SILICONADO</v>
          </cell>
          <cell r="AG286">
            <v>518</v>
          </cell>
          <cell r="AH286">
            <v>1</v>
          </cell>
          <cell r="AI286" t="str">
            <v>CHU383</v>
          </cell>
          <cell r="AJ286" t="str">
            <v>Móvil</v>
          </cell>
          <cell r="AK286" t="str">
            <v>EL LUNES 10-05 ENTRE 8 Y 18 HORAS!</v>
          </cell>
          <cell r="AL286">
            <v>14761226177</v>
          </cell>
          <cell r="AM286">
            <v>407530961</v>
          </cell>
          <cell r="AN286" t="str">
            <v>Sí</v>
          </cell>
        </row>
        <row r="287">
          <cell r="A287">
            <v>2877</v>
          </cell>
          <cell r="B287" t="str">
            <v>alexisguilera@outlook.com</v>
          </cell>
          <cell r="C287">
            <v>44322</v>
          </cell>
          <cell r="D287" t="str">
            <v>Abierta</v>
          </cell>
          <cell r="E287" t="str">
            <v>Recibido</v>
          </cell>
          <cell r="F287" t="str">
            <v>Enviado</v>
          </cell>
          <cell r="G287" t="str">
            <v>ARS</v>
          </cell>
          <cell r="H287">
            <v>756</v>
          </cell>
          <cell r="I287">
            <v>0</v>
          </cell>
          <cell r="J287">
            <v>0</v>
          </cell>
          <cell r="K287">
            <v>756</v>
          </cell>
          <cell r="L287" t="str">
            <v>Ailen Espinosa</v>
          </cell>
          <cell r="M287">
            <v>95036573</v>
          </cell>
          <cell r="N287">
            <v>541160424138</v>
          </cell>
          <cell r="O287" t="str">
            <v>Ailen Espinosa</v>
          </cell>
          <cell r="P287">
            <v>541160424138</v>
          </cell>
          <cell r="Q287" t="str">
            <v>Sumaca Itati</v>
          </cell>
          <cell r="R287">
            <v>6043</v>
          </cell>
          <cell r="S287" t="str">
            <v>Piso 2</v>
          </cell>
          <cell r="T287" t="str">
            <v>Lugano</v>
          </cell>
          <cell r="U287" t="str">
            <v>Capital Federal</v>
          </cell>
          <cell r="V287">
            <v>1439</v>
          </cell>
          <cell r="W287" t="str">
            <v>Capital Federal</v>
          </cell>
          <cell r="Y287" t="str">
            <v>ENVÍO SIN CARGO (CABA, GRAN PARTE DE GBA y LA PLATA) TIEMPO: 4 a 6 DÍAS HÁBILES</v>
          </cell>
          <cell r="Z287" t="str">
            <v>Mercado Pago</v>
          </cell>
          <cell r="AB287" t="str">
            <v>Es para Ailen Espinosa</v>
          </cell>
          <cell r="AD287">
            <v>44322</v>
          </cell>
          <cell r="AE287">
            <v>44330</v>
          </cell>
          <cell r="AF287" t="str">
            <v>TAZA CERAMICA CAFE FLORENCIA DIF LEYENDAS SIN ELECCION 150 cc (Rosa)</v>
          </cell>
          <cell r="AG287">
            <v>756</v>
          </cell>
          <cell r="AH287">
            <v>1</v>
          </cell>
          <cell r="AJ287" t="str">
            <v>Móvil</v>
          </cell>
          <cell r="AK287" t="str">
            <v/>
          </cell>
          <cell r="AL287">
            <v>2639520066</v>
          </cell>
          <cell r="AM287">
            <v>407334743</v>
          </cell>
          <cell r="AN287" t="str">
            <v>Sí</v>
          </cell>
        </row>
        <row r="288">
          <cell r="A288">
            <v>2876</v>
          </cell>
          <cell r="B288" t="str">
            <v>karinayariel@fibertel.com.ar</v>
          </cell>
          <cell r="C288">
            <v>44322</v>
          </cell>
          <cell r="D288" t="str">
            <v>Abierta</v>
          </cell>
          <cell r="E288" t="str">
            <v>Recibido</v>
          </cell>
          <cell r="F288" t="str">
            <v>Enviado</v>
          </cell>
          <cell r="G288" t="str">
            <v>ARS</v>
          </cell>
          <cell r="H288">
            <v>4198</v>
          </cell>
          <cell r="I288">
            <v>0</v>
          </cell>
          <cell r="J288">
            <v>0</v>
          </cell>
          <cell r="K288">
            <v>4198</v>
          </cell>
          <cell r="L288" t="str">
            <v>Karina Alvarez</v>
          </cell>
          <cell r="M288">
            <v>21594001</v>
          </cell>
          <cell r="N288">
            <v>5491133610487</v>
          </cell>
          <cell r="O288" t="str">
            <v>Karina Alvarez</v>
          </cell>
          <cell r="P288">
            <v>5491133610487</v>
          </cell>
          <cell r="Q288" t="str">
            <v>Av Juan B.Alberdi</v>
          </cell>
          <cell r="R288">
            <v>2560</v>
          </cell>
          <cell r="S288">
            <v>0.16666666666666666</v>
          </cell>
          <cell r="T288" t="str">
            <v>Flores</v>
          </cell>
          <cell r="U288" t="str">
            <v>Capital Federal</v>
          </cell>
          <cell r="V288">
            <v>1406</v>
          </cell>
          <cell r="W288" t="str">
            <v>Capital Federal</v>
          </cell>
          <cell r="Y288" t="str">
            <v>ENVÍO SIN CARGO (CABA Y GRAN PARTE DE GBA) TIEMPO: 4 a 6 DÍAS HÁBILES</v>
          </cell>
          <cell r="Z288" t="str">
            <v>Mercado Pago</v>
          </cell>
          <cell r="AD288">
            <v>44322</v>
          </cell>
          <cell r="AE288">
            <v>44323</v>
          </cell>
          <cell r="AF288" t="str">
            <v>MESA PLEGABLE PARA PC MADERA Y METAL 59X39X23CM (Negro)</v>
          </cell>
          <cell r="AG288">
            <v>2099</v>
          </cell>
          <cell r="AH288">
            <v>1</v>
          </cell>
          <cell r="AJ288" t="str">
            <v>Móvil</v>
          </cell>
          <cell r="AK288" t="str">
            <v>MARTES 11-05 ENTRE 8 Y 18 HORAS!</v>
          </cell>
          <cell r="AL288">
            <v>14748646478</v>
          </cell>
          <cell r="AM288">
            <v>403302293</v>
          </cell>
          <cell r="AN288" t="str">
            <v>Sí</v>
          </cell>
        </row>
        <row r="289">
          <cell r="A289">
            <v>2875</v>
          </cell>
          <cell r="B289" t="str">
            <v>meportaluppi@hotmail.com</v>
          </cell>
          <cell r="C289">
            <v>44321</v>
          </cell>
          <cell r="D289" t="str">
            <v>Abierta</v>
          </cell>
          <cell r="E289" t="str">
            <v>Recibido</v>
          </cell>
          <cell r="F289" t="str">
            <v>Enviado</v>
          </cell>
          <cell r="G289" t="str">
            <v>ARS</v>
          </cell>
          <cell r="H289">
            <v>2800</v>
          </cell>
          <cell r="I289">
            <v>0</v>
          </cell>
          <cell r="J289">
            <v>0</v>
          </cell>
          <cell r="K289">
            <v>2800</v>
          </cell>
          <cell r="L289" t="str">
            <v>Maria Eugenia Portaluppi</v>
          </cell>
          <cell r="M289">
            <v>22431862</v>
          </cell>
          <cell r="N289">
            <v>541144360778</v>
          </cell>
          <cell r="O289" t="str">
            <v>Maria Eugenia Portaluppi</v>
          </cell>
          <cell r="P289">
            <v>541144360778</v>
          </cell>
          <cell r="Q289" t="str">
            <v>Araoz</v>
          </cell>
          <cell r="R289">
            <v>1376</v>
          </cell>
          <cell r="S289" t="str">
            <v>Planta baja A</v>
          </cell>
          <cell r="T289" t="str">
            <v xml:space="preserve">Palermo </v>
          </cell>
          <cell r="U289" t="str">
            <v>Capital Federal</v>
          </cell>
          <cell r="V289">
            <v>1414</v>
          </cell>
          <cell r="W289" t="str">
            <v>Capital Federal</v>
          </cell>
          <cell r="Y289" t="str">
            <v>ENVÍO SIN CARGO (CABA, GRAN PARTE DE GBA y LA PLATA) TIEMPO: 4 a 6 DÍAS HÁBILES</v>
          </cell>
          <cell r="Z289" t="str">
            <v>Mercado Pago</v>
          </cell>
          <cell r="AD289">
            <v>44321</v>
          </cell>
          <cell r="AE289">
            <v>44323</v>
          </cell>
          <cell r="AF289" t="str">
            <v>MESA DE ARRIME HOME OFFICE 36X43X60 CM</v>
          </cell>
          <cell r="AG289">
            <v>2800</v>
          </cell>
          <cell r="AH289">
            <v>1</v>
          </cell>
          <cell r="AI289" t="str">
            <v>NEWARRIME</v>
          </cell>
          <cell r="AJ289" t="str">
            <v>Móvil</v>
          </cell>
          <cell r="AK289" t="str">
            <v>EL MARTES 11-05 ENTRE 8 Y 18 HORAS!</v>
          </cell>
          <cell r="AL289">
            <v>2637565691</v>
          </cell>
          <cell r="AM289">
            <v>407057159</v>
          </cell>
          <cell r="AN289" t="str">
            <v>Sí</v>
          </cell>
        </row>
        <row r="290">
          <cell r="A290">
            <v>2874</v>
          </cell>
          <cell r="B290" t="str">
            <v>marianaportaro@gmail.com</v>
          </cell>
          <cell r="C290">
            <v>44321</v>
          </cell>
          <cell r="D290" t="str">
            <v>Abierta</v>
          </cell>
          <cell r="E290" t="str">
            <v>Recibido</v>
          </cell>
          <cell r="F290" t="str">
            <v>Enviado</v>
          </cell>
          <cell r="G290" t="str">
            <v>ARS</v>
          </cell>
          <cell r="H290">
            <v>5088</v>
          </cell>
          <cell r="I290">
            <v>0</v>
          </cell>
          <cell r="J290">
            <v>0</v>
          </cell>
          <cell r="K290">
            <v>5088</v>
          </cell>
          <cell r="L290" t="str">
            <v>Mariana Laura Portaro</v>
          </cell>
          <cell r="M290">
            <v>27711735</v>
          </cell>
          <cell r="N290">
            <v>541157597572</v>
          </cell>
          <cell r="O290" t="str">
            <v>Mariana Laura Portaro</v>
          </cell>
          <cell r="P290">
            <v>541157597572</v>
          </cell>
          <cell r="Q290" t="str">
            <v xml:space="preserve">Dardo Rocha </v>
          </cell>
          <cell r="R290">
            <v>519</v>
          </cell>
          <cell r="T290" t="str">
            <v xml:space="preserve">Lomas del Mirador </v>
          </cell>
          <cell r="U290" t="str">
            <v xml:space="preserve">La Matanza </v>
          </cell>
          <cell r="V290">
            <v>1752</v>
          </cell>
          <cell r="W290" t="str">
            <v>Gran Buenos Aires</v>
          </cell>
          <cell r="Y290" t="str">
            <v>ENVÍO SIN CARGO (CABA, GRAN PARTE DE GBA y LA PLATA) TIEMPO: 4 a 6 DÍAS HÁBILES</v>
          </cell>
          <cell r="Z290" t="str">
            <v>Mercado Pago</v>
          </cell>
          <cell r="AD290">
            <v>44321</v>
          </cell>
          <cell r="AE290">
            <v>44323</v>
          </cell>
          <cell r="AF290" t="str">
            <v>INDIVIDUAL CUERINA HOJAS 32.5CM DIAM</v>
          </cell>
          <cell r="AG290" t="str">
            <v>269.5</v>
          </cell>
          <cell r="AH290">
            <v>2</v>
          </cell>
          <cell r="AI290" t="str">
            <v>CHUIN44C</v>
          </cell>
          <cell r="AJ290" t="str">
            <v>Móvil</v>
          </cell>
          <cell r="AK290" t="str">
            <v>EL MARTES 11-05 ENTRE 8 Y 18 HORAS!</v>
          </cell>
          <cell r="AL290">
            <v>14741356812</v>
          </cell>
          <cell r="AM290">
            <v>401934391</v>
          </cell>
          <cell r="AN290" t="str">
            <v>Sí</v>
          </cell>
        </row>
        <row r="291">
          <cell r="A291">
            <v>2872</v>
          </cell>
          <cell r="B291" t="str">
            <v>mariab.pinto@hotmail.com</v>
          </cell>
          <cell r="C291">
            <v>44320</v>
          </cell>
          <cell r="D291" t="str">
            <v>Abierta</v>
          </cell>
          <cell r="E291" t="str">
            <v>Anulado</v>
          </cell>
          <cell r="F291" t="str">
            <v>No está empaquetado</v>
          </cell>
          <cell r="G291" t="str">
            <v>ARS</v>
          </cell>
          <cell r="H291">
            <v>2099</v>
          </cell>
          <cell r="I291">
            <v>0</v>
          </cell>
          <cell r="J291">
            <v>0</v>
          </cell>
          <cell r="K291">
            <v>2099</v>
          </cell>
          <cell r="L291" t="str">
            <v>Maria Pinto</v>
          </cell>
          <cell r="M291">
            <v>37922851</v>
          </cell>
          <cell r="N291">
            <v>541138126629</v>
          </cell>
          <cell r="O291" t="str">
            <v>Maria Pinto</v>
          </cell>
          <cell r="P291">
            <v>541138126629</v>
          </cell>
          <cell r="Q291" t="str">
            <v xml:space="preserve">Hooke </v>
          </cell>
          <cell r="R291">
            <v>3754</v>
          </cell>
          <cell r="T291" t="str">
            <v xml:space="preserve">Grand Bourg </v>
          </cell>
          <cell r="U291" t="str">
            <v>Capital Federal</v>
          </cell>
          <cell r="V291">
            <v>1140</v>
          </cell>
          <cell r="W291" t="str">
            <v>Capital Federal</v>
          </cell>
          <cell r="Y291" t="str">
            <v>ENVÍO SIN CARGO (CABA, GRAN PARTE DE GBA y LA PLATA) TIEMPO: 4 a 6 DÍAS HÁBILES</v>
          </cell>
          <cell r="Z291" t="str">
            <v>Mercado Pago</v>
          </cell>
          <cell r="AB291" t="str">
            <v xml:space="preserve">La entrega sería en Hooke 3754 Grand Bourg- empresa Cromosol </v>
          </cell>
          <cell r="AF291" t="str">
            <v>MESA PLEGABLE PARA PC MADERA Y METAL 59X39X23CM (Beige con rayas)</v>
          </cell>
          <cell r="AG291">
            <v>2099</v>
          </cell>
          <cell r="AH291">
            <v>1</v>
          </cell>
          <cell r="AJ291" t="str">
            <v>Móvil</v>
          </cell>
          <cell r="AK291" t="str">
            <v/>
          </cell>
          <cell r="AL291">
            <v>14729545108</v>
          </cell>
          <cell r="AM291">
            <v>380626286</v>
          </cell>
          <cell r="AN291" t="str">
            <v>Sí</v>
          </cell>
        </row>
        <row r="292">
          <cell r="A292">
            <v>2869</v>
          </cell>
          <cell r="B292" t="str">
            <v>ary.nqn@hotmail.com</v>
          </cell>
          <cell r="C292">
            <v>44320</v>
          </cell>
          <cell r="D292" t="str">
            <v>Abierta</v>
          </cell>
          <cell r="E292" t="str">
            <v>Recibido</v>
          </cell>
          <cell r="F292" t="str">
            <v>Enviado</v>
          </cell>
          <cell r="G292" t="str">
            <v>ARS</v>
          </cell>
          <cell r="H292" t="str">
            <v>3075.5</v>
          </cell>
          <cell r="I292">
            <v>0</v>
          </cell>
          <cell r="J292">
            <v>0</v>
          </cell>
          <cell r="K292" t="str">
            <v>3075.5</v>
          </cell>
          <cell r="L292" t="str">
            <v>Ariadna Quijada</v>
          </cell>
          <cell r="M292">
            <v>43130814</v>
          </cell>
          <cell r="N292">
            <v>542994674819</v>
          </cell>
          <cell r="O292" t="str">
            <v>Ariadna Quijada</v>
          </cell>
          <cell r="P292">
            <v>542994674819</v>
          </cell>
          <cell r="Q292" t="str">
            <v>Gascón</v>
          </cell>
          <cell r="R292">
            <v>1687</v>
          </cell>
          <cell r="S292">
            <v>0.16666666666666666</v>
          </cell>
          <cell r="T292" t="str">
            <v>Palermo</v>
          </cell>
          <cell r="U292" t="str">
            <v>Capital Federal</v>
          </cell>
          <cell r="V292">
            <v>1414</v>
          </cell>
          <cell r="W292" t="str">
            <v>Capital Federal</v>
          </cell>
          <cell r="Y292" t="str">
            <v>ENVÍO SIN CARGO (CABA, GRAN PARTE DE GBA y LA PLATA) TIEMPO: 4 a 6 DÍAS HÁBILES</v>
          </cell>
          <cell r="Z292" t="str">
            <v>TRANSFERENCIA BANCARIA</v>
          </cell>
          <cell r="AD292">
            <v>44320</v>
          </cell>
          <cell r="AE292">
            <v>44321</v>
          </cell>
          <cell r="AF292" t="str">
            <v>TABLA PIZZERA 34.5 CM</v>
          </cell>
          <cell r="AG292">
            <v>848</v>
          </cell>
          <cell r="AH292">
            <v>1</v>
          </cell>
          <cell r="AI292" t="str">
            <v>0607PLA152</v>
          </cell>
          <cell r="AJ292" t="str">
            <v>Web</v>
          </cell>
          <cell r="AK292" t="str">
            <v>EL MARTES 11-05 ENTRE 8 Y 18 HORAS!</v>
          </cell>
          <cell r="AM292">
            <v>406223422</v>
          </cell>
          <cell r="AN292" t="str">
            <v>Sí</v>
          </cell>
        </row>
        <row r="293">
          <cell r="A293">
            <v>2868</v>
          </cell>
          <cell r="B293" t="str">
            <v>foresifla@gmail.com</v>
          </cell>
          <cell r="C293">
            <v>44320</v>
          </cell>
          <cell r="D293" t="str">
            <v>Abierta</v>
          </cell>
          <cell r="E293" t="str">
            <v>Recibido</v>
          </cell>
          <cell r="F293" t="str">
            <v>Enviado</v>
          </cell>
          <cell r="G293" t="str">
            <v>ARS</v>
          </cell>
          <cell r="H293">
            <v>3330</v>
          </cell>
          <cell r="I293">
            <v>0</v>
          </cell>
          <cell r="J293">
            <v>0</v>
          </cell>
          <cell r="K293">
            <v>3330</v>
          </cell>
          <cell r="L293" t="str">
            <v>Flavia Foresi</v>
          </cell>
          <cell r="M293">
            <v>23823194</v>
          </cell>
          <cell r="N293">
            <v>541159579766</v>
          </cell>
          <cell r="O293" t="str">
            <v>Flavia Foresi</v>
          </cell>
          <cell r="P293">
            <v>541159579766</v>
          </cell>
          <cell r="Q293" t="str">
            <v>Espora</v>
          </cell>
          <cell r="R293">
            <v>154</v>
          </cell>
          <cell r="S293" t="str">
            <v>3 piso</v>
          </cell>
          <cell r="U293" t="str">
            <v>Ramos Mejía</v>
          </cell>
          <cell r="V293">
            <v>1704</v>
          </cell>
          <cell r="W293" t="str">
            <v>Gran Buenos Aires</v>
          </cell>
          <cell r="Y293" t="str">
            <v>ENVÍO SIN CARGO (CABA Y GRAN PARTE DE GBA) TIEMPO: 4 a 6 DÍAS HÁBILES</v>
          </cell>
          <cell r="Z293" t="str">
            <v>TRANSFERENCIA BANCARIA</v>
          </cell>
          <cell r="AC293" t="str">
            <v>4-05 enviado por mercado pago a MUÑOZ transferido al santander a las 12.59 por $3330 - muñoz</v>
          </cell>
          <cell r="AD293">
            <v>44320</v>
          </cell>
          <cell r="AE293">
            <v>44320</v>
          </cell>
          <cell r="AF293" t="str">
            <v>CORTINA BOSQUE POLIESTER 100% 180X180CM</v>
          </cell>
          <cell r="AG293">
            <v>1665</v>
          </cell>
          <cell r="AH293">
            <v>2</v>
          </cell>
          <cell r="AI293" t="str">
            <v>CHUCOBOS</v>
          </cell>
          <cell r="AJ293" t="str">
            <v>Móvil</v>
          </cell>
          <cell r="AK293" t="str">
            <v>EL MIERCOLES 05-05 ENTRE 8 Y 18 HORAS!</v>
          </cell>
          <cell r="AM293">
            <v>406203960</v>
          </cell>
          <cell r="AN293" t="str">
            <v>Sí</v>
          </cell>
        </row>
        <row r="294">
          <cell r="A294">
            <v>2867</v>
          </cell>
          <cell r="B294" t="str">
            <v>ana.sans@nuevosaires.edu.ar</v>
          </cell>
          <cell r="C294">
            <v>44319</v>
          </cell>
          <cell r="D294" t="str">
            <v>Abierta</v>
          </cell>
          <cell r="E294" t="str">
            <v>Recibido</v>
          </cell>
          <cell r="F294" t="str">
            <v>Enviado</v>
          </cell>
          <cell r="G294" t="str">
            <v>ARS</v>
          </cell>
          <cell r="H294">
            <v>1665</v>
          </cell>
          <cell r="I294">
            <v>0</v>
          </cell>
          <cell r="J294">
            <v>0</v>
          </cell>
          <cell r="K294">
            <v>1665</v>
          </cell>
          <cell r="L294" t="str">
            <v>Ana Sans</v>
          </cell>
          <cell r="M294">
            <v>35169818</v>
          </cell>
          <cell r="N294">
            <v>541162903406</v>
          </cell>
          <cell r="O294" t="str">
            <v>Ana Sans</v>
          </cell>
          <cell r="P294">
            <v>541162903406</v>
          </cell>
          <cell r="Q294" t="str">
            <v>Roma</v>
          </cell>
          <cell r="R294">
            <v>870</v>
          </cell>
          <cell r="S294">
            <v>2</v>
          </cell>
          <cell r="T294" t="str">
            <v xml:space="preserve">Versalles </v>
          </cell>
          <cell r="U294" t="str">
            <v>Capital Federal</v>
          </cell>
          <cell r="V294">
            <v>1408</v>
          </cell>
          <cell r="W294" t="str">
            <v>Capital Federal</v>
          </cell>
          <cell r="Y294" t="str">
            <v>ENVÍO SIN CARGO (CABA Y GRAN PARTE DE GBA) TIEMPO: 4 a 6 DÍAS HÁBILES</v>
          </cell>
          <cell r="Z294" t="str">
            <v>Mercado Pago</v>
          </cell>
          <cell r="AD294">
            <v>44319</v>
          </cell>
          <cell r="AE294">
            <v>44321</v>
          </cell>
          <cell r="AF294" t="str">
            <v>CORTINA NATURAL POLIESTER 100% 180X180CM</v>
          </cell>
          <cell r="AG294">
            <v>1665</v>
          </cell>
          <cell r="AH294">
            <v>1</v>
          </cell>
          <cell r="AI294" t="str">
            <v>CHUCONAT</v>
          </cell>
          <cell r="AJ294" t="str">
            <v>Móvil</v>
          </cell>
          <cell r="AK294" t="str">
            <v>EL JUEVES 06-05 ENTRE 8 Y 18 HORAS!</v>
          </cell>
          <cell r="AL294">
            <v>2627179769</v>
          </cell>
          <cell r="AM294">
            <v>405747500</v>
          </cell>
          <cell r="AN294" t="str">
            <v>Sí</v>
          </cell>
        </row>
        <row r="295">
          <cell r="A295">
            <v>2864</v>
          </cell>
          <cell r="B295" t="str">
            <v>sandraalvarez0309@gmail.com</v>
          </cell>
          <cell r="C295">
            <v>44319</v>
          </cell>
          <cell r="D295" t="str">
            <v>Abierta</v>
          </cell>
          <cell r="E295" t="str">
            <v>Recibido</v>
          </cell>
          <cell r="F295" t="str">
            <v>Enviado</v>
          </cell>
          <cell r="G295" t="str">
            <v>ARS</v>
          </cell>
          <cell r="H295">
            <v>3019</v>
          </cell>
          <cell r="I295">
            <v>0</v>
          </cell>
          <cell r="J295">
            <v>0</v>
          </cell>
          <cell r="K295">
            <v>3019</v>
          </cell>
          <cell r="L295" t="str">
            <v>Sandra Patricia Alvarez</v>
          </cell>
          <cell r="M295">
            <v>36368793</v>
          </cell>
          <cell r="N295">
            <v>541164795843</v>
          </cell>
          <cell r="O295" t="str">
            <v>Sandra Patricia Alvarez</v>
          </cell>
          <cell r="P295">
            <v>541164795843</v>
          </cell>
          <cell r="Q295" t="str">
            <v>Salvador María del carril</v>
          </cell>
          <cell r="R295">
            <v>5151</v>
          </cell>
          <cell r="U295" t="str">
            <v>Moreno</v>
          </cell>
          <cell r="V295">
            <v>1744</v>
          </cell>
          <cell r="W295" t="str">
            <v>Gran Buenos Aires</v>
          </cell>
          <cell r="Y295" t="str">
            <v>ENVÍO SIN CARGO (CABA Y GRAN PARTE DE GBA) TIEMPO: 4 a 6 DÍAS HÁBILES</v>
          </cell>
          <cell r="Z295" t="str">
            <v>Mercado Pago</v>
          </cell>
          <cell r="AD295">
            <v>44319</v>
          </cell>
          <cell r="AE295">
            <v>44321</v>
          </cell>
          <cell r="AF295" t="str">
            <v>AUTOMATE PASTEL TUMATE SERIGRAFIADO 500CC CON BOMBILLA (Violeta)</v>
          </cell>
          <cell r="AG295">
            <v>569</v>
          </cell>
          <cell r="AH295">
            <v>1</v>
          </cell>
          <cell r="AJ295" t="str">
            <v>Móvil</v>
          </cell>
          <cell r="AK295" t="str">
            <v>EL MARTES 11-05 ENTRE 8 Y 18 HORAS!</v>
          </cell>
          <cell r="AL295">
            <v>14702233982</v>
          </cell>
          <cell r="AM295">
            <v>405427857</v>
          </cell>
          <cell r="AN295" t="str">
            <v>Sí</v>
          </cell>
        </row>
        <row r="296">
          <cell r="A296">
            <v>2863</v>
          </cell>
          <cell r="B296" t="str">
            <v>solbeneitez@gmail.com</v>
          </cell>
          <cell r="C296">
            <v>44319</v>
          </cell>
          <cell r="D296" t="str">
            <v>Abierta</v>
          </cell>
          <cell r="E296" t="str">
            <v>Recibido</v>
          </cell>
          <cell r="F296" t="str">
            <v>Enviado</v>
          </cell>
          <cell r="G296" t="str">
            <v>ARS</v>
          </cell>
          <cell r="H296">
            <v>546</v>
          </cell>
          <cell r="I296">
            <v>0</v>
          </cell>
          <cell r="J296">
            <v>0</v>
          </cell>
          <cell r="K296">
            <v>546</v>
          </cell>
          <cell r="L296" t="str">
            <v>Sol Beneitez</v>
          </cell>
          <cell r="M296">
            <v>39786757</v>
          </cell>
          <cell r="N296">
            <v>541144092769</v>
          </cell>
          <cell r="O296" t="str">
            <v>Sol Beneitez</v>
          </cell>
          <cell r="P296">
            <v>541144092769</v>
          </cell>
          <cell r="Q296" t="str">
            <v xml:space="preserve">Uriburu </v>
          </cell>
          <cell r="R296">
            <v>1632</v>
          </cell>
          <cell r="S296" t="str">
            <v>4b</v>
          </cell>
          <cell r="T296" t="str">
            <v>recoleta</v>
          </cell>
          <cell r="U296" t="str">
            <v>Capital Federal</v>
          </cell>
          <cell r="V296">
            <v>1114</v>
          </cell>
          <cell r="W296" t="str">
            <v>Capital Federal</v>
          </cell>
          <cell r="Y296" t="str">
            <v>ENVÍO SIN CARGO (CABA Y GRAN PARTE DE GBA) TIEMPO: 4 a 6 DÍAS HÁBILES</v>
          </cell>
          <cell r="Z296" t="str">
            <v>Mercado Pago</v>
          </cell>
          <cell r="AD296">
            <v>44319</v>
          </cell>
          <cell r="AE296">
            <v>44321</v>
          </cell>
          <cell r="AF296" t="str">
            <v>BOTELLA VIDRIO MY BOTTLE FUNDA GRIS 400 ML</v>
          </cell>
          <cell r="AG296">
            <v>546</v>
          </cell>
          <cell r="AH296">
            <v>1</v>
          </cell>
          <cell r="AI296" t="str">
            <v>MS126817</v>
          </cell>
          <cell r="AJ296" t="str">
            <v>Web</v>
          </cell>
          <cell r="AK296" t="str">
            <v>EL MARTES 11-05 ENTRE 8 Y 18 HORAS!</v>
          </cell>
          <cell r="AL296">
            <v>14701595652</v>
          </cell>
          <cell r="AM296">
            <v>405458318</v>
          </cell>
          <cell r="AN296" t="str">
            <v>Sí</v>
          </cell>
        </row>
        <row r="297">
          <cell r="A297">
            <v>2862</v>
          </cell>
          <cell r="B297" t="str">
            <v>nadiaforeiter@gmail.com</v>
          </cell>
          <cell r="C297">
            <v>44319</v>
          </cell>
          <cell r="D297" t="str">
            <v>Abierta</v>
          </cell>
          <cell r="E297" t="str">
            <v>Recibido</v>
          </cell>
          <cell r="F297" t="str">
            <v>Enviado</v>
          </cell>
          <cell r="G297" t="str">
            <v>ARS</v>
          </cell>
          <cell r="H297">
            <v>6453</v>
          </cell>
          <cell r="I297">
            <v>0</v>
          </cell>
          <cell r="J297">
            <v>0</v>
          </cell>
          <cell r="K297">
            <v>6453</v>
          </cell>
          <cell r="L297" t="str">
            <v>Nadia Foreiter</v>
          </cell>
          <cell r="M297">
            <v>33552672</v>
          </cell>
          <cell r="N297">
            <v>5491148890808</v>
          </cell>
          <cell r="O297" t="str">
            <v>Nadia Foreiter</v>
          </cell>
          <cell r="P297">
            <v>5491148890808</v>
          </cell>
          <cell r="Q297" t="str">
            <v>Cabo vacca</v>
          </cell>
          <cell r="R297">
            <v>814</v>
          </cell>
          <cell r="T297" t="str">
            <v xml:space="preserve">Ramos mejía </v>
          </cell>
          <cell r="U297" t="str">
            <v xml:space="preserve">Buenos Aires </v>
          </cell>
          <cell r="V297">
            <v>1704</v>
          </cell>
          <cell r="W297" t="str">
            <v>Gran Buenos Aires</v>
          </cell>
          <cell r="Y297" t="str">
            <v>ENVÍO SIN CARGO (CABA Y GRAN PARTE DE GBA) TIEMPO: 4 a 6 DÍAS HÁBILES</v>
          </cell>
          <cell r="Z297" t="str">
            <v>Mercado Pago</v>
          </cell>
          <cell r="AD297">
            <v>44319</v>
          </cell>
          <cell r="AE297">
            <v>44321</v>
          </cell>
          <cell r="AF297" t="str">
            <v>SARTEN AZUL 24 CM ANTIADHERENTE PANELUX</v>
          </cell>
          <cell r="AG297">
            <v>2217</v>
          </cell>
          <cell r="AH297">
            <v>1</v>
          </cell>
          <cell r="AI297" t="str">
            <v>PAN74457</v>
          </cell>
          <cell r="AJ297" t="str">
            <v>Móvil</v>
          </cell>
          <cell r="AK297" t="str">
            <v>EL MARTES 11-05 ENTRE 8 Y 18 HORAS!</v>
          </cell>
          <cell r="AL297">
            <v>14701206542</v>
          </cell>
          <cell r="AM297">
            <v>403903642</v>
          </cell>
          <cell r="AN297" t="str">
            <v>Sí</v>
          </cell>
        </row>
        <row r="298">
          <cell r="A298">
            <v>2860</v>
          </cell>
          <cell r="B298" t="str">
            <v>ian2838@gmail.com</v>
          </cell>
          <cell r="C298">
            <v>44318</v>
          </cell>
          <cell r="D298" t="str">
            <v>Abierta</v>
          </cell>
          <cell r="E298" t="str">
            <v>Recibido</v>
          </cell>
          <cell r="F298" t="str">
            <v>Enviado</v>
          </cell>
          <cell r="G298" t="str">
            <v>ARS</v>
          </cell>
          <cell r="H298">
            <v>2147</v>
          </cell>
          <cell r="I298">
            <v>0</v>
          </cell>
          <cell r="J298">
            <v>0</v>
          </cell>
          <cell r="K298">
            <v>2147</v>
          </cell>
          <cell r="L298" t="str">
            <v>Ian Goldberg</v>
          </cell>
          <cell r="M298">
            <v>39244949</v>
          </cell>
          <cell r="N298">
            <v>541151344957</v>
          </cell>
          <cell r="O298" t="str">
            <v>Ian goldberg</v>
          </cell>
          <cell r="P298">
            <v>541151344957</v>
          </cell>
          <cell r="Q298" t="str">
            <v>Champagnat, Barrio La Candela</v>
          </cell>
          <cell r="R298">
            <v>1600</v>
          </cell>
          <cell r="S298">
            <v>16</v>
          </cell>
          <cell r="T298" t="str">
            <v>Pilar</v>
          </cell>
          <cell r="U298" t="str">
            <v>Pilar</v>
          </cell>
          <cell r="V298">
            <v>1629</v>
          </cell>
          <cell r="W298" t="str">
            <v>Gran Buenos Aires</v>
          </cell>
          <cell r="Y298" t="str">
            <v>ENVÍO SIN CARGO (CABA Y GRAN PARTE DE GBA) TIEMPO: 4 a 6 DÍAS HÁBILES</v>
          </cell>
          <cell r="Z298" t="str">
            <v>Mercado Pago</v>
          </cell>
          <cell r="AD298">
            <v>44318</v>
          </cell>
          <cell r="AE298">
            <v>44321</v>
          </cell>
          <cell r="AF298" t="str">
            <v>SET X 4 CUCHARAS DE BAMBOO 27CM</v>
          </cell>
          <cell r="AG298">
            <v>574</v>
          </cell>
          <cell r="AH298">
            <v>1</v>
          </cell>
          <cell r="AI298" t="str">
            <v>MS101898</v>
          </cell>
          <cell r="AJ298" t="str">
            <v>Web</v>
          </cell>
          <cell r="AK298" t="str">
            <v>EL VIERNES 07-05 ENTRE 8 Y 18 HORAS!</v>
          </cell>
          <cell r="AL298">
            <v>14695237522</v>
          </cell>
          <cell r="AM298">
            <v>403993034</v>
          </cell>
          <cell r="AN298" t="str">
            <v>Sí</v>
          </cell>
        </row>
        <row r="299">
          <cell r="A299">
            <v>2859</v>
          </cell>
          <cell r="B299" t="str">
            <v>morenomelina1607@yahoo.com</v>
          </cell>
          <cell r="C299">
            <v>44318</v>
          </cell>
          <cell r="D299" t="str">
            <v>Abierta</v>
          </cell>
          <cell r="E299" t="str">
            <v>Recibido</v>
          </cell>
          <cell r="F299" t="str">
            <v>Enviado</v>
          </cell>
          <cell r="G299" t="str">
            <v>ARS</v>
          </cell>
          <cell r="H299">
            <v>2099</v>
          </cell>
          <cell r="I299">
            <v>0</v>
          </cell>
          <cell r="J299">
            <v>0</v>
          </cell>
          <cell r="K299">
            <v>2099</v>
          </cell>
          <cell r="L299" t="str">
            <v>Melina Moreno</v>
          </cell>
          <cell r="M299">
            <v>34924919</v>
          </cell>
          <cell r="N299">
            <v>541134972812</v>
          </cell>
          <cell r="O299" t="str">
            <v>Melina Moreno</v>
          </cell>
          <cell r="P299">
            <v>541134972812</v>
          </cell>
          <cell r="Q299" t="str">
            <v>Marcos paz</v>
          </cell>
          <cell r="R299">
            <v>2137</v>
          </cell>
          <cell r="S299" t="str">
            <v>4d</v>
          </cell>
          <cell r="T299" t="str">
            <v>Monte castro</v>
          </cell>
          <cell r="U299" t="str">
            <v>Capital Federal</v>
          </cell>
          <cell r="V299">
            <v>1407</v>
          </cell>
          <cell r="W299" t="str">
            <v>Capital Federal</v>
          </cell>
          <cell r="Y299" t="str">
            <v>ENVÍO SIN CARGO (CABA Y GRAN PARTE DE GBA) TIEMPO: 4 a 6 DÍAS HÁBILES</v>
          </cell>
          <cell r="Z299" t="str">
            <v>Mercado Pago</v>
          </cell>
          <cell r="AD299">
            <v>44318</v>
          </cell>
          <cell r="AE299">
            <v>44321</v>
          </cell>
          <cell r="AF299" t="str">
            <v>MESA PLEGABLE PARA PC MADERA Y METAL 59X39X23CM (Beige)</v>
          </cell>
          <cell r="AG299">
            <v>2099</v>
          </cell>
          <cell r="AH299">
            <v>1</v>
          </cell>
          <cell r="AI299" t="str">
            <v>ME7897</v>
          </cell>
          <cell r="AJ299" t="str">
            <v>Móvil</v>
          </cell>
          <cell r="AK299" t="str">
            <v>EL JUEVES 06-05 ENTRE 8 Y 18 HORAS!</v>
          </cell>
          <cell r="AL299">
            <v>14693659606</v>
          </cell>
          <cell r="AM299">
            <v>403919044</v>
          </cell>
          <cell r="AN299" t="str">
            <v>Sí</v>
          </cell>
        </row>
        <row r="300">
          <cell r="A300">
            <v>2855</v>
          </cell>
          <cell r="B300" t="str">
            <v>antonellaluzuk@gmail.com</v>
          </cell>
          <cell r="C300">
            <v>44318</v>
          </cell>
          <cell r="D300" t="str">
            <v>Abierta</v>
          </cell>
          <cell r="E300" t="str">
            <v>Recibido</v>
          </cell>
          <cell r="F300" t="str">
            <v>Enviado</v>
          </cell>
          <cell r="G300" t="str">
            <v>ARS</v>
          </cell>
          <cell r="H300">
            <v>1566</v>
          </cell>
          <cell r="I300">
            <v>0</v>
          </cell>
          <cell r="J300">
            <v>0</v>
          </cell>
          <cell r="K300">
            <v>1566</v>
          </cell>
          <cell r="L300" t="str">
            <v>Antonella Luzuk</v>
          </cell>
          <cell r="M300">
            <v>38038251</v>
          </cell>
          <cell r="N300">
            <v>541130731994</v>
          </cell>
          <cell r="O300" t="str">
            <v>Antonella Luzuk</v>
          </cell>
          <cell r="P300">
            <v>541130731994</v>
          </cell>
          <cell r="Q300" t="str">
            <v>Caupolican</v>
          </cell>
          <cell r="R300">
            <v>3962</v>
          </cell>
          <cell r="S300" t="str">
            <v>2do A</v>
          </cell>
          <cell r="U300" t="str">
            <v>San Justo</v>
          </cell>
          <cell r="V300">
            <v>1754</v>
          </cell>
          <cell r="W300" t="str">
            <v>Gran Buenos Aires</v>
          </cell>
          <cell r="Y300" t="str">
            <v>ENVÍO SIN CARGO (CABA Y GRAN PARTE DE GBA) TIEMPO: 4 a 6 DÍAS HÁBILES</v>
          </cell>
          <cell r="Z300" t="str">
            <v>Mercado Pago</v>
          </cell>
          <cell r="AD300">
            <v>44318</v>
          </cell>
          <cell r="AE300">
            <v>44321</v>
          </cell>
          <cell r="AF300" t="str">
            <v>MANTEL RECTANGULAR ANTIMANCHA 1.40x2 mtrs</v>
          </cell>
          <cell r="AG300">
            <v>1566</v>
          </cell>
          <cell r="AH300">
            <v>1</v>
          </cell>
          <cell r="AI300" t="str">
            <v>CHUR14 MERCA SEPA</v>
          </cell>
          <cell r="AJ300" t="str">
            <v>Móvil</v>
          </cell>
          <cell r="AK300" t="str">
            <v>EL VIERNES 07-05 ENTRE 8 Y 18 HORAS!</v>
          </cell>
          <cell r="AL300">
            <v>14689931787</v>
          </cell>
          <cell r="AM300">
            <v>403773887</v>
          </cell>
          <cell r="AN300" t="str">
            <v>Sí</v>
          </cell>
        </row>
        <row r="301">
          <cell r="A301">
            <v>2854</v>
          </cell>
          <cell r="B301" t="str">
            <v>sabrina.obiols@farmacity.com.ar</v>
          </cell>
          <cell r="C301">
            <v>44317</v>
          </cell>
          <cell r="D301" t="str">
            <v>Abierta</v>
          </cell>
          <cell r="E301" t="str">
            <v>Recibido</v>
          </cell>
          <cell r="F301" t="str">
            <v>Enviado</v>
          </cell>
          <cell r="G301" t="str">
            <v>ARS</v>
          </cell>
          <cell r="H301" t="str">
            <v>2482.38</v>
          </cell>
          <cell r="I301">
            <v>0</v>
          </cell>
          <cell r="J301">
            <v>0</v>
          </cell>
          <cell r="K301" t="str">
            <v>2482.38</v>
          </cell>
          <cell r="L301" t="str">
            <v>Sabrina Obiols</v>
          </cell>
          <cell r="M301">
            <v>30086371</v>
          </cell>
          <cell r="N301">
            <v>541165112285</v>
          </cell>
          <cell r="O301" t="str">
            <v>Sabrina Obiols</v>
          </cell>
          <cell r="P301">
            <v>541165112285</v>
          </cell>
          <cell r="Q301" t="str">
            <v>Av Forest</v>
          </cell>
          <cell r="R301">
            <v>1063</v>
          </cell>
          <cell r="S301" t="str">
            <v>2 B</v>
          </cell>
          <cell r="T301" t="str">
            <v>Chacarita</v>
          </cell>
          <cell r="U301" t="str">
            <v>Capital Federal</v>
          </cell>
          <cell r="V301">
            <v>1427</v>
          </cell>
          <cell r="W301" t="str">
            <v>Capital Federal</v>
          </cell>
          <cell r="Y301" t="str">
            <v>ENVÍO SIN CARGO (CABA Y GRAN PARTE DE GBA) TIEMPO: 4 a 6 DÍAS HÁBILES</v>
          </cell>
          <cell r="Z301" t="str">
            <v>Mercado Pago</v>
          </cell>
          <cell r="AC301" t="str">
            <v>1-05 CAMBIA EL MANTEL CIRCULAR POR EL RECTANGULAR (chur1) PAGO DIF POR TRANSF BANCARIA $197</v>
          </cell>
          <cell r="AD301">
            <v>44317</v>
          </cell>
          <cell r="AE301">
            <v>44321</v>
          </cell>
          <cell r="AF301" t="str">
            <v>SR. DISPENSER COLORES SURTIDOS (Gris)</v>
          </cell>
          <cell r="AG301">
            <v>460</v>
          </cell>
          <cell r="AH301">
            <v>1</v>
          </cell>
          <cell r="AI301" t="str">
            <v>Q056 QUO MERCA SEPARADA/COSTO TEORICO MAS IVA</v>
          </cell>
          <cell r="AJ301" t="str">
            <v>Móvil</v>
          </cell>
          <cell r="AK301" t="str">
            <v>EL JUEVES 06-05 ENTRE 8 Y 18 HORAS!</v>
          </cell>
          <cell r="AL301">
            <v>2620030377</v>
          </cell>
          <cell r="AM301">
            <v>403628062</v>
          </cell>
          <cell r="AN301" t="str">
            <v>Sí</v>
          </cell>
        </row>
        <row r="302">
          <cell r="A302">
            <v>2853</v>
          </cell>
          <cell r="B302" t="str">
            <v>leonardoadrianrodriguez@hotmail.com</v>
          </cell>
          <cell r="C302">
            <v>44317</v>
          </cell>
          <cell r="D302" t="str">
            <v>Abierta</v>
          </cell>
          <cell r="E302" t="str">
            <v>Recibido</v>
          </cell>
          <cell r="F302" t="str">
            <v>Enviado</v>
          </cell>
          <cell r="G302" t="str">
            <v>ARS</v>
          </cell>
          <cell r="H302">
            <v>1566</v>
          </cell>
          <cell r="I302">
            <v>0</v>
          </cell>
          <cell r="J302">
            <v>0</v>
          </cell>
          <cell r="K302">
            <v>1566</v>
          </cell>
          <cell r="L302" t="str">
            <v>Leonardo Rodriguez</v>
          </cell>
          <cell r="M302">
            <v>23267371199</v>
          </cell>
          <cell r="N302">
            <v>541166407541</v>
          </cell>
          <cell r="O302" t="str">
            <v>Leonardo Rodriguez</v>
          </cell>
          <cell r="P302">
            <v>541166407541</v>
          </cell>
          <cell r="Q302" t="str">
            <v xml:space="preserve">Av Hipólito yrigoyen </v>
          </cell>
          <cell r="R302">
            <v>10301</v>
          </cell>
          <cell r="S302" t="str">
            <v xml:space="preserve">Agencia </v>
          </cell>
          <cell r="U302" t="str">
            <v xml:space="preserve">Temperley </v>
          </cell>
          <cell r="V302">
            <v>1834</v>
          </cell>
          <cell r="W302" t="str">
            <v>Gran Buenos Aires</v>
          </cell>
          <cell r="Y302" t="str">
            <v>ENVÍO SIN CARGO (CABA Y GRAN PARTE DE GBA) TIEMPO: 4 a 6 DÍAS HÁBILES</v>
          </cell>
          <cell r="Z302" t="str">
            <v>Mercado Pago</v>
          </cell>
          <cell r="AD302">
            <v>44319</v>
          </cell>
          <cell r="AE302">
            <v>44321</v>
          </cell>
          <cell r="AF302" t="str">
            <v>MANTEL RECTANGULAR ANTIMANCHA 1.40x2 mtrs</v>
          </cell>
          <cell r="AG302">
            <v>1566</v>
          </cell>
          <cell r="AH302">
            <v>1</v>
          </cell>
          <cell r="AI302" t="str">
            <v>CHUR16</v>
          </cell>
          <cell r="AJ302" t="str">
            <v>Móvil</v>
          </cell>
          <cell r="AK302" t="str">
            <v>EL JUEVES 06-05 ENTRE 8 Y 18 HORAS!</v>
          </cell>
          <cell r="AL302">
            <v>14686548792</v>
          </cell>
          <cell r="AM302">
            <v>403593884</v>
          </cell>
          <cell r="AN302" t="str">
            <v>Sí</v>
          </cell>
        </row>
        <row r="303">
          <cell r="A303">
            <v>2852</v>
          </cell>
          <cell r="B303" t="str">
            <v>rominalaura@hotmail.com.ar</v>
          </cell>
          <cell r="C303">
            <v>44317</v>
          </cell>
          <cell r="D303" t="str">
            <v>Abierta</v>
          </cell>
          <cell r="E303" t="str">
            <v>Recibido</v>
          </cell>
          <cell r="F303" t="str">
            <v>Enviado</v>
          </cell>
          <cell r="G303" t="str">
            <v>ARS</v>
          </cell>
          <cell r="H303">
            <v>1566</v>
          </cell>
          <cell r="I303">
            <v>0</v>
          </cell>
          <cell r="J303">
            <v>0</v>
          </cell>
          <cell r="K303">
            <v>1566</v>
          </cell>
          <cell r="L303" t="str">
            <v>Brenda Dos santos</v>
          </cell>
          <cell r="M303">
            <v>39511421</v>
          </cell>
          <cell r="N303">
            <v>5491161118156</v>
          </cell>
          <cell r="O303" t="str">
            <v>Brenda Dos santos</v>
          </cell>
          <cell r="P303">
            <v>5491161118156</v>
          </cell>
          <cell r="Q303" t="str">
            <v>Paris</v>
          </cell>
          <cell r="R303">
            <v>665</v>
          </cell>
          <cell r="T303" t="str">
            <v>Los pinos</v>
          </cell>
          <cell r="U303" t="str">
            <v>Villa luzuriaga</v>
          </cell>
          <cell r="V303">
            <v>1753</v>
          </cell>
          <cell r="W303" t="str">
            <v>Gran Buenos Aires</v>
          </cell>
          <cell r="Y303" t="str">
            <v>ENVÍO SIN CARGO (CABA Y GRAN PARTE DE GBA) TIEMPO: 4 a 6 DÍAS HÁBILES</v>
          </cell>
          <cell r="Z303" t="str">
            <v>Mercado Pago</v>
          </cell>
          <cell r="AD303">
            <v>44317</v>
          </cell>
          <cell r="AE303">
            <v>44321</v>
          </cell>
          <cell r="AF303" t="str">
            <v>MANTEL RECTANGULAR ANTIMANCHA 1.40x2 mtrs</v>
          </cell>
          <cell r="AG303">
            <v>1566</v>
          </cell>
          <cell r="AH303">
            <v>1</v>
          </cell>
          <cell r="AI303" t="str">
            <v>CHUR14 MERCA SEPA</v>
          </cell>
          <cell r="AJ303" t="str">
            <v>Móvil</v>
          </cell>
          <cell r="AK303" t="str">
            <v>EL VIERNES 07-05 ENTRE 8 Y 18 HORAS!</v>
          </cell>
          <cell r="AL303">
            <v>14685559616</v>
          </cell>
          <cell r="AM303">
            <v>403552724</v>
          </cell>
          <cell r="AN303" t="str">
            <v>Sí</v>
          </cell>
        </row>
        <row r="304">
          <cell r="A304">
            <v>2851</v>
          </cell>
          <cell r="B304" t="str">
            <v>elsitapuertomadryn@hotmail.com</v>
          </cell>
          <cell r="C304">
            <v>44317</v>
          </cell>
          <cell r="D304" t="str">
            <v>Abierta</v>
          </cell>
          <cell r="E304" t="str">
            <v>Recibido</v>
          </cell>
          <cell r="F304" t="str">
            <v>Enviado</v>
          </cell>
          <cell r="G304" t="str">
            <v>ARS</v>
          </cell>
          <cell r="H304">
            <v>4417</v>
          </cell>
          <cell r="I304">
            <v>0</v>
          </cell>
          <cell r="J304">
            <v>0</v>
          </cell>
          <cell r="K304">
            <v>4417</v>
          </cell>
          <cell r="L304" t="str">
            <v>Joaquin Segui</v>
          </cell>
          <cell r="M304">
            <v>13138662</v>
          </cell>
          <cell r="N304">
            <v>541132642625</v>
          </cell>
          <cell r="O304" t="str">
            <v>Joaquin Segui</v>
          </cell>
          <cell r="P304">
            <v>541132642625</v>
          </cell>
          <cell r="Q304" t="str">
            <v>Arenale</v>
          </cell>
          <cell r="R304">
            <v>2464</v>
          </cell>
          <cell r="S304" t="str">
            <v>"9 piso " dpto "C"</v>
          </cell>
          <cell r="T304" t="str">
            <v>Palermo</v>
          </cell>
          <cell r="U304" t="str">
            <v>Capital Federal</v>
          </cell>
          <cell r="V304">
            <v>1124</v>
          </cell>
          <cell r="W304" t="str">
            <v>Capital Federal</v>
          </cell>
          <cell r="Y304" t="str">
            <v>ENVÍO SIN CARGO (CABA Y GRAN PARTE DE GBA) TIEMPO: 4 a 6 DÍAS HÁBILES</v>
          </cell>
          <cell r="Z304" t="str">
            <v>Mercado Pago</v>
          </cell>
          <cell r="AB304" t="str">
            <v>Entregar a Joaquin segui "9" "C o en Porteria señor Mario</v>
          </cell>
          <cell r="AD304">
            <v>44317</v>
          </cell>
          <cell r="AE304">
            <v>44321</v>
          </cell>
          <cell r="AF304" t="str">
            <v>MANTEL RECTANGULAR ANTIMANCHA 1.40x2 mtrs</v>
          </cell>
          <cell r="AG304">
            <v>1566</v>
          </cell>
          <cell r="AH304">
            <v>1</v>
          </cell>
          <cell r="AI304" t="str">
            <v>CHUR14 MERCA SEPA</v>
          </cell>
          <cell r="AJ304" t="str">
            <v>Móvil</v>
          </cell>
          <cell r="AK304" t="str">
            <v>EL JUEVES 06-05 ENTRE 8 Y 18 HORAS!</v>
          </cell>
          <cell r="AL304">
            <v>2619168732</v>
          </cell>
          <cell r="AM304">
            <v>403387986</v>
          </cell>
          <cell r="AN304" t="str">
            <v>Sí</v>
          </cell>
        </row>
        <row r="305">
          <cell r="A305">
            <v>2850</v>
          </cell>
          <cell r="B305" t="str">
            <v>yanina.irene12@hotmail.com</v>
          </cell>
          <cell r="C305">
            <v>44317</v>
          </cell>
          <cell r="D305" t="str">
            <v>Abierta</v>
          </cell>
          <cell r="E305" t="str">
            <v>Recibido</v>
          </cell>
          <cell r="F305" t="str">
            <v>Enviado</v>
          </cell>
          <cell r="G305" t="str">
            <v>ARS</v>
          </cell>
          <cell r="H305" t="str">
            <v>5100.47</v>
          </cell>
          <cell r="I305" t="str">
            <v>736.2</v>
          </cell>
          <cell r="J305">
            <v>0</v>
          </cell>
          <cell r="K305" t="str">
            <v>4364.27</v>
          </cell>
          <cell r="L305" t="str">
            <v>Yanina Irene Miñones</v>
          </cell>
          <cell r="M305">
            <v>33546472</v>
          </cell>
          <cell r="N305">
            <v>541131490397</v>
          </cell>
          <cell r="O305" t="str">
            <v>Yanina Irene Miñones</v>
          </cell>
          <cell r="P305">
            <v>541131490397</v>
          </cell>
          <cell r="Q305" t="str">
            <v>Cuenca</v>
          </cell>
          <cell r="R305">
            <v>5297</v>
          </cell>
          <cell r="S305" t="str">
            <v>3B</v>
          </cell>
          <cell r="T305" t="str">
            <v>Villa pueyrredon</v>
          </cell>
          <cell r="U305" t="str">
            <v>Capital Federal</v>
          </cell>
          <cell r="V305">
            <v>1419</v>
          </cell>
          <cell r="W305" t="str">
            <v>Capital Federal</v>
          </cell>
          <cell r="Y305" t="str">
            <v>ENVÍO SIN CARGO (CABA Y GRAN PARTE DE GBA) TIEMPO: 4 a 6 DÍAS HÁBILES</v>
          </cell>
          <cell r="Z305" t="str">
            <v>Mercado Pago</v>
          </cell>
          <cell r="AA305" t="str">
            <v>AMIGOS</v>
          </cell>
          <cell r="AD305">
            <v>44317</v>
          </cell>
          <cell r="AE305">
            <v>44321</v>
          </cell>
          <cell r="AF305" t="str">
            <v>TABLA DE PICAR VERTEDORA VERDE 26.5X18CM</v>
          </cell>
          <cell r="AG305">
            <v>430</v>
          </cell>
          <cell r="AH305">
            <v>1</v>
          </cell>
          <cell r="AI305" t="str">
            <v>42BA1018</v>
          </cell>
          <cell r="AJ305" t="str">
            <v>Móvil</v>
          </cell>
          <cell r="AK305" t="str">
            <v>EL JUEVES 06-05 ENTRE 8 Y 18 HORAS!</v>
          </cell>
          <cell r="AL305">
            <v>2618921248</v>
          </cell>
          <cell r="AM305">
            <v>403479914</v>
          </cell>
          <cell r="AN305" t="str">
            <v>Sí</v>
          </cell>
        </row>
        <row r="306">
          <cell r="A306">
            <v>2849</v>
          </cell>
          <cell r="B306" t="str">
            <v>susi.zv@hotmail.com</v>
          </cell>
          <cell r="C306">
            <v>44317</v>
          </cell>
          <cell r="D306" t="str">
            <v>Abierta</v>
          </cell>
          <cell r="E306" t="str">
            <v>Pendiente</v>
          </cell>
          <cell r="F306" t="str">
            <v>No está empaquetado</v>
          </cell>
          <cell r="G306" t="str">
            <v>ARS</v>
          </cell>
          <cell r="H306">
            <v>1569</v>
          </cell>
          <cell r="I306">
            <v>0</v>
          </cell>
          <cell r="J306">
            <v>0</v>
          </cell>
          <cell r="K306">
            <v>1569</v>
          </cell>
          <cell r="L306" t="str">
            <v>Susi Zárate Vega</v>
          </cell>
          <cell r="M306">
            <v>94225186</v>
          </cell>
          <cell r="N306">
            <v>5491130352486</v>
          </cell>
          <cell r="O306" t="str">
            <v>Susi Zárate Vega</v>
          </cell>
          <cell r="P306">
            <v>5491130352486</v>
          </cell>
          <cell r="Q306" t="str">
            <v>Las flores, torre 28</v>
          </cell>
          <cell r="R306">
            <v>1600</v>
          </cell>
          <cell r="S306">
            <v>8</v>
          </cell>
          <cell r="T306" t="str">
            <v>C</v>
          </cell>
          <cell r="U306" t="str">
            <v>Wilde</v>
          </cell>
          <cell r="V306">
            <v>1875</v>
          </cell>
          <cell r="W306" t="str">
            <v>Gran Buenos Aires</v>
          </cell>
          <cell r="Y306" t="str">
            <v>ENVÍO SIN CARGO (CABA Y GRAN PARTE DE GBA) TIEMPO: 4 a 6 DÍAS HÁBILES</v>
          </cell>
          <cell r="Z306" t="str">
            <v>TRANSFERENCIA BANCARIA</v>
          </cell>
          <cell r="AF306" t="str">
            <v>FANAL DE METAL C MANIJA BEIGE 13.5CM 12CM DIAM</v>
          </cell>
          <cell r="AG306">
            <v>849</v>
          </cell>
          <cell r="AH306">
            <v>1</v>
          </cell>
          <cell r="AI306" t="str">
            <v>046FA7434</v>
          </cell>
          <cell r="AJ306" t="str">
            <v>Móvil</v>
          </cell>
          <cell r="AK306" t="str">
            <v/>
          </cell>
          <cell r="AM306">
            <v>403345621</v>
          </cell>
          <cell r="AN306" t="str">
            <v>Sí</v>
          </cell>
        </row>
        <row r="307">
          <cell r="A307">
            <v>2847</v>
          </cell>
          <cell r="B307" t="str">
            <v>lauraavilas@hotmail.com</v>
          </cell>
          <cell r="C307">
            <v>44317</v>
          </cell>
          <cell r="D307" t="str">
            <v>Abierta</v>
          </cell>
          <cell r="E307" t="str">
            <v>Recibido</v>
          </cell>
          <cell r="F307" t="str">
            <v>Enviado</v>
          </cell>
          <cell r="G307" t="str">
            <v>ARS</v>
          </cell>
          <cell r="H307">
            <v>1566</v>
          </cell>
          <cell r="I307">
            <v>0</v>
          </cell>
          <cell r="J307">
            <v>0</v>
          </cell>
          <cell r="K307">
            <v>1566</v>
          </cell>
          <cell r="L307" t="str">
            <v>Laura Vilas</v>
          </cell>
          <cell r="M307">
            <v>27203713</v>
          </cell>
          <cell r="N307">
            <v>5491135558898</v>
          </cell>
          <cell r="O307" t="str">
            <v>Laura Vilas</v>
          </cell>
          <cell r="P307">
            <v>5491135558898</v>
          </cell>
          <cell r="Q307" t="str">
            <v>Directorio</v>
          </cell>
          <cell r="R307">
            <v>854</v>
          </cell>
          <cell r="S307" t="str">
            <v>Pasillo</v>
          </cell>
          <cell r="T307" t="str">
            <v>Haedo</v>
          </cell>
          <cell r="U307" t="str">
            <v>Buenos aires</v>
          </cell>
          <cell r="V307">
            <v>1706</v>
          </cell>
          <cell r="W307" t="str">
            <v>Gran Buenos Aires</v>
          </cell>
          <cell r="Y307" t="str">
            <v>ENVÍO SIN CARGO (CABA Y GRAN PARTE DE GBA) TIEMPO: 4 a 6 DÍAS HÁBILES</v>
          </cell>
          <cell r="Z307" t="str">
            <v>Mercado Pago</v>
          </cell>
          <cell r="AD307">
            <v>44317</v>
          </cell>
          <cell r="AE307">
            <v>44321</v>
          </cell>
          <cell r="AF307" t="str">
            <v>MANTEL RECTANGULAR ANTIMANCHA 1.40x2 mtrs</v>
          </cell>
          <cell r="AG307">
            <v>1566</v>
          </cell>
          <cell r="AH307">
            <v>1</v>
          </cell>
          <cell r="AI307" t="str">
            <v>CHUR1</v>
          </cell>
          <cell r="AJ307" t="str">
            <v>Móvil</v>
          </cell>
          <cell r="AK307" t="str">
            <v>EL VIERNES 07-05 ENTRE 8 Y 18 HORAS!</v>
          </cell>
          <cell r="AL307">
            <v>14680368979</v>
          </cell>
          <cell r="AM307">
            <v>403371635</v>
          </cell>
          <cell r="AN307" t="str">
            <v>Sí</v>
          </cell>
        </row>
        <row r="308">
          <cell r="A308">
            <v>2846</v>
          </cell>
          <cell r="B308" t="str">
            <v>gracielapazos@hotmail.com.ar</v>
          </cell>
          <cell r="C308">
            <v>44317</v>
          </cell>
          <cell r="D308" t="str">
            <v>Abierta</v>
          </cell>
          <cell r="E308" t="str">
            <v>Recibido</v>
          </cell>
          <cell r="F308" t="str">
            <v>Enviado</v>
          </cell>
          <cell r="G308" t="str">
            <v>ARS</v>
          </cell>
          <cell r="H308">
            <v>2192</v>
          </cell>
          <cell r="I308">
            <v>0</v>
          </cell>
          <cell r="J308">
            <v>0</v>
          </cell>
          <cell r="K308">
            <v>2192</v>
          </cell>
          <cell r="L308" t="str">
            <v>Graciela Pazos</v>
          </cell>
          <cell r="M308">
            <v>28317007</v>
          </cell>
          <cell r="N308">
            <v>541130009276</v>
          </cell>
          <cell r="O308" t="str">
            <v>Graciela pazos</v>
          </cell>
          <cell r="P308">
            <v>541130009276</v>
          </cell>
          <cell r="Q308" t="str">
            <v>Guillermo Marconi</v>
          </cell>
          <cell r="R308">
            <v>2229</v>
          </cell>
          <cell r="U308" t="str">
            <v>Olivos</v>
          </cell>
          <cell r="V308">
            <v>1636</v>
          </cell>
          <cell r="W308" t="str">
            <v>Gran Buenos Aires</v>
          </cell>
          <cell r="Y308" t="str">
            <v>ENVÍO SIN CARGO (CABA Y GRAN PARTE DE GBA) TIEMPO: 4 a 6 DÍAS HÁBILES</v>
          </cell>
          <cell r="Z308" t="str">
            <v>Mercado Pago</v>
          </cell>
          <cell r="AD308">
            <v>44317</v>
          </cell>
          <cell r="AE308">
            <v>44321</v>
          </cell>
          <cell r="AF308" t="str">
            <v>UNTADOR PASTEL 14.5 CM (Verde)</v>
          </cell>
          <cell r="AG308">
            <v>44</v>
          </cell>
          <cell r="AH308">
            <v>1</v>
          </cell>
          <cell r="AI308" t="str">
            <v>019BA87503 MERCA SEPA</v>
          </cell>
          <cell r="AJ308" t="str">
            <v>Web</v>
          </cell>
          <cell r="AK308" t="str">
            <v>EL VIERNES 07-05 ENTRE 8 Y 18 HORAS!</v>
          </cell>
          <cell r="AL308">
            <v>14680509095</v>
          </cell>
          <cell r="AM308">
            <v>403368036</v>
          </cell>
          <cell r="AN308" t="str">
            <v>Sí</v>
          </cell>
        </row>
        <row r="309">
          <cell r="A309">
            <v>2844</v>
          </cell>
          <cell r="B309" t="str">
            <v>solt2010@hotmail.com</v>
          </cell>
          <cell r="C309">
            <v>44317</v>
          </cell>
          <cell r="D309" t="str">
            <v>Abierta</v>
          </cell>
          <cell r="E309" t="str">
            <v>Recibido</v>
          </cell>
          <cell r="F309" t="str">
            <v>Enviado</v>
          </cell>
          <cell r="G309" t="str">
            <v>ARS</v>
          </cell>
          <cell r="H309" t="str">
            <v>1263.38</v>
          </cell>
          <cell r="I309">
            <v>0</v>
          </cell>
          <cell r="J309">
            <v>0</v>
          </cell>
          <cell r="K309" t="str">
            <v>1263.38</v>
          </cell>
          <cell r="L309" t="str">
            <v>Solange gil</v>
          </cell>
          <cell r="M309">
            <v>31937542</v>
          </cell>
          <cell r="N309">
            <v>541140421431</v>
          </cell>
          <cell r="O309" t="str">
            <v>Solange gil</v>
          </cell>
          <cell r="P309">
            <v>541140421431</v>
          </cell>
          <cell r="Q309" t="str">
            <v>Camino De Cintura</v>
          </cell>
          <cell r="R309">
            <v>7024</v>
          </cell>
          <cell r="T309" t="str">
            <v>aldo bonzi</v>
          </cell>
          <cell r="U309" t="str">
            <v>La Matanza</v>
          </cell>
          <cell r="V309">
            <v>1770</v>
          </cell>
          <cell r="W309" t="str">
            <v>Gran Buenos Aires</v>
          </cell>
          <cell r="Y309" t="str">
            <v>ENVÍO SIN CARGO (CABA Y GRAN PARTE DE GBA) TIEMPO: 4 a 6 DÍAS HÁBILES</v>
          </cell>
          <cell r="Z309" t="str">
            <v>Mercado Pago</v>
          </cell>
          <cell r="AB309" t="str">
            <v>el lugar de entrega en una empresa llamada Basani SA</v>
          </cell>
          <cell r="AC309" t="str">
            <v>01-05 NO ENVIAR EL MANTEL - DEVOLVER EL DINERO DEL MISMO Y ENVIAR EL RESTO</v>
          </cell>
          <cell r="AD309">
            <v>44317</v>
          </cell>
          <cell r="AE309">
            <v>44321</v>
          </cell>
          <cell r="AF309" t="str">
            <v>PIE DE MACETA NÓRDICO (40 CM)</v>
          </cell>
          <cell r="AG309">
            <v>500</v>
          </cell>
          <cell r="AH309">
            <v>1</v>
          </cell>
          <cell r="AJ309" t="str">
            <v>Móvil</v>
          </cell>
          <cell r="AK309" t="str">
            <v>EL VIERNES 07-05 ENTRE 8 Y 18 HORAS!</v>
          </cell>
          <cell r="AL309">
            <v>14679325375</v>
          </cell>
          <cell r="AM309">
            <v>403328704</v>
          </cell>
          <cell r="AN309" t="str">
            <v>Sí</v>
          </cell>
        </row>
        <row r="310">
          <cell r="A310">
            <v>2843</v>
          </cell>
          <cell r="B310" t="str">
            <v>azcurra.brenda@hotmail.com</v>
          </cell>
          <cell r="C310">
            <v>44317</v>
          </cell>
          <cell r="D310" t="str">
            <v>Abierta</v>
          </cell>
          <cell r="E310" t="str">
            <v>Recibido</v>
          </cell>
          <cell r="F310" t="str">
            <v>Enviado</v>
          </cell>
          <cell r="G310" t="str">
            <v>ARS</v>
          </cell>
          <cell r="H310">
            <v>1566</v>
          </cell>
          <cell r="I310">
            <v>0</v>
          </cell>
          <cell r="J310">
            <v>0</v>
          </cell>
          <cell r="K310">
            <v>1566</v>
          </cell>
          <cell r="L310" t="str">
            <v>Brenda Azcurra</v>
          </cell>
          <cell r="M310">
            <v>39416489</v>
          </cell>
          <cell r="N310">
            <v>541122874564</v>
          </cell>
          <cell r="O310" t="str">
            <v>Brenda Azcurra</v>
          </cell>
          <cell r="P310">
            <v>541122874564</v>
          </cell>
          <cell r="Q310" t="str">
            <v xml:space="preserve">Muñecas </v>
          </cell>
          <cell r="R310">
            <v>909</v>
          </cell>
          <cell r="T310" t="str">
            <v xml:space="preserve">Villa Crespo </v>
          </cell>
          <cell r="U310" t="str">
            <v>Capital Federal</v>
          </cell>
          <cell r="V310">
            <v>1414</v>
          </cell>
          <cell r="W310" t="str">
            <v>Capital Federal</v>
          </cell>
          <cell r="Y310" t="str">
            <v>ENVÍO SIN CARGO (CABA Y GRAN PARTE DE GBA) TIEMPO: 4 a 6 DÍAS HÁBILES</v>
          </cell>
          <cell r="Z310" t="str">
            <v>Mercado Pago</v>
          </cell>
          <cell r="AD310">
            <v>44317</v>
          </cell>
          <cell r="AE310">
            <v>44321</v>
          </cell>
          <cell r="AF310" t="str">
            <v>MANTEL RECTANGULAR ANTIMANCHA 1.40x2 mtrs</v>
          </cell>
          <cell r="AG310">
            <v>1566</v>
          </cell>
          <cell r="AH310">
            <v>1</v>
          </cell>
          <cell r="AI310" t="str">
            <v>CHUR14 MERCA SEPA</v>
          </cell>
          <cell r="AJ310" t="str">
            <v>Móvil</v>
          </cell>
          <cell r="AK310" t="str">
            <v>EL JUEVES 06-05 ENTRE 8 Y 18 HORAS!</v>
          </cell>
          <cell r="AL310">
            <v>2617571369</v>
          </cell>
          <cell r="AM310">
            <v>403334152</v>
          </cell>
          <cell r="AN310" t="str">
            <v>Sí</v>
          </cell>
        </row>
        <row r="311">
          <cell r="A311">
            <v>2841</v>
          </cell>
          <cell r="B311" t="str">
            <v>vetsuyay@gmail.com</v>
          </cell>
          <cell r="C311">
            <v>44317</v>
          </cell>
          <cell r="D311" t="str">
            <v>Abierta</v>
          </cell>
          <cell r="E311" t="str">
            <v>Recibido</v>
          </cell>
          <cell r="F311" t="str">
            <v>Enviado</v>
          </cell>
          <cell r="G311" t="str">
            <v>ARS</v>
          </cell>
          <cell r="H311">
            <v>2446</v>
          </cell>
          <cell r="I311">
            <v>0</v>
          </cell>
          <cell r="J311">
            <v>0</v>
          </cell>
          <cell r="K311">
            <v>2446</v>
          </cell>
          <cell r="L311" t="str">
            <v>Suyay Unzaga</v>
          </cell>
          <cell r="M311">
            <v>31899394</v>
          </cell>
          <cell r="N311">
            <v>5491149692339</v>
          </cell>
          <cell r="O311" t="str">
            <v>Suyay Unzaga</v>
          </cell>
          <cell r="P311">
            <v>5491149692339</v>
          </cell>
          <cell r="Q311" t="str">
            <v>Bruix</v>
          </cell>
          <cell r="R311">
            <v>4591</v>
          </cell>
          <cell r="U311" t="str">
            <v>Capital Federal</v>
          </cell>
          <cell r="V311">
            <v>1407</v>
          </cell>
          <cell r="W311" t="str">
            <v>Capital Federal</v>
          </cell>
          <cell r="Y311" t="str">
            <v>ENVÍO SIN CARGO (CABA Y GRAN PARTE DE GBA) TIEMPO: 4 a 6 DÍAS HÁBILES</v>
          </cell>
          <cell r="Z311" t="str">
            <v>Mercado Pago</v>
          </cell>
          <cell r="AD311">
            <v>44317</v>
          </cell>
          <cell r="AE311">
            <v>44321</v>
          </cell>
          <cell r="AF311" t="str">
            <v>TRAPO DE PISO HOLA CHAU GRIS MEDIDA XL. 60X 70 CM</v>
          </cell>
          <cell r="AG311">
            <v>490</v>
          </cell>
          <cell r="AH311">
            <v>1</v>
          </cell>
          <cell r="AI311" t="str">
            <v>HOLA CHAU GRIS XL</v>
          </cell>
          <cell r="AJ311" t="str">
            <v>Móvil</v>
          </cell>
          <cell r="AK311" t="str">
            <v>EL JUEVES 06-05 ENTRE 8 Y 18 HORAS!</v>
          </cell>
          <cell r="AL311">
            <v>14676918815</v>
          </cell>
          <cell r="AM311">
            <v>403274538</v>
          </cell>
          <cell r="AN311" t="str">
            <v>Sí</v>
          </cell>
        </row>
        <row r="312">
          <cell r="A312">
            <v>2840</v>
          </cell>
          <cell r="B312" t="str">
            <v>ester43561@outlook.com</v>
          </cell>
          <cell r="C312">
            <v>44317</v>
          </cell>
          <cell r="D312" t="str">
            <v>Abierta</v>
          </cell>
          <cell r="E312" t="str">
            <v>Recibido</v>
          </cell>
          <cell r="F312" t="str">
            <v>Enviado</v>
          </cell>
          <cell r="G312" t="str">
            <v>ARS</v>
          </cell>
          <cell r="H312" t="str">
            <v>1304.4</v>
          </cell>
          <cell r="I312">
            <v>0</v>
          </cell>
          <cell r="J312">
            <v>0</v>
          </cell>
          <cell r="K312" t="str">
            <v>1304.4</v>
          </cell>
          <cell r="L312" t="str">
            <v>Abigail Sotelo</v>
          </cell>
          <cell r="M312">
            <v>42360535</v>
          </cell>
          <cell r="N312">
            <v>541130935648</v>
          </cell>
          <cell r="O312" t="str">
            <v>Abigail Sotelo</v>
          </cell>
          <cell r="P312">
            <v>541130935648</v>
          </cell>
          <cell r="Q312" t="str">
            <v>Zeppelin</v>
          </cell>
          <cell r="R312">
            <v>1470</v>
          </cell>
          <cell r="T312" t="str">
            <v>La loma  Zona Norte</v>
          </cell>
          <cell r="U312" t="str">
            <v>Delviso-Pilar</v>
          </cell>
          <cell r="V312">
            <v>1669</v>
          </cell>
          <cell r="W312" t="str">
            <v>Gran Buenos Aires</v>
          </cell>
          <cell r="Y312" t="str">
            <v>ENVÍO SIN CARGO (CABA Y GRAN PARTE DE GBA) TIEMPO: 4 a 6 DÍAS HÁBILES</v>
          </cell>
          <cell r="Z312" t="str">
            <v>Mercado Pago</v>
          </cell>
          <cell r="AD312">
            <v>44317</v>
          </cell>
          <cell r="AE312">
            <v>44321</v>
          </cell>
          <cell r="AF312" t="str">
            <v>ENSALADERA DE VIDRIO PRIMAVERA 1000ML. 17 X 7 XM RIGOLLEAU</v>
          </cell>
          <cell r="AG312">
            <v>176</v>
          </cell>
          <cell r="AH312">
            <v>1</v>
          </cell>
          <cell r="AI312" t="str">
            <v>ML67537 MERCA SEPARDAD</v>
          </cell>
          <cell r="AJ312" t="str">
            <v>Móvil</v>
          </cell>
          <cell r="AK312" t="str">
            <v>EL VIERNES 07-05 ENTRE 8 Y 18 HORAS!</v>
          </cell>
          <cell r="AL312">
            <v>2616772315</v>
          </cell>
          <cell r="AM312">
            <v>403247415</v>
          </cell>
          <cell r="AN312" t="str">
            <v>Sí</v>
          </cell>
        </row>
        <row r="313">
          <cell r="A313">
            <v>2838</v>
          </cell>
          <cell r="B313" t="str">
            <v>noeamato@hotmail.com</v>
          </cell>
          <cell r="C313">
            <v>44316</v>
          </cell>
          <cell r="D313" t="str">
            <v>Abierta</v>
          </cell>
          <cell r="E313" t="str">
            <v>Recibido</v>
          </cell>
          <cell r="F313" t="str">
            <v>Enviado</v>
          </cell>
          <cell r="G313" t="str">
            <v>ARS</v>
          </cell>
          <cell r="H313">
            <v>4140</v>
          </cell>
          <cell r="I313">
            <v>0</v>
          </cell>
          <cell r="J313">
            <v>0</v>
          </cell>
          <cell r="K313">
            <v>4140</v>
          </cell>
          <cell r="L313" t="str">
            <v>Noelia Amato</v>
          </cell>
          <cell r="M313">
            <v>37026771</v>
          </cell>
          <cell r="N313">
            <v>5491123509302</v>
          </cell>
          <cell r="O313" t="str">
            <v>Eliana Amato</v>
          </cell>
          <cell r="P313">
            <v>541136285535</v>
          </cell>
          <cell r="Q313" t="str">
            <v>Av. Coronel Diaz</v>
          </cell>
          <cell r="R313">
            <v>1876</v>
          </cell>
          <cell r="S313" t="str">
            <v>10B - Timbre 1002</v>
          </cell>
          <cell r="T313" t="str">
            <v>Palermo</v>
          </cell>
          <cell r="U313" t="str">
            <v>Capital Federal</v>
          </cell>
          <cell r="V313">
            <v>1425</v>
          </cell>
          <cell r="W313" t="str">
            <v>Capital Federal</v>
          </cell>
          <cell r="Y313" t="str">
            <v>ENVÍO SIN CARGO (CABA Y GRAN PARTE DE GBA) TIEMPO: 4 a 6 DÍAS HÁBILES</v>
          </cell>
          <cell r="Z313" t="str">
            <v>Mercado Pago</v>
          </cell>
          <cell r="AB313" t="str">
            <v>Eliana Amato 11 3628-5535</v>
          </cell>
          <cell r="AC313" t="str">
            <v>será recibido por Eliana Amato. Antes inconvenientes con la entrega, por favor contactarse a su celular: 11 3628-5535.</v>
          </cell>
          <cell r="AD313">
            <v>44316</v>
          </cell>
          <cell r="AE313">
            <v>44319</v>
          </cell>
          <cell r="AF313" t="str">
            <v>TAZA ROMA DE CERAMICA BLANCA 275ML</v>
          </cell>
          <cell r="AG313">
            <v>690</v>
          </cell>
          <cell r="AH313">
            <v>6</v>
          </cell>
          <cell r="AI313" t="str">
            <v>PO61713NN MERCA SEPARADA</v>
          </cell>
          <cell r="AJ313" t="str">
            <v>Móvil</v>
          </cell>
          <cell r="AK313" t="str">
            <v>EL JUEVES 06-05 ENTRE 8 Y 18 HORAS!</v>
          </cell>
          <cell r="AL313">
            <v>2616143395</v>
          </cell>
          <cell r="AM313">
            <v>399476457</v>
          </cell>
          <cell r="AN313" t="str">
            <v>Sí</v>
          </cell>
        </row>
        <row r="314">
          <cell r="A314">
            <v>2837</v>
          </cell>
          <cell r="B314" t="str">
            <v>aracelirivadeneira207@gmail.com</v>
          </cell>
          <cell r="C314">
            <v>44316</v>
          </cell>
          <cell r="D314" t="str">
            <v>Abierta</v>
          </cell>
          <cell r="E314" t="str">
            <v>Recibido</v>
          </cell>
          <cell r="F314" t="str">
            <v>Enviado</v>
          </cell>
          <cell r="G314" t="str">
            <v>ARS</v>
          </cell>
          <cell r="H314" t="str">
            <v>4780.5</v>
          </cell>
          <cell r="I314">
            <v>0</v>
          </cell>
          <cell r="J314">
            <v>0</v>
          </cell>
          <cell r="K314" t="str">
            <v>4780.5</v>
          </cell>
          <cell r="L314" t="str">
            <v>Araceli Rivadeneira</v>
          </cell>
          <cell r="M314">
            <v>27441628574</v>
          </cell>
          <cell r="N314">
            <v>541157226104</v>
          </cell>
          <cell r="O314" t="str">
            <v>Araceli Rivadeneira</v>
          </cell>
          <cell r="P314">
            <v>541157226104</v>
          </cell>
          <cell r="Q314" t="str">
            <v xml:space="preserve">Sitio de Montevideo </v>
          </cell>
          <cell r="R314">
            <v>1040</v>
          </cell>
          <cell r="S314" t="str">
            <v>10 "e"</v>
          </cell>
          <cell r="T314" t="str">
            <v xml:space="preserve">Lanús </v>
          </cell>
          <cell r="U314" t="str">
            <v xml:space="preserve">Buenos Aires </v>
          </cell>
          <cell r="V314">
            <v>1824</v>
          </cell>
          <cell r="W314" t="str">
            <v>Gran Buenos Aires</v>
          </cell>
          <cell r="Y314" t="str">
            <v>ENVÍO SIN CARGO (CABA Y GRAN PARTE DE GBA) TIEMPO: 4 a 6 DÍAS HÁBILES</v>
          </cell>
          <cell r="Z314" t="str">
            <v>Mercado Pago</v>
          </cell>
          <cell r="AD314">
            <v>44316</v>
          </cell>
          <cell r="AE314">
            <v>44319</v>
          </cell>
          <cell r="AF314" t="str">
            <v>ORDENADOR DE MESADA CON 3 DIVISIONES COLOR PASTEL (Beige)</v>
          </cell>
          <cell r="AG314" t="str">
            <v>267.5</v>
          </cell>
          <cell r="AH314">
            <v>1</v>
          </cell>
          <cell r="AI314" t="str">
            <v>0607PLA203PAS</v>
          </cell>
          <cell r="AJ314" t="str">
            <v>Móvil</v>
          </cell>
          <cell r="AK314" t="str">
            <v>EL JUEVES 06-05 ENTRE 8 Y 18 HORAS!</v>
          </cell>
          <cell r="AL314">
            <v>14661886884</v>
          </cell>
          <cell r="AM314">
            <v>401858603</v>
          </cell>
          <cell r="AN314" t="str">
            <v>Sí</v>
          </cell>
        </row>
        <row r="315">
          <cell r="A315">
            <v>2836</v>
          </cell>
          <cell r="B315" t="str">
            <v>aguscolombo18@gmail.com</v>
          </cell>
          <cell r="C315">
            <v>44316</v>
          </cell>
          <cell r="D315" t="str">
            <v>Abierta</v>
          </cell>
          <cell r="E315" t="str">
            <v>Recibido</v>
          </cell>
          <cell r="F315" t="str">
            <v>Enviado</v>
          </cell>
          <cell r="G315" t="str">
            <v>ARS</v>
          </cell>
          <cell r="H315">
            <v>2099</v>
          </cell>
          <cell r="I315">
            <v>0</v>
          </cell>
          <cell r="J315">
            <v>0</v>
          </cell>
          <cell r="K315">
            <v>2099</v>
          </cell>
          <cell r="L315" t="str">
            <v>Agustina Colombo</v>
          </cell>
          <cell r="M315">
            <v>38862821</v>
          </cell>
          <cell r="N315">
            <v>541165742999</v>
          </cell>
          <cell r="O315" t="str">
            <v>Agustina Colombo</v>
          </cell>
          <cell r="P315">
            <v>541165742999</v>
          </cell>
          <cell r="Q315" t="str">
            <v>Almirante Brown</v>
          </cell>
          <cell r="R315">
            <v>141</v>
          </cell>
          <cell r="U315" t="str">
            <v>Tigre</v>
          </cell>
          <cell r="V315">
            <v>1648</v>
          </cell>
          <cell r="W315" t="str">
            <v>Gran Buenos Aires</v>
          </cell>
          <cell r="Y315" t="str">
            <v>ENVÍO SIN CARGO (CABA Y GRAN PARTE DE GBA) TIEMPO: 4 a 6 DÍAS HÁBILES</v>
          </cell>
          <cell r="Z315" t="str">
            <v>Mercado Pago</v>
          </cell>
          <cell r="AD315">
            <v>44316</v>
          </cell>
          <cell r="AE315">
            <v>44319</v>
          </cell>
          <cell r="AF315" t="str">
            <v>MESA PLEGABLE PARA PC MADERA Y METAL 59X39X23CM (Marrón)</v>
          </cell>
          <cell r="AG315">
            <v>2099</v>
          </cell>
          <cell r="AH315">
            <v>1</v>
          </cell>
          <cell r="AJ315" t="str">
            <v>Móvil</v>
          </cell>
          <cell r="AK315" t="str">
            <v>EL JUEVES 06-04 ENTRE 8 Y 18 HORAS!</v>
          </cell>
          <cell r="AL315">
            <v>2612304674</v>
          </cell>
          <cell r="AM315">
            <v>402825759</v>
          </cell>
          <cell r="AN315" t="str">
            <v>Sí</v>
          </cell>
        </row>
        <row r="316">
          <cell r="A316">
            <v>2835</v>
          </cell>
          <cell r="B316" t="str">
            <v>Dfernandez94@icloud.com</v>
          </cell>
          <cell r="C316">
            <v>44316</v>
          </cell>
          <cell r="D316" t="str">
            <v>Abierta</v>
          </cell>
          <cell r="E316" t="str">
            <v>Recibido</v>
          </cell>
          <cell r="F316" t="str">
            <v>Enviado</v>
          </cell>
          <cell r="G316" t="str">
            <v>ARS</v>
          </cell>
          <cell r="H316">
            <v>4408</v>
          </cell>
          <cell r="I316">
            <v>0</v>
          </cell>
          <cell r="J316">
            <v>0</v>
          </cell>
          <cell r="K316">
            <v>4408</v>
          </cell>
          <cell r="L316" t="str">
            <v>Daniela Fernandez</v>
          </cell>
          <cell r="M316">
            <v>38612029</v>
          </cell>
          <cell r="N316">
            <v>5491169009881</v>
          </cell>
          <cell r="O316" t="str">
            <v>Daniela Fernandez</v>
          </cell>
          <cell r="P316">
            <v>5491169009881</v>
          </cell>
          <cell r="Q316" t="str">
            <v>Juan pizzurno</v>
          </cell>
          <cell r="R316">
            <v>175</v>
          </cell>
          <cell r="S316" t="str">
            <v>2 F</v>
          </cell>
          <cell r="T316" t="str">
            <v xml:space="preserve">Ramos Mejía </v>
          </cell>
          <cell r="U316" t="str">
            <v>Buenos aires</v>
          </cell>
          <cell r="V316">
            <v>1704</v>
          </cell>
          <cell r="W316" t="str">
            <v>Gran Buenos Aires</v>
          </cell>
          <cell r="Y316" t="str">
            <v>ENVÍO SIN CARGO (CABA Y GRAN PARTE DE GBA) TIEMPO: 4 a 6 DÍAS HÁBILES</v>
          </cell>
          <cell r="Z316" t="str">
            <v>Mercado Pago</v>
          </cell>
          <cell r="AD316">
            <v>44316</v>
          </cell>
          <cell r="AE316">
            <v>44319</v>
          </cell>
          <cell r="AF316" t="str">
            <v>MANTEL TUSOR ROSA VIEJO 2.20 X 1.40</v>
          </cell>
          <cell r="AG316">
            <v>1567</v>
          </cell>
          <cell r="AH316">
            <v>1</v>
          </cell>
          <cell r="AI316" t="str">
            <v>LO25055</v>
          </cell>
          <cell r="AJ316" t="str">
            <v>Móvil</v>
          </cell>
          <cell r="AK316" t="str">
            <v>EL JUEVES 06-05 ENTRE 8 Y 18 HORAS!</v>
          </cell>
          <cell r="AL316">
            <v>14658901038</v>
          </cell>
          <cell r="AM316">
            <v>402221614</v>
          </cell>
          <cell r="AN316" t="str">
            <v>Sí</v>
          </cell>
        </row>
        <row r="317">
          <cell r="A317">
            <v>2834</v>
          </cell>
          <cell r="B317" t="str">
            <v>marianaldiez@yahoo.com.ar</v>
          </cell>
          <cell r="C317">
            <v>44316</v>
          </cell>
          <cell r="D317" t="str">
            <v>Abierta</v>
          </cell>
          <cell r="E317" t="str">
            <v>Recibido</v>
          </cell>
          <cell r="F317" t="str">
            <v>Enviado</v>
          </cell>
          <cell r="G317" t="str">
            <v>ARS</v>
          </cell>
          <cell r="H317">
            <v>6488</v>
          </cell>
          <cell r="I317">
            <v>0</v>
          </cell>
          <cell r="J317">
            <v>0</v>
          </cell>
          <cell r="K317">
            <v>6488</v>
          </cell>
          <cell r="L317" t="str">
            <v>Mariana Diez</v>
          </cell>
          <cell r="M317">
            <v>23126040</v>
          </cell>
          <cell r="N317">
            <v>1556540796</v>
          </cell>
          <cell r="O317" t="str">
            <v>Mariana Diez</v>
          </cell>
          <cell r="P317">
            <v>1556540796</v>
          </cell>
          <cell r="Q317" t="str">
            <v>J. J. Biedma</v>
          </cell>
          <cell r="R317">
            <v>554</v>
          </cell>
          <cell r="S317" t="str">
            <v>C</v>
          </cell>
          <cell r="T317" t="str">
            <v>Caballito</v>
          </cell>
          <cell r="U317" t="str">
            <v>Capital Federal</v>
          </cell>
          <cell r="V317">
            <v>1405</v>
          </cell>
          <cell r="W317" t="str">
            <v>Capital Federal</v>
          </cell>
          <cell r="Y317" t="str">
            <v>ENVÍO SIN CARGO (CABA Y GRAN PARTE DE GBA) TIEMPO: 4 a 6 DÍAS HÁBILES</v>
          </cell>
          <cell r="Z317" t="str">
            <v>Mercado Pago</v>
          </cell>
          <cell r="AB317" t="str">
            <v>Por favor, que la entrega no sea los dias Martes. Muchas gracias!</v>
          </cell>
          <cell r="AD317">
            <v>44316</v>
          </cell>
          <cell r="AE317">
            <v>44319</v>
          </cell>
          <cell r="AF317" t="str">
            <v>TRAPO DE PISO CON FRASE MEDIA STANTARD 50 X 60 CM HAPPY</v>
          </cell>
          <cell r="AG317">
            <v>390</v>
          </cell>
          <cell r="AH317">
            <v>1</v>
          </cell>
          <cell r="AI317" t="str">
            <v>HAPPY CHICO BCO</v>
          </cell>
          <cell r="AJ317" t="str">
            <v>Móvil</v>
          </cell>
          <cell r="AK317" t="str">
            <v>EL JUEVES 06-05 ENTRE 8 Y 18 HORAS!</v>
          </cell>
          <cell r="AL317">
            <v>2611372035</v>
          </cell>
          <cell r="AM317">
            <v>402196964</v>
          </cell>
          <cell r="AN317" t="str">
            <v>Sí</v>
          </cell>
        </row>
        <row r="318">
          <cell r="A318">
            <v>2833</v>
          </cell>
          <cell r="B318" t="str">
            <v>MARCELAADANELUTTI@GMAIL.COM</v>
          </cell>
          <cell r="C318">
            <v>44315</v>
          </cell>
          <cell r="D318" t="str">
            <v>Abierta</v>
          </cell>
          <cell r="E318" t="str">
            <v>Recibido</v>
          </cell>
          <cell r="F318" t="str">
            <v>Enviado</v>
          </cell>
          <cell r="G318" t="str">
            <v>ARS</v>
          </cell>
          <cell r="H318">
            <v>2050</v>
          </cell>
          <cell r="I318">
            <v>0</v>
          </cell>
          <cell r="J318">
            <v>0</v>
          </cell>
          <cell r="K318">
            <v>2050</v>
          </cell>
          <cell r="L318" t="str">
            <v>Marcela Danelutti</v>
          </cell>
          <cell r="M318">
            <v>38030334</v>
          </cell>
          <cell r="N318">
            <v>541167850075</v>
          </cell>
          <cell r="O318" t="str">
            <v>Marcela Danelutti</v>
          </cell>
          <cell r="P318">
            <v>541167850075</v>
          </cell>
          <cell r="Q318" t="str">
            <v>Calle 5</v>
          </cell>
          <cell r="R318">
            <v>4166</v>
          </cell>
          <cell r="T318" t="str">
            <v>Berazategui</v>
          </cell>
          <cell r="U318" t="str">
            <v>Berazategui</v>
          </cell>
          <cell r="V318">
            <v>1884</v>
          </cell>
          <cell r="W318" t="str">
            <v>Gran Buenos Aires</v>
          </cell>
          <cell r="Y318" t="str">
            <v>ENVÍO SIN CARGO (CABA Y GRAN PARTE DE GBA) TIEMPO: 4 a 6 DÍAS HÁBILES</v>
          </cell>
          <cell r="Z318" t="str">
            <v>Mercado Pago</v>
          </cell>
          <cell r="AD318">
            <v>44315</v>
          </cell>
          <cell r="AE318">
            <v>44319</v>
          </cell>
          <cell r="AF318" t="str">
            <v>INDIVIDUAL RANGPUR GRAFITO 38CM</v>
          </cell>
          <cell r="AG318">
            <v>484</v>
          </cell>
          <cell r="AH318">
            <v>1</v>
          </cell>
          <cell r="AI318" t="str">
            <v>MS115329</v>
          </cell>
          <cell r="AJ318" t="str">
            <v>Web</v>
          </cell>
          <cell r="AK318" t="str">
            <v>EL JUEVES 06-05 ENTRE 8 Y 18 HORAS!</v>
          </cell>
          <cell r="AL318">
            <v>2610830430</v>
          </cell>
          <cell r="AM318">
            <v>387195296</v>
          </cell>
          <cell r="AN318" t="str">
            <v>Sí</v>
          </cell>
        </row>
        <row r="319">
          <cell r="A319">
            <v>2832</v>
          </cell>
          <cell r="B319" t="str">
            <v>julimercante2@gmail.com</v>
          </cell>
          <cell r="C319">
            <v>44315</v>
          </cell>
          <cell r="D319" t="str">
            <v>Abierta</v>
          </cell>
          <cell r="E319" t="str">
            <v>Recibido</v>
          </cell>
          <cell r="F319" t="str">
            <v>Enviado</v>
          </cell>
          <cell r="G319" t="str">
            <v>ARS</v>
          </cell>
          <cell r="H319">
            <v>2837</v>
          </cell>
          <cell r="I319">
            <v>0</v>
          </cell>
          <cell r="J319">
            <v>0</v>
          </cell>
          <cell r="K319">
            <v>2837</v>
          </cell>
          <cell r="L319" t="str">
            <v>Juan Cruz Carozzo</v>
          </cell>
          <cell r="M319">
            <v>39596324</v>
          </cell>
          <cell r="N319">
            <v>541173676999</v>
          </cell>
          <cell r="O319" t="str">
            <v>Julieta Mercante</v>
          </cell>
          <cell r="P319">
            <v>541173676999</v>
          </cell>
          <cell r="Q319" t="str">
            <v>Arenales</v>
          </cell>
          <cell r="R319">
            <v>3022</v>
          </cell>
          <cell r="S319" t="str">
            <v>Piso 9. Depto 37</v>
          </cell>
          <cell r="T319" t="str">
            <v>Recoleta</v>
          </cell>
          <cell r="U319" t="str">
            <v>Capital Federal</v>
          </cell>
          <cell r="V319">
            <v>1425</v>
          </cell>
          <cell r="W319" t="str">
            <v>Capital Federal</v>
          </cell>
          <cell r="Y319" t="str">
            <v>ENVÍO SIN CARGO (CABA Y GRAN PARTE DE GBA) TIEMPO: 4 a 6 DÍAS HÁBILES</v>
          </cell>
          <cell r="Z319" t="str">
            <v>Mercado Pago</v>
          </cell>
          <cell r="AB319" t="str">
            <v>Por favor, escribanme el día que este por llegar el pedido, vía mail, WhatsApp o llamada. Muchas gracias!!</v>
          </cell>
          <cell r="AD319">
            <v>44315</v>
          </cell>
          <cell r="AE319">
            <v>44319</v>
          </cell>
          <cell r="AF319" t="str">
            <v>CAFETERA EMBOLO 600ML M4</v>
          </cell>
          <cell r="AG319">
            <v>1397</v>
          </cell>
          <cell r="AH319">
            <v>1</v>
          </cell>
          <cell r="AI319" t="str">
            <v>046BA8050</v>
          </cell>
          <cell r="AJ319" t="str">
            <v>Web</v>
          </cell>
          <cell r="AK319" t="str">
            <v>EL MIERCOLES 05-05 ENTRE 8 Y 18 HORAS!</v>
          </cell>
          <cell r="AL319">
            <v>14653657905</v>
          </cell>
          <cell r="AM319">
            <v>399866499</v>
          </cell>
          <cell r="AN319" t="str">
            <v>Sí</v>
          </cell>
        </row>
        <row r="320">
          <cell r="A320">
            <v>2831</v>
          </cell>
          <cell r="B320" t="str">
            <v>daaigaray98@gmail.com</v>
          </cell>
          <cell r="C320">
            <v>44315</v>
          </cell>
          <cell r="D320" t="str">
            <v>Abierta</v>
          </cell>
          <cell r="E320" t="str">
            <v>Recibido</v>
          </cell>
          <cell r="F320" t="str">
            <v>Enviado</v>
          </cell>
          <cell r="G320" t="str">
            <v>ARS</v>
          </cell>
          <cell r="H320">
            <v>1566</v>
          </cell>
          <cell r="I320">
            <v>0</v>
          </cell>
          <cell r="J320">
            <v>0</v>
          </cell>
          <cell r="K320">
            <v>1566</v>
          </cell>
          <cell r="L320" t="str">
            <v>Daiana Garay</v>
          </cell>
          <cell r="M320">
            <v>41397230</v>
          </cell>
          <cell r="N320">
            <v>541132124708</v>
          </cell>
          <cell r="O320" t="str">
            <v>Daiana Garay</v>
          </cell>
          <cell r="P320">
            <v>541132124708</v>
          </cell>
          <cell r="Q320" t="str">
            <v>Avenida Caseros</v>
          </cell>
          <cell r="R320">
            <v>2198</v>
          </cell>
          <cell r="S320" t="str">
            <v>Planta Alta</v>
          </cell>
          <cell r="U320" t="str">
            <v>Don Bosco</v>
          </cell>
          <cell r="V320">
            <v>1876</v>
          </cell>
          <cell r="W320" t="str">
            <v>Gran Buenos Aires</v>
          </cell>
          <cell r="Y320" t="str">
            <v>ENVÍO SIN CARGO (CABA Y GRAN PARTE DE GBA) TIEMPO: 4 a 6 DÍAS HÁBILES</v>
          </cell>
          <cell r="Z320" t="str">
            <v>Mercado Pago</v>
          </cell>
          <cell r="AD320">
            <v>44315</v>
          </cell>
          <cell r="AE320">
            <v>44319</v>
          </cell>
          <cell r="AF320" t="str">
            <v>MANTEL RECTANGULAR ANTIMANCHA 1.40x2 mtrs</v>
          </cell>
          <cell r="AG320">
            <v>1566</v>
          </cell>
          <cell r="AH320">
            <v>1</v>
          </cell>
          <cell r="AI320" t="str">
            <v>CHUR5</v>
          </cell>
          <cell r="AJ320" t="str">
            <v>Web</v>
          </cell>
          <cell r="AK320" t="str">
            <v>EL MIERCOLES 05-05 ENTRE 8 Y 18 HORAS!</v>
          </cell>
          <cell r="AL320">
            <v>14651407742</v>
          </cell>
          <cell r="AM320">
            <v>401918167</v>
          </cell>
          <cell r="AN320" t="str">
            <v>Sí</v>
          </cell>
        </row>
        <row r="321">
          <cell r="A321">
            <v>2830</v>
          </cell>
          <cell r="B321" t="str">
            <v>irenesandracasini@gmail.com</v>
          </cell>
          <cell r="C321">
            <v>44315</v>
          </cell>
          <cell r="D321" t="str">
            <v>Abierta</v>
          </cell>
          <cell r="E321" t="str">
            <v>Recibido</v>
          </cell>
          <cell r="F321" t="str">
            <v>Enviado</v>
          </cell>
          <cell r="G321" t="str">
            <v>ARS</v>
          </cell>
          <cell r="H321">
            <v>2099</v>
          </cell>
          <cell r="I321">
            <v>0</v>
          </cell>
          <cell r="J321">
            <v>0</v>
          </cell>
          <cell r="K321">
            <v>2099</v>
          </cell>
          <cell r="L321" t="str">
            <v>Irene casini</v>
          </cell>
          <cell r="M321">
            <v>16766517</v>
          </cell>
          <cell r="N321">
            <v>541158008739</v>
          </cell>
          <cell r="O321" t="str">
            <v>Irene casini</v>
          </cell>
          <cell r="P321">
            <v>541158008739</v>
          </cell>
          <cell r="Q321" t="str">
            <v>Av Salvador Maria Del Carril</v>
          </cell>
          <cell r="R321">
            <v>3022</v>
          </cell>
          <cell r="S321" t="str">
            <v>2 C</v>
          </cell>
          <cell r="T321" t="str">
            <v>Villa Pueyrredon</v>
          </cell>
          <cell r="U321" t="str">
            <v>Capital Federal</v>
          </cell>
          <cell r="V321">
            <v>1419</v>
          </cell>
          <cell r="W321" t="str">
            <v>Capital Federal</v>
          </cell>
          <cell r="Y321" t="str">
            <v>ENVÍO SIN CARGO (CABA Y GRAN PARTE DE GBA) TIEMPO: 4 a 6 DÍAS HÁBILES</v>
          </cell>
          <cell r="Z321" t="str">
            <v>Mercado Pago</v>
          </cell>
          <cell r="AD321">
            <v>44315</v>
          </cell>
          <cell r="AE321">
            <v>44319</v>
          </cell>
          <cell r="AF321" t="str">
            <v>MESA PLEGABLE PARA PC MADERA Y METAL 59X39X23CM (Beige con rayas)</v>
          </cell>
          <cell r="AG321">
            <v>2099</v>
          </cell>
          <cell r="AH321">
            <v>1</v>
          </cell>
          <cell r="AJ321" t="str">
            <v>Web</v>
          </cell>
          <cell r="AK321" t="str">
            <v>EL MIERCOLES 05-05 ENTRE 8 Y 18 HORAS!</v>
          </cell>
          <cell r="AL321">
            <v>14651410284</v>
          </cell>
          <cell r="AM321">
            <v>401913711</v>
          </cell>
          <cell r="AN321" t="str">
            <v>Sí</v>
          </cell>
        </row>
        <row r="322">
          <cell r="A322">
            <v>2829</v>
          </cell>
          <cell r="B322" t="str">
            <v>vigonz08@gmail.com</v>
          </cell>
          <cell r="C322">
            <v>44315</v>
          </cell>
          <cell r="D322" t="str">
            <v>Abierta</v>
          </cell>
          <cell r="E322" t="str">
            <v>Recibido</v>
          </cell>
          <cell r="F322" t="str">
            <v>Enviado</v>
          </cell>
          <cell r="G322" t="str">
            <v>ARS</v>
          </cell>
          <cell r="H322" t="str">
            <v>1886.5</v>
          </cell>
          <cell r="I322">
            <v>0</v>
          </cell>
          <cell r="J322">
            <v>0</v>
          </cell>
          <cell r="K322" t="str">
            <v>1886.5</v>
          </cell>
          <cell r="L322" t="str">
            <v>Viviana Gonzalez</v>
          </cell>
          <cell r="M322">
            <v>26891169</v>
          </cell>
          <cell r="N322">
            <v>5491165930937</v>
          </cell>
          <cell r="O322" t="str">
            <v>Viviana gonzalez</v>
          </cell>
          <cell r="P322">
            <v>5491165930937</v>
          </cell>
          <cell r="Q322" t="str">
            <v xml:space="preserve">Esmeralda </v>
          </cell>
          <cell r="R322">
            <v>923</v>
          </cell>
          <cell r="S322" t="str">
            <v>4 j</v>
          </cell>
          <cell r="T322" t="str">
            <v>retiro</v>
          </cell>
          <cell r="U322" t="str">
            <v>Capital Federal</v>
          </cell>
          <cell r="V322">
            <v>1007</v>
          </cell>
          <cell r="W322" t="str">
            <v>Capital Federal</v>
          </cell>
          <cell r="Y322" t="str">
            <v>ENVÍO SIN CARGO (CABA Y GRAN PARTE DE GBA) TIEMPO: 4 a 6 DÍAS HÁBILES</v>
          </cell>
          <cell r="Z322" t="str">
            <v>Mercado Pago</v>
          </cell>
          <cell r="AB322" t="str">
            <v>Queria aclarar que el timbreno funciona si es posible queme llamen para poder coordinar. Gracias</v>
          </cell>
          <cell r="AD322">
            <v>44315</v>
          </cell>
          <cell r="AE322">
            <v>44319</v>
          </cell>
          <cell r="AF322" t="str">
            <v>INDIVIDUAL FLOR ROSA CUERINA</v>
          </cell>
          <cell r="AG322" t="str">
            <v>269.5</v>
          </cell>
          <cell r="AH322">
            <v>1</v>
          </cell>
          <cell r="AI322" t="str">
            <v>CHUIN03R</v>
          </cell>
          <cell r="AJ322" t="str">
            <v>Móvil</v>
          </cell>
          <cell r="AK322" t="str">
            <v>EL MIERCOLES 05-05 ENTRE 8 Y 18 HORAS!</v>
          </cell>
          <cell r="AL322">
            <v>14646985011</v>
          </cell>
          <cell r="AM322">
            <v>401747998</v>
          </cell>
          <cell r="AN322" t="str">
            <v>Sí</v>
          </cell>
        </row>
        <row r="323">
          <cell r="A323">
            <v>2828</v>
          </cell>
          <cell r="B323" t="str">
            <v>vdeluca11@hotmail.com</v>
          </cell>
          <cell r="C323">
            <v>44315</v>
          </cell>
          <cell r="D323" t="str">
            <v>Abierta</v>
          </cell>
          <cell r="E323" t="str">
            <v>Recibido</v>
          </cell>
          <cell r="F323" t="str">
            <v>Enviado</v>
          </cell>
          <cell r="G323" t="str">
            <v>ARS</v>
          </cell>
          <cell r="H323" t="str">
            <v>5953.97</v>
          </cell>
          <cell r="I323">
            <v>0</v>
          </cell>
          <cell r="J323">
            <v>0</v>
          </cell>
          <cell r="K323" t="str">
            <v>5953.97</v>
          </cell>
          <cell r="L323" t="str">
            <v>Vanesa De Luca</v>
          </cell>
          <cell r="M323">
            <v>27286597</v>
          </cell>
          <cell r="N323">
            <v>541151039097</v>
          </cell>
          <cell r="O323" t="str">
            <v>Vanesa De Luca</v>
          </cell>
          <cell r="P323">
            <v>541151039097</v>
          </cell>
          <cell r="Q323" t="str">
            <v xml:space="preserve">Mentruyt </v>
          </cell>
          <cell r="R323">
            <v>187</v>
          </cell>
          <cell r="U323" t="str">
            <v>Lomas de zamora</v>
          </cell>
          <cell r="V323">
            <v>1832</v>
          </cell>
          <cell r="W323" t="str">
            <v>Gran Buenos Aires</v>
          </cell>
          <cell r="Y323" t="str">
            <v>ENVÍO SIN CARGO (CABA Y GRAN PARTE DE GBA) TIEMPO: 4 a 6 DÍAS HÁBILES</v>
          </cell>
          <cell r="Z323" t="str">
            <v>Mercado Pago</v>
          </cell>
          <cell r="AD323">
            <v>44315</v>
          </cell>
          <cell r="AE323">
            <v>44319</v>
          </cell>
          <cell r="AF323" t="str">
            <v>ASADERA ANTIADHERENTE PANELUX N°1 MEDIDAS: 24x13.4 CM</v>
          </cell>
          <cell r="AG323">
            <v>903</v>
          </cell>
          <cell r="AH323">
            <v>1</v>
          </cell>
          <cell r="AI323" t="str">
            <v>043BA6152</v>
          </cell>
          <cell r="AJ323" t="str">
            <v>Móvil</v>
          </cell>
          <cell r="AK323" t="str">
            <v>EL MIERCOLES 05-05 ENTRE 8 Y 18 HORAS!</v>
          </cell>
          <cell r="AL323">
            <v>14646817451</v>
          </cell>
          <cell r="AM323">
            <v>376889949</v>
          </cell>
          <cell r="AN323" t="str">
            <v>Sí</v>
          </cell>
        </row>
        <row r="324">
          <cell r="A324">
            <v>2826</v>
          </cell>
          <cell r="B324" t="str">
            <v>mariadelosangelesortiztorres1@gmail.com</v>
          </cell>
          <cell r="C324">
            <v>44314</v>
          </cell>
          <cell r="D324" t="str">
            <v>Abierta</v>
          </cell>
          <cell r="E324" t="str">
            <v>Recibido</v>
          </cell>
          <cell r="F324" t="str">
            <v>Enviado</v>
          </cell>
          <cell r="G324" t="str">
            <v>ARS</v>
          </cell>
          <cell r="H324" t="str">
            <v>3008.6</v>
          </cell>
          <cell r="I324">
            <v>0</v>
          </cell>
          <cell r="J324">
            <v>0</v>
          </cell>
          <cell r="K324" t="str">
            <v>3008.6</v>
          </cell>
          <cell r="L324" t="str">
            <v>Maria de los Angeles Ortiz Torres</v>
          </cell>
          <cell r="M324">
            <v>31168481</v>
          </cell>
          <cell r="N324">
            <v>541166317907</v>
          </cell>
          <cell r="O324" t="str">
            <v>Maria de los Angeles Ortiz Torres</v>
          </cell>
          <cell r="P324">
            <v>541166317907</v>
          </cell>
          <cell r="Q324" t="str">
            <v>Avenida del Libertador</v>
          </cell>
          <cell r="R324">
            <v>5515</v>
          </cell>
          <cell r="S324" t="str">
            <v>7A</v>
          </cell>
          <cell r="T324" t="str">
            <v>Belgrano</v>
          </cell>
          <cell r="U324" t="str">
            <v>Capital Federal</v>
          </cell>
          <cell r="V324">
            <v>1426</v>
          </cell>
          <cell r="W324" t="str">
            <v>Capital Federal</v>
          </cell>
          <cell r="Y324" t="str">
            <v>ENVÍO SIN CARGO (CABA Y GRAN PARTE DE GBA) TIEMPO: 4 a 6 DÍAS HÁBILES</v>
          </cell>
          <cell r="Z324" t="str">
            <v>Mercado Pago</v>
          </cell>
          <cell r="AB324" t="str">
            <v>avisar al celular 1166317907 cuando estan abajo</v>
          </cell>
          <cell r="AD324">
            <v>44314</v>
          </cell>
          <cell r="AE324">
            <v>44319</v>
          </cell>
          <cell r="AF324" t="str">
            <v>BANDEJA DE PIEDRA LAJA NEGRA CUADRADA 25 CM</v>
          </cell>
          <cell r="AG324">
            <v>1149</v>
          </cell>
          <cell r="AH324">
            <v>1</v>
          </cell>
          <cell r="AI324" t="str">
            <v>MS113916</v>
          </cell>
          <cell r="AJ324" t="str">
            <v>Web</v>
          </cell>
          <cell r="AK324" t="str">
            <v>EL MARTES 04-05 ENTRE 8 Y 18 HORAS!</v>
          </cell>
          <cell r="AL324">
            <v>14641252557</v>
          </cell>
          <cell r="AM324">
            <v>401296538</v>
          </cell>
          <cell r="AN324" t="str">
            <v>Sí</v>
          </cell>
        </row>
        <row r="325">
          <cell r="A325">
            <v>2825</v>
          </cell>
          <cell r="B325" t="str">
            <v>cyncarolinacaniete@hotmail.com</v>
          </cell>
          <cell r="C325">
            <v>44314</v>
          </cell>
          <cell r="D325" t="str">
            <v>Abierta</v>
          </cell>
          <cell r="E325" t="str">
            <v>Recibido</v>
          </cell>
          <cell r="F325" t="str">
            <v>Enviado</v>
          </cell>
          <cell r="G325" t="str">
            <v>ARS</v>
          </cell>
          <cell r="H325">
            <v>2700</v>
          </cell>
          <cell r="I325">
            <v>0</v>
          </cell>
          <cell r="J325">
            <v>0</v>
          </cell>
          <cell r="K325">
            <v>2700</v>
          </cell>
          <cell r="L325" t="str">
            <v>Cynthia Cañete</v>
          </cell>
          <cell r="M325">
            <v>37386924</v>
          </cell>
          <cell r="N325">
            <v>541127237080</v>
          </cell>
          <cell r="O325" t="str">
            <v>Cynthia Cañete</v>
          </cell>
          <cell r="P325">
            <v>541127237080</v>
          </cell>
          <cell r="Q325" t="str">
            <v xml:space="preserve">Carhue </v>
          </cell>
          <cell r="R325" t="str">
            <v>SN</v>
          </cell>
          <cell r="U325" t="str">
            <v>Capital Federal</v>
          </cell>
          <cell r="V325">
            <v>1440</v>
          </cell>
          <cell r="W325" t="str">
            <v>Capital Federal</v>
          </cell>
          <cell r="Y325" t="str">
            <v>ENVÍO SIN CARGO (CABA Y GRAN PARTE DE GBA) TIEMPO: 4 a 6 DÍAS HÁBILES</v>
          </cell>
          <cell r="Z325" t="str">
            <v>Mercado Pago</v>
          </cell>
          <cell r="AD325">
            <v>44314</v>
          </cell>
          <cell r="AE325">
            <v>44315</v>
          </cell>
          <cell r="AF325" t="str">
            <v>SET X 3 PIE DE MACETA NORDICO</v>
          </cell>
          <cell r="AG325">
            <v>1350</v>
          </cell>
          <cell r="AH325">
            <v>2</v>
          </cell>
          <cell r="AJ325" t="str">
            <v>Móvil</v>
          </cell>
          <cell r="AK325" t="str">
            <v/>
          </cell>
          <cell r="AL325">
            <v>14640149435</v>
          </cell>
          <cell r="AM325">
            <v>401266311</v>
          </cell>
          <cell r="AN325" t="str">
            <v>Sí</v>
          </cell>
        </row>
        <row r="326">
          <cell r="A326">
            <v>2824</v>
          </cell>
          <cell r="B326" t="str">
            <v>pablopaganin@outlook.com</v>
          </cell>
          <cell r="C326">
            <v>44314</v>
          </cell>
          <cell r="D326" t="str">
            <v>Abierta</v>
          </cell>
          <cell r="E326" t="str">
            <v>Recibido</v>
          </cell>
          <cell r="F326" t="str">
            <v>Enviado</v>
          </cell>
          <cell r="G326" t="str">
            <v>ARS</v>
          </cell>
          <cell r="H326">
            <v>720</v>
          </cell>
          <cell r="I326">
            <v>0</v>
          </cell>
          <cell r="J326">
            <v>0</v>
          </cell>
          <cell r="K326">
            <v>720</v>
          </cell>
          <cell r="L326" t="str">
            <v>Pablo Paganin</v>
          </cell>
          <cell r="M326">
            <v>40537365</v>
          </cell>
          <cell r="N326">
            <v>541153170991</v>
          </cell>
          <cell r="O326" t="str">
            <v>Pablo Paganin</v>
          </cell>
          <cell r="P326">
            <v>541153170991</v>
          </cell>
          <cell r="Q326" t="str">
            <v>La Pampa</v>
          </cell>
          <cell r="R326">
            <v>3033</v>
          </cell>
          <cell r="S326" t="str">
            <v>6B</v>
          </cell>
          <cell r="T326" t="str">
            <v>Belgrano, CABA, Buenos Aires</v>
          </cell>
          <cell r="U326" t="str">
            <v>Capital Federal</v>
          </cell>
          <cell r="V326">
            <v>1428</v>
          </cell>
          <cell r="W326" t="str">
            <v>Capital Federal</v>
          </cell>
          <cell r="Y326" t="str">
            <v>ENVÍO SIN CARGO (CABA Y GRAN PARTE DE GBA) TIEMPO: 4 a 6 DÍAS HÁBILES</v>
          </cell>
          <cell r="Z326" t="str">
            <v>Mercado Pago</v>
          </cell>
          <cell r="AD326">
            <v>44314</v>
          </cell>
          <cell r="AE326">
            <v>44319</v>
          </cell>
          <cell r="AF326" t="str">
            <v>MATE PAMPA BOCA ANGOSTA CON BOMBILLA COLOR NEGRO</v>
          </cell>
          <cell r="AG326">
            <v>720</v>
          </cell>
          <cell r="AH326">
            <v>1</v>
          </cell>
          <cell r="AJ326" t="str">
            <v>Web</v>
          </cell>
          <cell r="AK326" t="str">
            <v>EL MARTES 04-05 ENTRE 8 Y 18 HORAS!</v>
          </cell>
          <cell r="AL326">
            <v>2604504742</v>
          </cell>
          <cell r="AM326">
            <v>401047991</v>
          </cell>
          <cell r="AN326" t="str">
            <v>Sí</v>
          </cell>
        </row>
        <row r="327">
          <cell r="A327">
            <v>2823</v>
          </cell>
          <cell r="B327" t="str">
            <v>garcianadia.1989@gmail.com</v>
          </cell>
          <cell r="C327">
            <v>44314</v>
          </cell>
          <cell r="D327" t="str">
            <v>Abierta</v>
          </cell>
          <cell r="E327" t="str">
            <v>Recibido</v>
          </cell>
          <cell r="F327" t="str">
            <v>Enviado</v>
          </cell>
          <cell r="G327" t="str">
            <v>ARS</v>
          </cell>
          <cell r="H327" t="str">
            <v>3136.98</v>
          </cell>
          <cell r="I327">
            <v>0</v>
          </cell>
          <cell r="J327">
            <v>0</v>
          </cell>
          <cell r="K327" t="str">
            <v>3136.98</v>
          </cell>
          <cell r="L327" t="str">
            <v>Nadia Garcia</v>
          </cell>
          <cell r="M327">
            <v>34713628</v>
          </cell>
          <cell r="N327">
            <v>541121680186</v>
          </cell>
          <cell r="O327" t="str">
            <v>Nadia Garcia</v>
          </cell>
          <cell r="P327">
            <v>541121680186</v>
          </cell>
          <cell r="Q327" t="str">
            <v>Alcalde benito rivas</v>
          </cell>
          <cell r="R327">
            <v>752</v>
          </cell>
          <cell r="T327" t="str">
            <v>Morón</v>
          </cell>
          <cell r="U327" t="str">
            <v>Morón</v>
          </cell>
          <cell r="V327">
            <v>1708</v>
          </cell>
          <cell r="W327" t="str">
            <v>Gran Buenos Aires</v>
          </cell>
          <cell r="Y327" t="str">
            <v>ENVÍO SIN CARGO (CABA Y GRAN PARTE DE GBA) TIEMPO: 4 a 6 DÍAS HÁBILES</v>
          </cell>
          <cell r="Z327" t="str">
            <v>Mercado Pago</v>
          </cell>
          <cell r="AD327">
            <v>44314</v>
          </cell>
          <cell r="AE327">
            <v>44319</v>
          </cell>
          <cell r="AF327" t="str">
            <v>MATE PAMPA BOCA ANGOSTA CON BOMBILLA COLOR BLANCO</v>
          </cell>
          <cell r="AG327">
            <v>720</v>
          </cell>
          <cell r="AH327">
            <v>1</v>
          </cell>
          <cell r="AJ327" t="str">
            <v>Móvil</v>
          </cell>
          <cell r="AK327" t="str">
            <v>EL MARTES 04-05 ENTRE 8 Y 18 HORAS!</v>
          </cell>
          <cell r="AL327">
            <v>14630234848</v>
          </cell>
          <cell r="AM327">
            <v>400841012</v>
          </cell>
          <cell r="AN327" t="str">
            <v>Sí</v>
          </cell>
        </row>
        <row r="328">
          <cell r="A328">
            <v>2822</v>
          </cell>
          <cell r="B328" t="str">
            <v>milepiccini@gmail.com</v>
          </cell>
          <cell r="C328">
            <v>44313</v>
          </cell>
          <cell r="D328" t="str">
            <v>Abierta</v>
          </cell>
          <cell r="E328" t="str">
            <v>Recibido</v>
          </cell>
          <cell r="F328" t="str">
            <v>Enviado</v>
          </cell>
          <cell r="G328" t="str">
            <v>ARS</v>
          </cell>
          <cell r="H328">
            <v>595</v>
          </cell>
          <cell r="I328">
            <v>0</v>
          </cell>
          <cell r="J328">
            <v>0</v>
          </cell>
          <cell r="K328">
            <v>595</v>
          </cell>
          <cell r="L328" t="str">
            <v>Milena Piccini</v>
          </cell>
          <cell r="M328">
            <v>39000536</v>
          </cell>
          <cell r="N328">
            <v>541164568516</v>
          </cell>
          <cell r="O328" t="str">
            <v>Milena Piccini</v>
          </cell>
          <cell r="P328">
            <v>541164568516</v>
          </cell>
          <cell r="Q328" t="str">
            <v>Culpina</v>
          </cell>
          <cell r="R328">
            <v>325</v>
          </cell>
          <cell r="T328" t="str">
            <v>Villa madero la matanza</v>
          </cell>
          <cell r="U328" t="str">
            <v>Capital Federal</v>
          </cell>
          <cell r="V328">
            <v>1440</v>
          </cell>
          <cell r="W328" t="str">
            <v>Capital Federal</v>
          </cell>
          <cell r="Y328" t="str">
            <v>ENVÍO SIN CARGO (CABA Y GRAN PARTE DE GBA) TIEMPO: 4 a 6 DÍAS HÁBILES</v>
          </cell>
          <cell r="Z328" t="str">
            <v>Mercado Pago</v>
          </cell>
          <cell r="AB328" t="str">
            <v xml:space="preserve">  Hola, la direccion es culpina 325 villa madero la matanza.</v>
          </cell>
          <cell r="AD328">
            <v>44313</v>
          </cell>
          <cell r="AE328">
            <v>44316</v>
          </cell>
          <cell r="AF328" t="str">
            <v>MATE MADERATE MADERA Y SILICONA CON BOMBILLA (Violeta)</v>
          </cell>
          <cell r="AG328">
            <v>595</v>
          </cell>
          <cell r="AH328">
            <v>1</v>
          </cell>
          <cell r="AI328" t="str">
            <v>Q632 QUO /MERCA SEPARADA/COSTO TEORICO MAS IVA</v>
          </cell>
          <cell r="AJ328" t="str">
            <v>Móvil</v>
          </cell>
          <cell r="AK328" t="str">
            <v/>
          </cell>
          <cell r="AL328">
            <v>14629124997</v>
          </cell>
          <cell r="AM328">
            <v>400686591</v>
          </cell>
          <cell r="AN328" t="str">
            <v>Sí</v>
          </cell>
        </row>
        <row r="329">
          <cell r="A329">
            <v>2821</v>
          </cell>
          <cell r="B329" t="str">
            <v>sol.chifflet@gmail.com</v>
          </cell>
          <cell r="C329">
            <v>44313</v>
          </cell>
          <cell r="D329" t="str">
            <v>Abierta</v>
          </cell>
          <cell r="E329" t="str">
            <v>Recibido</v>
          </cell>
          <cell r="F329" t="str">
            <v>Enviado</v>
          </cell>
          <cell r="G329" t="str">
            <v>ARS</v>
          </cell>
          <cell r="H329">
            <v>2581</v>
          </cell>
          <cell r="I329">
            <v>0</v>
          </cell>
          <cell r="J329">
            <v>0</v>
          </cell>
          <cell r="K329">
            <v>2581</v>
          </cell>
          <cell r="L329" t="str">
            <v>Natalia Brescia</v>
          </cell>
          <cell r="M329">
            <v>33348159</v>
          </cell>
          <cell r="N329">
            <v>541159105118</v>
          </cell>
          <cell r="O329" t="str">
            <v>Natalia Brescia</v>
          </cell>
          <cell r="P329">
            <v>541159105118</v>
          </cell>
          <cell r="Q329" t="str">
            <v>Bartolomé Mitre</v>
          </cell>
          <cell r="R329">
            <v>344</v>
          </cell>
          <cell r="S329" t="str">
            <v xml:space="preserve">10f </v>
          </cell>
          <cell r="T329" t="str">
            <v>Ramos Mejía</v>
          </cell>
          <cell r="U329" t="str">
            <v>Ramos Mejía</v>
          </cell>
          <cell r="V329">
            <v>1704</v>
          </cell>
          <cell r="W329" t="str">
            <v>Gran Buenos Aires</v>
          </cell>
          <cell r="Y329" t="str">
            <v>ENVÍO SIN CARGO (CABA Y GRAN PARTE DE GBA) TIEMPO: 4 a 6 DÍAS HÁBILES</v>
          </cell>
          <cell r="Z329" t="str">
            <v>Mercado Pago</v>
          </cell>
          <cell r="AB329" t="str">
            <v>Si no estoy dejarselo al portero carlos</v>
          </cell>
          <cell r="AD329">
            <v>44313</v>
          </cell>
          <cell r="AE329">
            <v>44316</v>
          </cell>
          <cell r="AF329" t="str">
            <v>MANTEL TUSOR ROSA VIEJO 2.20 X 1.40</v>
          </cell>
          <cell r="AG329">
            <v>1567</v>
          </cell>
          <cell r="AH329">
            <v>1</v>
          </cell>
          <cell r="AI329" t="str">
            <v>LO25055</v>
          </cell>
          <cell r="AJ329" t="str">
            <v>Móvil</v>
          </cell>
          <cell r="AK329" t="str">
            <v/>
          </cell>
          <cell r="AL329">
            <v>14622235793</v>
          </cell>
          <cell r="AM329">
            <v>400476569</v>
          </cell>
          <cell r="AN329" t="str">
            <v>Sí</v>
          </cell>
        </row>
        <row r="330">
          <cell r="A330">
            <v>2820</v>
          </cell>
          <cell r="B330" t="str">
            <v>julietarindel@gmail.com</v>
          </cell>
          <cell r="C330">
            <v>44313</v>
          </cell>
          <cell r="D330" t="str">
            <v>Abierta</v>
          </cell>
          <cell r="E330" t="str">
            <v>Recibido</v>
          </cell>
          <cell r="F330" t="str">
            <v>Enviado</v>
          </cell>
          <cell r="G330" t="str">
            <v>ARS</v>
          </cell>
          <cell r="H330">
            <v>2099</v>
          </cell>
          <cell r="I330">
            <v>0</v>
          </cell>
          <cell r="J330">
            <v>0</v>
          </cell>
          <cell r="K330">
            <v>2099</v>
          </cell>
          <cell r="L330" t="str">
            <v>Julieta Analia Alvez Rindel</v>
          </cell>
          <cell r="M330">
            <v>34790042</v>
          </cell>
          <cell r="N330">
            <v>5491121702548</v>
          </cell>
          <cell r="O330" t="str">
            <v>Julieta Analia Alvez Rindel</v>
          </cell>
          <cell r="P330">
            <v>5491121702548</v>
          </cell>
          <cell r="Q330" t="str">
            <v>Santo tome</v>
          </cell>
          <cell r="R330">
            <v>4945</v>
          </cell>
          <cell r="S330" t="str">
            <v>Pb 4</v>
          </cell>
          <cell r="U330" t="str">
            <v>Capital Federal</v>
          </cell>
          <cell r="V330">
            <v>1417</v>
          </cell>
          <cell r="W330" t="str">
            <v>Capital Federal</v>
          </cell>
          <cell r="Y330" t="str">
            <v>ENVÍO SIN CARGO (CABA Y GRAN PARTE DE GBA) TIEMPO: 4 a 6 DÍAS HÁBILES</v>
          </cell>
          <cell r="Z330" t="str">
            <v>Mercado Pago</v>
          </cell>
          <cell r="AD330">
            <v>44313</v>
          </cell>
          <cell r="AE330">
            <v>44316</v>
          </cell>
          <cell r="AF330" t="str">
            <v>MESA PLEGABLE PARA PC MADERA Y METAL 59X39X23CM (Beige)</v>
          </cell>
          <cell r="AG330">
            <v>2099</v>
          </cell>
          <cell r="AH330">
            <v>1</v>
          </cell>
          <cell r="AI330" t="str">
            <v>ME7897</v>
          </cell>
          <cell r="AJ330" t="str">
            <v>Móvil</v>
          </cell>
          <cell r="AK330" t="str">
            <v/>
          </cell>
          <cell r="AL330">
            <v>2600774316</v>
          </cell>
          <cell r="AM330">
            <v>400460841</v>
          </cell>
          <cell r="AN330" t="str">
            <v>Sí</v>
          </cell>
        </row>
        <row r="331">
          <cell r="A331">
            <v>2819</v>
          </cell>
          <cell r="B331" t="str">
            <v>cynthianatalifinvarb@gmail.com</v>
          </cell>
          <cell r="C331">
            <v>44312</v>
          </cell>
          <cell r="D331" t="str">
            <v>Abierta</v>
          </cell>
          <cell r="E331" t="str">
            <v>Recibido</v>
          </cell>
          <cell r="F331" t="str">
            <v>Enviado</v>
          </cell>
          <cell r="G331" t="str">
            <v>ARS</v>
          </cell>
          <cell r="H331">
            <v>4198</v>
          </cell>
          <cell r="I331">
            <v>0</v>
          </cell>
          <cell r="J331">
            <v>0</v>
          </cell>
          <cell r="K331">
            <v>4198</v>
          </cell>
          <cell r="L331" t="str">
            <v>Cynthia Finvarb</v>
          </cell>
          <cell r="M331">
            <v>32674388</v>
          </cell>
          <cell r="N331">
            <v>541153755775</v>
          </cell>
          <cell r="O331" t="str">
            <v>Cynthia Finvarb</v>
          </cell>
          <cell r="P331">
            <v>541153755775</v>
          </cell>
          <cell r="Q331" t="str">
            <v xml:space="preserve">Eduardo Vogel </v>
          </cell>
          <cell r="R331">
            <v>1844</v>
          </cell>
          <cell r="S331" t="str">
            <v>-</v>
          </cell>
          <cell r="T331" t="str">
            <v>Central</v>
          </cell>
          <cell r="U331" t="str">
            <v xml:space="preserve">Rafael Castillo </v>
          </cell>
          <cell r="V331">
            <v>1755</v>
          </cell>
          <cell r="W331" t="str">
            <v>Gran Buenos Aires</v>
          </cell>
          <cell r="Y331" t="str">
            <v>ENVÍO SIN CARGO (CABA Y GRAN PARTE DE GBA) TIEMPO: 4 a 6 DÍAS HÁBILES</v>
          </cell>
          <cell r="Z331" t="str">
            <v>Mercado Pago</v>
          </cell>
          <cell r="AB331" t="str">
            <v>Recibe cualquier persona que se encuentre en el domiclio.</v>
          </cell>
          <cell r="AD331">
            <v>44312</v>
          </cell>
          <cell r="AE331">
            <v>44314</v>
          </cell>
          <cell r="AF331" t="str">
            <v>MESA PLEGABLE PARA PC MADERA Y METAL 59X39X23CM (Negro)</v>
          </cell>
          <cell r="AG331">
            <v>2099</v>
          </cell>
          <cell r="AH331">
            <v>2</v>
          </cell>
          <cell r="AJ331" t="str">
            <v>Móvil</v>
          </cell>
          <cell r="AK331" t="str">
            <v>EL VIERNES 30-04 ENTRE 8 Y 18 HORAS!</v>
          </cell>
          <cell r="AL331">
            <v>14615704405</v>
          </cell>
          <cell r="AM331">
            <v>400247172</v>
          </cell>
          <cell r="AN331" t="str">
            <v>Sí</v>
          </cell>
        </row>
        <row r="332">
          <cell r="A332">
            <v>2816</v>
          </cell>
          <cell r="B332" t="str">
            <v>marubevione_95@hotmail.com</v>
          </cell>
          <cell r="C332">
            <v>44312</v>
          </cell>
          <cell r="D332" t="str">
            <v>Abierta</v>
          </cell>
          <cell r="E332" t="str">
            <v>Recibido</v>
          </cell>
          <cell r="F332" t="str">
            <v>Enviado</v>
          </cell>
          <cell r="G332" t="str">
            <v>ARS</v>
          </cell>
          <cell r="H332">
            <v>4705</v>
          </cell>
          <cell r="I332">
            <v>0</v>
          </cell>
          <cell r="J332">
            <v>0</v>
          </cell>
          <cell r="K332">
            <v>4705</v>
          </cell>
          <cell r="L332" t="str">
            <v>Mariana Bevione</v>
          </cell>
          <cell r="M332">
            <v>39281322</v>
          </cell>
          <cell r="N332">
            <v>541151052992</v>
          </cell>
          <cell r="O332" t="str">
            <v>Mariana Bevione</v>
          </cell>
          <cell r="P332">
            <v>541151052992</v>
          </cell>
          <cell r="Q332" t="str">
            <v>Intendente Dr Martin Gonzalez, ex Calle Canale</v>
          </cell>
          <cell r="R332">
            <v>1421</v>
          </cell>
          <cell r="T332" t="str">
            <v>Adrogué</v>
          </cell>
          <cell r="U332" t="str">
            <v>Almirante Brown</v>
          </cell>
          <cell r="V332">
            <v>1846</v>
          </cell>
          <cell r="W332" t="str">
            <v>Gran Buenos Aires</v>
          </cell>
          <cell r="Y332" t="str">
            <v>ENVÍO SIN CARGO (CABA Y GRAN PARTE DE GBA) TIEMPO: 4 a 6 DÍAS HÁBILES</v>
          </cell>
          <cell r="Z332" t="str">
            <v>Mercado Pago</v>
          </cell>
          <cell r="AD332">
            <v>44312</v>
          </cell>
          <cell r="AE332">
            <v>44314</v>
          </cell>
          <cell r="AF332" t="str">
            <v>MANOPLA DE SILICONA Y TELA GRIS Y NEGRA CON PUNTOS BLANCOS</v>
          </cell>
          <cell r="AG332">
            <v>1386</v>
          </cell>
          <cell r="AH332">
            <v>1</v>
          </cell>
          <cell r="AI332">
            <v>110245</v>
          </cell>
          <cell r="AJ332" t="str">
            <v>Web</v>
          </cell>
          <cell r="AK332" t="str">
            <v>EL VIERNES 30-04 ENTRE 8 Y 18 HORAS!</v>
          </cell>
          <cell r="AL332">
            <v>2597346549</v>
          </cell>
          <cell r="AM332">
            <v>399911465</v>
          </cell>
          <cell r="AN332" t="str">
            <v>Sí</v>
          </cell>
        </row>
        <row r="333">
          <cell r="A333">
            <v>2815</v>
          </cell>
          <cell r="B333" t="str">
            <v>marnmartino@gmail.com</v>
          </cell>
          <cell r="C333">
            <v>44312</v>
          </cell>
          <cell r="D333" t="str">
            <v>Abierta</v>
          </cell>
          <cell r="E333" t="str">
            <v>Recibido</v>
          </cell>
          <cell r="F333" t="str">
            <v>Enviado</v>
          </cell>
          <cell r="G333" t="str">
            <v>ARS</v>
          </cell>
          <cell r="H333">
            <v>2931</v>
          </cell>
          <cell r="I333">
            <v>0</v>
          </cell>
          <cell r="J333">
            <v>0</v>
          </cell>
          <cell r="K333">
            <v>2931</v>
          </cell>
          <cell r="L333" t="str">
            <v>Marianela Martino</v>
          </cell>
          <cell r="M333">
            <v>30610160</v>
          </cell>
          <cell r="N333">
            <v>541168031140</v>
          </cell>
          <cell r="O333" t="str">
            <v>Marianela martino</v>
          </cell>
          <cell r="P333">
            <v>541168031140</v>
          </cell>
          <cell r="Q333" t="str">
            <v>Simbron</v>
          </cell>
          <cell r="R333">
            <v>3556</v>
          </cell>
          <cell r="S333" t="str">
            <v>1ºD</v>
          </cell>
          <cell r="T333" t="str">
            <v>capital</v>
          </cell>
          <cell r="U333" t="str">
            <v>Capital Federal</v>
          </cell>
          <cell r="V333">
            <v>1417</v>
          </cell>
          <cell r="W333" t="str">
            <v>Capital Federal</v>
          </cell>
          <cell r="Y333" t="str">
            <v>ENVÍO SIN CARGO (CABA Y GRAN PARTE DE GBA) TIEMPO: 4 a 6 DÍAS HÁBILES</v>
          </cell>
          <cell r="Z333" t="str">
            <v>Mercado Pago</v>
          </cell>
          <cell r="AB333" t="str">
            <v>RECIBE MARIANO</v>
          </cell>
          <cell r="AD333">
            <v>44312</v>
          </cell>
          <cell r="AE333">
            <v>44314</v>
          </cell>
          <cell r="AF333" t="str">
            <v>BATIDOR BRIGHT BLACK 30 CM</v>
          </cell>
          <cell r="AG333">
            <v>832</v>
          </cell>
          <cell r="AH333">
            <v>1</v>
          </cell>
          <cell r="AI333" t="str">
            <v>MS101A75</v>
          </cell>
          <cell r="AJ333" t="str">
            <v>Web</v>
          </cell>
          <cell r="AK333" t="str">
            <v>EL VIERNES 30-04 ENTRE 8 Y 18 HORAS!</v>
          </cell>
          <cell r="AL333">
            <v>14605416998</v>
          </cell>
          <cell r="AM333">
            <v>399842941</v>
          </cell>
          <cell r="AN333" t="str">
            <v>Sí</v>
          </cell>
        </row>
        <row r="334">
          <cell r="A334">
            <v>2814</v>
          </cell>
          <cell r="B334" t="str">
            <v>magui.gargano55@gmail.com</v>
          </cell>
          <cell r="C334">
            <v>44312</v>
          </cell>
          <cell r="D334" t="str">
            <v>Abierta</v>
          </cell>
          <cell r="E334" t="str">
            <v>Recibido</v>
          </cell>
          <cell r="F334" t="str">
            <v>Enviado</v>
          </cell>
          <cell r="G334" t="str">
            <v>ARS</v>
          </cell>
          <cell r="H334">
            <v>1440</v>
          </cell>
          <cell r="I334">
            <v>0</v>
          </cell>
          <cell r="J334">
            <v>0</v>
          </cell>
          <cell r="K334">
            <v>1440</v>
          </cell>
          <cell r="L334" t="str">
            <v>Magdalena Gargano</v>
          </cell>
          <cell r="M334">
            <v>43029163</v>
          </cell>
          <cell r="N334">
            <v>5493442569056</v>
          </cell>
          <cell r="O334" t="str">
            <v>Magdalena Gargano</v>
          </cell>
          <cell r="P334">
            <v>5493442569056</v>
          </cell>
          <cell r="Q334" t="str">
            <v xml:space="preserve">Avenida Coronel Díaz </v>
          </cell>
          <cell r="R334">
            <v>2155</v>
          </cell>
          <cell r="S334" t="str">
            <v>3-C</v>
          </cell>
          <cell r="T334" t="str">
            <v>Palermo</v>
          </cell>
          <cell r="U334" t="str">
            <v>Capital Federal</v>
          </cell>
          <cell r="V334">
            <v>1425</v>
          </cell>
          <cell r="W334" t="str">
            <v>Capital Federal</v>
          </cell>
          <cell r="Y334" t="str">
            <v>ENVÍO SIN CARGO (CABA Y GRAN PARTE DE GBA) TIEMPO: 4 a 6 DÍAS HÁBILES</v>
          </cell>
          <cell r="Z334" t="str">
            <v>Mercado Pago</v>
          </cell>
          <cell r="AB334" t="str">
            <v>Si puede ser para regalo por favor! ?</v>
          </cell>
          <cell r="AD334">
            <v>44312</v>
          </cell>
          <cell r="AE334">
            <v>44315</v>
          </cell>
          <cell r="AF334" t="str">
            <v>MATE PAMPA BOCA ANCHA CON BOMBILLA COLOR BEIGE</v>
          </cell>
          <cell r="AG334">
            <v>720</v>
          </cell>
          <cell r="AH334">
            <v>1</v>
          </cell>
          <cell r="AJ334" t="str">
            <v>Móvil</v>
          </cell>
          <cell r="AK334" t="str">
            <v>EL VIERNES 30-04 ENTRE 8 Y 18 HORAS!</v>
          </cell>
          <cell r="AL334">
            <v>14604206013</v>
          </cell>
          <cell r="AM334">
            <v>399801152</v>
          </cell>
          <cell r="AN334" t="str">
            <v>Sí</v>
          </cell>
        </row>
        <row r="335">
          <cell r="A335">
            <v>2813</v>
          </cell>
          <cell r="B335" t="str">
            <v>jorgelina_paola@hotmail.com</v>
          </cell>
          <cell r="C335">
            <v>44311</v>
          </cell>
          <cell r="D335" t="str">
            <v>Abierta</v>
          </cell>
          <cell r="E335" t="str">
            <v>Recibido</v>
          </cell>
          <cell r="F335" t="str">
            <v>Enviado</v>
          </cell>
          <cell r="G335" t="str">
            <v>ARS</v>
          </cell>
          <cell r="H335">
            <v>2940</v>
          </cell>
          <cell r="I335">
            <v>0</v>
          </cell>
          <cell r="J335">
            <v>0</v>
          </cell>
          <cell r="K335">
            <v>2940</v>
          </cell>
          <cell r="L335" t="str">
            <v>Jorgelina Paola</v>
          </cell>
          <cell r="M335">
            <v>29126292</v>
          </cell>
          <cell r="N335">
            <v>541154872299</v>
          </cell>
          <cell r="O335" t="str">
            <v>Jorgelina Paola</v>
          </cell>
          <cell r="P335">
            <v>541154872299</v>
          </cell>
          <cell r="Q335" t="str">
            <v>Directorio</v>
          </cell>
          <cell r="R335">
            <v>827</v>
          </cell>
          <cell r="T335" t="str">
            <v>San Antonio de Padua</v>
          </cell>
          <cell r="U335" t="str">
            <v>Merlo</v>
          </cell>
          <cell r="V335">
            <v>1718</v>
          </cell>
          <cell r="W335" t="str">
            <v>Gran Buenos Aires</v>
          </cell>
          <cell r="Y335" t="str">
            <v>ENVÍO SIN CARGO (CABA Y GRAN PARTE DE GBA) TIEMPO: 4 a 6 DÍAS HÁBILES</v>
          </cell>
          <cell r="Z335" t="str">
            <v>Mercado Pago</v>
          </cell>
          <cell r="AD335">
            <v>44311</v>
          </cell>
          <cell r="AE335">
            <v>44313</v>
          </cell>
          <cell r="AF335" t="str">
            <v>BATIDOR DE SILICONA CREAM MANGO DE MADERA 28 CM</v>
          </cell>
          <cell r="AG335">
            <v>416</v>
          </cell>
          <cell r="AH335">
            <v>1</v>
          </cell>
          <cell r="AI335" t="str">
            <v>MS101A63</v>
          </cell>
          <cell r="AJ335" t="str">
            <v>Móvil</v>
          </cell>
          <cell r="AK335" t="str">
            <v>EL VIERNES 30-04 ENTRE 8 Y 18 HORAS!</v>
          </cell>
          <cell r="AL335">
            <v>2595387094</v>
          </cell>
          <cell r="AM335">
            <v>394112950</v>
          </cell>
          <cell r="AN335" t="str">
            <v>Sí</v>
          </cell>
        </row>
        <row r="336">
          <cell r="A336">
            <v>2811</v>
          </cell>
          <cell r="B336" t="str">
            <v>arayarociocandela@gmail.com</v>
          </cell>
          <cell r="C336">
            <v>44310</v>
          </cell>
          <cell r="D336" t="str">
            <v>Abierta</v>
          </cell>
          <cell r="E336" t="str">
            <v>Recibido</v>
          </cell>
          <cell r="F336" t="str">
            <v>Enviado</v>
          </cell>
          <cell r="G336" t="str">
            <v>ARS</v>
          </cell>
          <cell r="H336">
            <v>720</v>
          </cell>
          <cell r="I336">
            <v>0</v>
          </cell>
          <cell r="J336">
            <v>0</v>
          </cell>
          <cell r="K336">
            <v>720</v>
          </cell>
          <cell r="L336" t="str">
            <v>Candela Rocio Araya</v>
          </cell>
          <cell r="M336">
            <v>38701915</v>
          </cell>
          <cell r="N336">
            <v>541131099690</v>
          </cell>
          <cell r="O336" t="str">
            <v>Candela Rocio Araya</v>
          </cell>
          <cell r="P336">
            <v>541131099690</v>
          </cell>
          <cell r="Q336" t="str">
            <v>Tres cruces</v>
          </cell>
          <cell r="R336">
            <v>2669</v>
          </cell>
          <cell r="T336" t="str">
            <v>Rafael Castillo</v>
          </cell>
          <cell r="U336" t="str">
            <v>Buenos Aires</v>
          </cell>
          <cell r="V336">
            <v>1755</v>
          </cell>
          <cell r="W336" t="str">
            <v>Gran Buenos Aires</v>
          </cell>
          <cell r="Y336" t="str">
            <v>ENVÍO SIN CARGO (CABA Y GRAN PARTE DE GBA) TIEMPO: 4 a 6 DÍAS HÁBILES</v>
          </cell>
          <cell r="Z336" t="str">
            <v>Mercado Pago</v>
          </cell>
          <cell r="AB336" t="str">
            <v>Casa con dos persianas verdes y puerta de reja negra</v>
          </cell>
          <cell r="AC336" t="str">
            <v>ERROR DE MODELO: QUIERE BOCA CERRADA COLOR NEGRO</v>
          </cell>
          <cell r="AD336">
            <v>44310</v>
          </cell>
          <cell r="AE336">
            <v>44313</v>
          </cell>
          <cell r="AF336" t="str">
            <v>MATE PAMPA BOCA ANCHA CON BOMBILLA COLOR ROSA</v>
          </cell>
          <cell r="AG336">
            <v>720</v>
          </cell>
          <cell r="AH336">
            <v>1</v>
          </cell>
          <cell r="AI336" t="str">
            <v>MATE PAMPA02. MERCA SEPARADA</v>
          </cell>
          <cell r="AJ336" t="str">
            <v>Móvil</v>
          </cell>
          <cell r="AK336" t="str">
            <v>EL JUEVES 29-04 ENTRE 8 Y 18 HORAS!</v>
          </cell>
          <cell r="AL336">
            <v>2592802867</v>
          </cell>
          <cell r="AM336">
            <v>399095568</v>
          </cell>
          <cell r="AN336" t="str">
            <v>Sí</v>
          </cell>
        </row>
        <row r="337">
          <cell r="A337">
            <v>2810</v>
          </cell>
          <cell r="B337" t="str">
            <v>liabarrios1969@gmail.com</v>
          </cell>
          <cell r="C337">
            <v>44310</v>
          </cell>
          <cell r="D337" t="str">
            <v>Abierta</v>
          </cell>
          <cell r="E337" t="str">
            <v>Recibido</v>
          </cell>
          <cell r="F337" t="str">
            <v>Enviado</v>
          </cell>
          <cell r="G337" t="str">
            <v>ARS</v>
          </cell>
          <cell r="H337">
            <v>2022</v>
          </cell>
          <cell r="I337">
            <v>0</v>
          </cell>
          <cell r="J337">
            <v>0</v>
          </cell>
          <cell r="K337">
            <v>2022</v>
          </cell>
          <cell r="L337" t="str">
            <v>Lia Barrios</v>
          </cell>
          <cell r="M337">
            <v>20956556</v>
          </cell>
          <cell r="N337">
            <v>541157458287</v>
          </cell>
          <cell r="O337" t="str">
            <v>Lia Barrios</v>
          </cell>
          <cell r="P337">
            <v>541157458287</v>
          </cell>
          <cell r="Q337" t="str">
            <v>Florencio varela</v>
          </cell>
          <cell r="R337">
            <v>119</v>
          </cell>
          <cell r="S337">
            <v>8.3333333333333329E-2</v>
          </cell>
          <cell r="U337" t="str">
            <v>Avellabeda</v>
          </cell>
          <cell r="V337">
            <v>1870</v>
          </cell>
          <cell r="W337" t="str">
            <v>Gran Buenos Aires</v>
          </cell>
          <cell r="Y337" t="str">
            <v>ENVÍO SIN CARGO (CABA Y GRAN PARTE DE GBA) TIEMPO: 4 a 6 DÍAS HÁBILES</v>
          </cell>
          <cell r="Z337" t="str">
            <v>Mercado Pago</v>
          </cell>
          <cell r="AD337">
            <v>44310</v>
          </cell>
          <cell r="AE337">
            <v>44313</v>
          </cell>
          <cell r="AF337" t="str">
            <v>CEPILLO DE BAÑO PLASTICO 3 COLORES 38 X 13 CM</v>
          </cell>
          <cell r="AG337">
            <v>672</v>
          </cell>
          <cell r="AH337">
            <v>1</v>
          </cell>
          <cell r="AI337" t="str">
            <v>AB6065</v>
          </cell>
          <cell r="AJ337" t="str">
            <v>Móvil</v>
          </cell>
          <cell r="AK337" t="str">
            <v>EL JUEVES 29-04 ENTRE 8 Y 18 HORAS!</v>
          </cell>
          <cell r="AL337">
            <v>14590102198</v>
          </cell>
          <cell r="AM337">
            <v>399055497</v>
          </cell>
          <cell r="AN337" t="str">
            <v>Sí</v>
          </cell>
        </row>
        <row r="338">
          <cell r="A338">
            <v>2809</v>
          </cell>
          <cell r="B338" t="str">
            <v>ceciliaandream@hotmail.com</v>
          </cell>
          <cell r="C338">
            <v>44310</v>
          </cell>
          <cell r="D338" t="str">
            <v>Abierta</v>
          </cell>
          <cell r="E338" t="str">
            <v>Recibido</v>
          </cell>
          <cell r="F338" t="str">
            <v>Enviado</v>
          </cell>
          <cell r="G338" t="str">
            <v>ARS</v>
          </cell>
          <cell r="H338">
            <v>720</v>
          </cell>
          <cell r="I338">
            <v>0</v>
          </cell>
          <cell r="J338">
            <v>0</v>
          </cell>
          <cell r="K338">
            <v>720</v>
          </cell>
          <cell r="L338" t="str">
            <v>Cecilia Martin</v>
          </cell>
          <cell r="M338">
            <v>38886204</v>
          </cell>
          <cell r="N338">
            <v>5491150546610</v>
          </cell>
          <cell r="O338" t="str">
            <v>Cecilia Martin</v>
          </cell>
          <cell r="P338">
            <v>5491150546610</v>
          </cell>
          <cell r="Q338" t="str">
            <v>Av varela</v>
          </cell>
          <cell r="R338">
            <v>655</v>
          </cell>
          <cell r="S338" t="str">
            <v>7 B</v>
          </cell>
          <cell r="T338" t="str">
            <v>Flores</v>
          </cell>
          <cell r="U338" t="str">
            <v>Capital Federal</v>
          </cell>
          <cell r="V338">
            <v>1406</v>
          </cell>
          <cell r="W338" t="str">
            <v>Capital Federal</v>
          </cell>
          <cell r="Y338" t="str">
            <v>ENVÍO SIN CARGO (CABA Y GRAN PARTE DE GBA) TIEMPO: 4 a 6 DÍAS HÁBILES</v>
          </cell>
          <cell r="Z338" t="str">
            <v>Mercado Pago</v>
          </cell>
          <cell r="AD338">
            <v>44310</v>
          </cell>
          <cell r="AE338">
            <v>44313</v>
          </cell>
          <cell r="AF338" t="str">
            <v>MATE PAMPA BOCA ANGOSTA CON BOMBILLA COLOR BLANCO</v>
          </cell>
          <cell r="AG338">
            <v>720</v>
          </cell>
          <cell r="AH338">
            <v>1</v>
          </cell>
          <cell r="AJ338" t="str">
            <v>Móvil</v>
          </cell>
          <cell r="AK338" t="str">
            <v>EL JUEVES 29-04 ENTRE 8 Y 18 HORAS!</v>
          </cell>
          <cell r="AL338">
            <v>14585452096</v>
          </cell>
          <cell r="AM338">
            <v>398921248</v>
          </cell>
          <cell r="AN338" t="str">
            <v>Sí</v>
          </cell>
        </row>
        <row r="339">
          <cell r="A339">
            <v>2808</v>
          </cell>
          <cell r="B339" t="str">
            <v>solegonzalez31@hotmail.com</v>
          </cell>
          <cell r="C339">
            <v>44309</v>
          </cell>
          <cell r="D339" t="str">
            <v>Abierta</v>
          </cell>
          <cell r="E339" t="str">
            <v>Recibido</v>
          </cell>
          <cell r="F339" t="str">
            <v>Enviado</v>
          </cell>
          <cell r="G339" t="str">
            <v>ARS</v>
          </cell>
          <cell r="H339">
            <v>1855</v>
          </cell>
          <cell r="I339">
            <v>0</v>
          </cell>
          <cell r="J339">
            <v>0</v>
          </cell>
          <cell r="K339">
            <v>1855</v>
          </cell>
          <cell r="L339" t="str">
            <v>Soledad González</v>
          </cell>
          <cell r="M339">
            <v>29668973</v>
          </cell>
          <cell r="N339">
            <v>541135782604</v>
          </cell>
          <cell r="O339" t="str">
            <v>Soledad González</v>
          </cell>
          <cell r="P339">
            <v>541135782604</v>
          </cell>
          <cell r="Q339" t="str">
            <v>Periodista Augusto Prieto</v>
          </cell>
          <cell r="R339">
            <v>370</v>
          </cell>
          <cell r="S339" t="str">
            <v>PB depto 2</v>
          </cell>
          <cell r="T339" t="str">
            <v>Gerli</v>
          </cell>
          <cell r="U339" t="str">
            <v>Gerli Lanús</v>
          </cell>
          <cell r="V339">
            <v>1824</v>
          </cell>
          <cell r="W339" t="str">
            <v>Gran Buenos Aires</v>
          </cell>
          <cell r="Y339" t="str">
            <v>ENVÍO SIN CARGO (CABA Y GRAN PARTE DE GBA) TIEMPO: 4 a 6 DÍAS HÁBILES</v>
          </cell>
          <cell r="Z339" t="str">
            <v>Mercado Pago</v>
          </cell>
          <cell r="AD339">
            <v>44309</v>
          </cell>
          <cell r="AE339">
            <v>44312</v>
          </cell>
          <cell r="AF339" t="str">
            <v>MOLDE BUDINERA</v>
          </cell>
          <cell r="AG339">
            <v>732</v>
          </cell>
          <cell r="AH339">
            <v>1</v>
          </cell>
          <cell r="AI339" t="str">
            <v>046BA4829</v>
          </cell>
          <cell r="AJ339" t="str">
            <v>Móvil</v>
          </cell>
          <cell r="AK339" t="str">
            <v>EL MIERCOLES 28-04 ENTRE 8 Y 18 HORAS!</v>
          </cell>
          <cell r="AL339">
            <v>14571085856</v>
          </cell>
          <cell r="AM339">
            <v>398428889</v>
          </cell>
          <cell r="AN339" t="str">
            <v>Sí</v>
          </cell>
        </row>
        <row r="340">
          <cell r="A340">
            <v>2806</v>
          </cell>
          <cell r="B340" t="str">
            <v>ceciliamureri@gmail.com</v>
          </cell>
          <cell r="C340">
            <v>44309</v>
          </cell>
          <cell r="D340" t="str">
            <v>Abierta</v>
          </cell>
          <cell r="E340" t="str">
            <v>Recibido</v>
          </cell>
          <cell r="F340" t="str">
            <v>Enviado</v>
          </cell>
          <cell r="G340" t="str">
            <v>ARS</v>
          </cell>
          <cell r="H340">
            <v>720</v>
          </cell>
          <cell r="I340">
            <v>0</v>
          </cell>
          <cell r="J340">
            <v>0</v>
          </cell>
          <cell r="K340">
            <v>720</v>
          </cell>
          <cell r="L340" t="str">
            <v>Cecilia Mureri</v>
          </cell>
          <cell r="M340">
            <v>33545249</v>
          </cell>
          <cell r="N340">
            <v>5491164712002</v>
          </cell>
          <cell r="O340" t="str">
            <v>Cecilia Mureri</v>
          </cell>
          <cell r="P340">
            <v>5491164712002</v>
          </cell>
          <cell r="Q340" t="str">
            <v>Av rivadavia</v>
          </cell>
          <cell r="R340">
            <v>5946</v>
          </cell>
          <cell r="S340" t="str">
            <v>10B</v>
          </cell>
          <cell r="T340" t="str">
            <v>Caba</v>
          </cell>
          <cell r="U340" t="str">
            <v>Capital Federal</v>
          </cell>
          <cell r="V340">
            <v>1406</v>
          </cell>
          <cell r="W340" t="str">
            <v>Capital Federal</v>
          </cell>
          <cell r="Y340" t="str">
            <v>ENVÍO SIN CARGO (CABA Y GRAN PARTE DE GBA) TIEMPO: 4 a 6 DÍAS HÁBILES</v>
          </cell>
          <cell r="Z340" t="str">
            <v>Mercado Pago</v>
          </cell>
          <cell r="AD340">
            <v>44309</v>
          </cell>
          <cell r="AE340">
            <v>44312</v>
          </cell>
          <cell r="AF340" t="str">
            <v>MATE PAMPA BOCA ANCHA CON BOMBILLA COLOR BLANCO</v>
          </cell>
          <cell r="AG340">
            <v>720</v>
          </cell>
          <cell r="AH340">
            <v>1</v>
          </cell>
          <cell r="AJ340" t="str">
            <v>Móvil</v>
          </cell>
          <cell r="AK340" t="str">
            <v>EL MIERCOLES 28-04 ENTRE 8 Y 18 HORAS!</v>
          </cell>
          <cell r="AL340">
            <v>2586639044</v>
          </cell>
          <cell r="AM340">
            <v>398338009</v>
          </cell>
          <cell r="AN340" t="str">
            <v>Sí</v>
          </cell>
        </row>
        <row r="341">
          <cell r="A341">
            <v>2805</v>
          </cell>
          <cell r="B341" t="str">
            <v>eugeniaportugalb@hotmail.com</v>
          </cell>
          <cell r="C341">
            <v>44308</v>
          </cell>
          <cell r="D341" t="str">
            <v>Abierta</v>
          </cell>
          <cell r="E341" t="str">
            <v>Recibido</v>
          </cell>
          <cell r="F341" t="str">
            <v>Enviado</v>
          </cell>
          <cell r="G341" t="str">
            <v>ARS</v>
          </cell>
          <cell r="H341" t="str">
            <v>3897.16</v>
          </cell>
          <cell r="I341">
            <v>0</v>
          </cell>
          <cell r="J341">
            <v>0</v>
          </cell>
          <cell r="K341" t="str">
            <v>3897.16</v>
          </cell>
          <cell r="L341" t="str">
            <v>Eugenia Portugal</v>
          </cell>
          <cell r="M341">
            <v>39911659</v>
          </cell>
          <cell r="N341">
            <v>541151775165</v>
          </cell>
          <cell r="O341" t="str">
            <v>Eugenia Portugal</v>
          </cell>
          <cell r="P341">
            <v>541151775165</v>
          </cell>
          <cell r="Q341" t="str">
            <v>Guayra</v>
          </cell>
          <cell r="R341">
            <v>2071</v>
          </cell>
          <cell r="S341" t="str">
            <v>D</v>
          </cell>
          <cell r="T341" t="str">
            <v>Nuñez</v>
          </cell>
          <cell r="U341" t="str">
            <v>Capital Federal</v>
          </cell>
          <cell r="V341">
            <v>1429</v>
          </cell>
          <cell r="W341" t="str">
            <v>Capital Federal</v>
          </cell>
          <cell r="Y341" t="str">
            <v>ENVÍO SIN CARGO (CABA Y GRAN PARTE DE GBA) TIEMPO: 4 a 6 DÍAS HÁBILES</v>
          </cell>
          <cell r="Z341" t="str">
            <v>Mercado Pago</v>
          </cell>
          <cell r="AB341" t="str">
            <v>En caso de que llegue el pedido MARTES o JUEVES si puede ser después de las 16 hs. GRACIAS</v>
          </cell>
          <cell r="AD341">
            <v>44308</v>
          </cell>
          <cell r="AE341">
            <v>44312</v>
          </cell>
          <cell r="AF341" t="str">
            <v>MATE NEO PASTEL CON BOMBILLA (Violeta)</v>
          </cell>
          <cell r="AG341" t="str">
            <v>214.16</v>
          </cell>
          <cell r="AH341">
            <v>1</v>
          </cell>
          <cell r="AI341">
            <v>87501</v>
          </cell>
          <cell r="AJ341" t="str">
            <v>Web</v>
          </cell>
          <cell r="AK341" t="str">
            <v>EL MIERCOLES 28-04 ENTRE 8 Y 18 HORAS!</v>
          </cell>
          <cell r="AL341">
            <v>14563116621</v>
          </cell>
          <cell r="AM341">
            <v>397383151</v>
          </cell>
          <cell r="AN341" t="str">
            <v>Sí</v>
          </cell>
        </row>
        <row r="342">
          <cell r="A342">
            <v>2804</v>
          </cell>
          <cell r="B342" t="str">
            <v>britocarolina92@gmail.com</v>
          </cell>
          <cell r="C342">
            <v>44308</v>
          </cell>
          <cell r="D342" t="str">
            <v>Abierta</v>
          </cell>
          <cell r="E342" t="str">
            <v>Recibido</v>
          </cell>
          <cell r="F342" t="str">
            <v>Enviado</v>
          </cell>
          <cell r="G342" t="str">
            <v>ARS</v>
          </cell>
          <cell r="H342" t="str">
            <v>1776.4</v>
          </cell>
          <cell r="I342">
            <v>0</v>
          </cell>
          <cell r="J342">
            <v>0</v>
          </cell>
          <cell r="K342" t="str">
            <v>1776.4</v>
          </cell>
          <cell r="L342" t="str">
            <v>Carolina Brito</v>
          </cell>
          <cell r="M342">
            <v>36399480</v>
          </cell>
          <cell r="N342">
            <v>5491162637730</v>
          </cell>
          <cell r="O342" t="str">
            <v>Carolina Brito</v>
          </cell>
          <cell r="P342">
            <v>5491162637730</v>
          </cell>
          <cell r="Q342" t="str">
            <v>Pasaje Las Bases</v>
          </cell>
          <cell r="R342">
            <v>181</v>
          </cell>
          <cell r="T342" t="str">
            <v>Liniers</v>
          </cell>
          <cell r="U342" t="str">
            <v>Capital Federal</v>
          </cell>
          <cell r="V342">
            <v>1408</v>
          </cell>
          <cell r="W342" t="str">
            <v>Capital Federal</v>
          </cell>
          <cell r="Y342" t="str">
            <v>ENVÍO SIN CARGO (CABA Y GRAN PARTE DE GBA) TIEMPO: 4 a 6 DÍAS HÁBILES</v>
          </cell>
          <cell r="Z342" t="str">
            <v>Mercado Pago</v>
          </cell>
          <cell r="AD342">
            <v>44308</v>
          </cell>
          <cell r="AE342">
            <v>44312</v>
          </cell>
          <cell r="AF342" t="str">
            <v>TRAPO DE PISO BLANCO FORMAS STANDARD 50*60 CM</v>
          </cell>
          <cell r="AG342">
            <v>390</v>
          </cell>
          <cell r="AH342">
            <v>1</v>
          </cell>
          <cell r="AI342" t="str">
            <v>MANDALA</v>
          </cell>
          <cell r="AJ342" t="str">
            <v>Móvil</v>
          </cell>
          <cell r="AK342" t="str">
            <v>EL MIERCOLES 28-04 ENTRE 8 Y 18 HORAS!</v>
          </cell>
          <cell r="AL342">
            <v>2584983115</v>
          </cell>
          <cell r="AM342">
            <v>380926295</v>
          </cell>
          <cell r="AN342" t="str">
            <v>Sí</v>
          </cell>
        </row>
        <row r="343">
          <cell r="A343">
            <v>2803</v>
          </cell>
          <cell r="B343" t="str">
            <v>gua.moreno@hotmail.com</v>
          </cell>
          <cell r="C343">
            <v>44308</v>
          </cell>
          <cell r="D343" t="str">
            <v>Abierta</v>
          </cell>
          <cell r="E343" t="str">
            <v>Recibido</v>
          </cell>
          <cell r="F343" t="str">
            <v>Enviado</v>
          </cell>
          <cell r="G343" t="str">
            <v>ARS</v>
          </cell>
          <cell r="H343">
            <v>22219</v>
          </cell>
          <cell r="I343" t="str">
            <v>6665.7</v>
          </cell>
          <cell r="J343">
            <v>0</v>
          </cell>
          <cell r="K343" t="str">
            <v>15553.3</v>
          </cell>
          <cell r="L343" t="str">
            <v>Guadalupe Moreno</v>
          </cell>
          <cell r="M343">
            <v>36933732</v>
          </cell>
          <cell r="N343">
            <v>542317530099</v>
          </cell>
          <cell r="O343" t="str">
            <v>Guadalupe Moreno</v>
          </cell>
          <cell r="P343">
            <v>542317539856</v>
          </cell>
          <cell r="Q343" t="str">
            <v xml:space="preserve"> Ferrer</v>
          </cell>
          <cell r="R343">
            <v>2630</v>
          </cell>
          <cell r="T343" t="str">
            <v>Villa soldati</v>
          </cell>
          <cell r="U343" t="str">
            <v>Capital Federal</v>
          </cell>
          <cell r="V343">
            <v>1440</v>
          </cell>
          <cell r="W343" t="str">
            <v>Capital Federal</v>
          </cell>
          <cell r="Y343" t="str">
            <v>ENVÍO SIN CARGO (CABA Y GRAN PARTE DE GBA) TIEMPO: 4 a 6 DÍAS HÁBILES</v>
          </cell>
          <cell r="Z343" t="str">
            <v>TRANSFERENCIA BANCARIA</v>
          </cell>
          <cell r="AA343" t="str">
            <v>PORMAYOR</v>
          </cell>
          <cell r="AB343" t="str">
            <v>Entregar el pedido en super 73 que está en Ferrer 2630 villa soldatti, de 9 a 16hs, pero la caja tiene que estar a nombre mio Gudalupe Moreno,heredia 1254 ,9 de julio provincia de Buenos Aires</v>
          </cell>
          <cell r="AD343">
            <v>44308</v>
          </cell>
          <cell r="AE343">
            <v>44309</v>
          </cell>
          <cell r="AF343" t="str">
            <v>MATE CERAMICA CON BOMBILLA (Rosa)</v>
          </cell>
          <cell r="AG343">
            <v>680</v>
          </cell>
          <cell r="AH343">
            <v>1</v>
          </cell>
          <cell r="AI343" t="str">
            <v>MERCA SEPARADA MATE ANA CREOOO</v>
          </cell>
          <cell r="AJ343" t="str">
            <v>Móvil</v>
          </cell>
          <cell r="AK343" t="str">
            <v>SE ENVIO 23-04</v>
          </cell>
          <cell r="AM343">
            <v>397207047</v>
          </cell>
          <cell r="AN343" t="str">
            <v>Sí</v>
          </cell>
        </row>
        <row r="344">
          <cell r="A344">
            <v>2802</v>
          </cell>
          <cell r="B344" t="str">
            <v>camporesiazul@gmail.com</v>
          </cell>
          <cell r="C344">
            <v>44308</v>
          </cell>
          <cell r="D344" t="str">
            <v>Abierta</v>
          </cell>
          <cell r="E344" t="str">
            <v>Recibido</v>
          </cell>
          <cell r="F344" t="str">
            <v>Enviado</v>
          </cell>
          <cell r="G344" t="str">
            <v>ARS</v>
          </cell>
          <cell r="H344">
            <v>2099</v>
          </cell>
          <cell r="I344">
            <v>0</v>
          </cell>
          <cell r="J344">
            <v>0</v>
          </cell>
          <cell r="K344">
            <v>2099</v>
          </cell>
          <cell r="L344" t="str">
            <v>Azul Aldana</v>
          </cell>
          <cell r="M344">
            <v>39321615</v>
          </cell>
          <cell r="N344">
            <v>542216416533</v>
          </cell>
          <cell r="O344" t="str">
            <v>Azul Aldana</v>
          </cell>
          <cell r="P344">
            <v>542216416533</v>
          </cell>
          <cell r="Q344" t="str">
            <v>497 Entre 24 Y 25</v>
          </cell>
          <cell r="R344">
            <v>2941</v>
          </cell>
          <cell r="U344" t="str">
            <v>Capital Federal</v>
          </cell>
          <cell r="V344">
            <v>1440</v>
          </cell>
          <cell r="W344" t="str">
            <v>Capital Federal</v>
          </cell>
          <cell r="Y344" t="str">
            <v>ENVÍO SIN CARGO (CABA Y GRAN PARTE DE GBA) TIEMPO: 4 a 6 DÍAS HÁBILES</v>
          </cell>
          <cell r="Z344" t="str">
            <v>Mercado Pago</v>
          </cell>
          <cell r="AB344" t="str">
            <v xml:space="preserve">Código postal real: 1897 Gonnet, La Plata. </v>
          </cell>
          <cell r="AD344">
            <v>44308</v>
          </cell>
          <cell r="AE344">
            <v>44312</v>
          </cell>
          <cell r="AF344" t="str">
            <v>MESA PLEGABLE PARA PC MADERA Y METAL 59X39X23CM (Beige con rayas)</v>
          </cell>
          <cell r="AG344">
            <v>2099</v>
          </cell>
          <cell r="AH344">
            <v>1</v>
          </cell>
          <cell r="AJ344" t="str">
            <v>Móvil</v>
          </cell>
          <cell r="AK344" t="str">
            <v>EL JUEVES 29-04 ENTRE 8 Y 18 HORAS!</v>
          </cell>
          <cell r="AL344">
            <v>14553640175</v>
          </cell>
          <cell r="AM344">
            <v>397099891</v>
          </cell>
          <cell r="AN344" t="str">
            <v>Sí</v>
          </cell>
        </row>
        <row r="345">
          <cell r="A345">
            <v>2801</v>
          </cell>
          <cell r="B345" t="str">
            <v>irenesandracasini@gmail.com</v>
          </cell>
          <cell r="C345">
            <v>44307</v>
          </cell>
          <cell r="D345" t="str">
            <v>Abierta</v>
          </cell>
          <cell r="E345" t="str">
            <v>Recibido</v>
          </cell>
          <cell r="F345" t="str">
            <v>Enviado</v>
          </cell>
          <cell r="G345" t="str">
            <v>ARS</v>
          </cell>
          <cell r="H345">
            <v>1078</v>
          </cell>
          <cell r="I345" t="str">
            <v>161.7</v>
          </cell>
          <cell r="J345">
            <v>0</v>
          </cell>
          <cell r="K345" t="str">
            <v>916.3</v>
          </cell>
          <cell r="L345" t="str">
            <v>Irene Casini</v>
          </cell>
          <cell r="M345">
            <v>16766517</v>
          </cell>
          <cell r="N345">
            <v>5491158008739</v>
          </cell>
          <cell r="O345" t="str">
            <v>Irene Casini</v>
          </cell>
          <cell r="P345">
            <v>5491158008739</v>
          </cell>
          <cell r="Q345" t="str">
            <v xml:space="preserve">Av Salvador M del Carril </v>
          </cell>
          <cell r="R345">
            <v>3022</v>
          </cell>
          <cell r="S345" t="str">
            <v xml:space="preserve">2 C </v>
          </cell>
          <cell r="T345" t="str">
            <v xml:space="preserve">Villa pueyrredon </v>
          </cell>
          <cell r="U345" t="str">
            <v>Capital Federal</v>
          </cell>
          <cell r="V345">
            <v>1419</v>
          </cell>
          <cell r="W345" t="str">
            <v>Capital Federal</v>
          </cell>
          <cell r="Y345" t="str">
            <v>ENVÍO SIN CARGO (CABA Y GRAN PARTE DE GBA) TIEMPO: 4 a 6 DÍAS HÁBILES</v>
          </cell>
          <cell r="Z345" t="str">
            <v>TRANSFERENCIA BANCARIA</v>
          </cell>
          <cell r="AA345" t="str">
            <v>AMIGOS</v>
          </cell>
          <cell r="AD345">
            <v>44307</v>
          </cell>
          <cell r="AE345">
            <v>44309</v>
          </cell>
          <cell r="AF345" t="str">
            <v>INDIVIDUAL CUERINA HOJAS 44X30 CM</v>
          </cell>
          <cell r="AG345" t="str">
            <v>269.5</v>
          </cell>
          <cell r="AH345">
            <v>2</v>
          </cell>
          <cell r="AI345" t="str">
            <v>CHUIN44R</v>
          </cell>
          <cell r="AJ345" t="str">
            <v>Móvil</v>
          </cell>
          <cell r="AK345" t="str">
            <v>EL LUNES 26-04 ENTRE 8 Y 18 HORAS!</v>
          </cell>
          <cell r="AM345">
            <v>396721102</v>
          </cell>
          <cell r="AN345" t="str">
            <v>Sí</v>
          </cell>
        </row>
        <row r="346">
          <cell r="A346">
            <v>2800</v>
          </cell>
          <cell r="B346" t="str">
            <v>nicolealistereynoso@gmail.com</v>
          </cell>
          <cell r="C346">
            <v>44307</v>
          </cell>
          <cell r="D346" t="str">
            <v>Abierta</v>
          </cell>
          <cell r="E346" t="str">
            <v>Recibido</v>
          </cell>
          <cell r="F346" t="str">
            <v>Enviado</v>
          </cell>
          <cell r="G346" t="str">
            <v>ARS</v>
          </cell>
          <cell r="H346" t="str">
            <v>998.8</v>
          </cell>
          <cell r="I346" t="str">
            <v>149.82</v>
          </cell>
          <cell r="J346">
            <v>0</v>
          </cell>
          <cell r="K346" t="str">
            <v>848.98</v>
          </cell>
          <cell r="L346" t="str">
            <v>Nicole Macarena Aliste Reynoso</v>
          </cell>
          <cell r="M346">
            <v>41259826</v>
          </cell>
          <cell r="N346">
            <v>541161860483</v>
          </cell>
          <cell r="O346" t="str">
            <v>Nicole Macarena Aliste Reynoso</v>
          </cell>
          <cell r="P346">
            <v>541161860483</v>
          </cell>
          <cell r="Q346">
            <v>29</v>
          </cell>
          <cell r="R346">
            <v>5362</v>
          </cell>
          <cell r="U346" t="str">
            <v>Berazategui</v>
          </cell>
          <cell r="V346">
            <v>1884</v>
          </cell>
          <cell r="W346" t="str">
            <v>Gran Buenos Aires</v>
          </cell>
          <cell r="Y346" t="str">
            <v>ENVÍO SIN CARGO (CABA Y GRAN PARTE DE GBA) TIEMPO: 4 a 6 DÍAS HÁBILES</v>
          </cell>
          <cell r="Z346" t="str">
            <v>Mercado Pago</v>
          </cell>
          <cell r="AA346" t="str">
            <v>NICOLE</v>
          </cell>
          <cell r="AD346">
            <v>44307</v>
          </cell>
          <cell r="AE346">
            <v>44307</v>
          </cell>
          <cell r="AF346" t="str">
            <v>WOK ANTIADHERENTE LINEA GRANITE 30CM</v>
          </cell>
          <cell r="AG346" t="str">
            <v>998.8</v>
          </cell>
          <cell r="AH346">
            <v>1</v>
          </cell>
          <cell r="AI346" t="str">
            <v>MS119636</v>
          </cell>
          <cell r="AJ346" t="str">
            <v>Web</v>
          </cell>
          <cell r="AK346" t="str">
            <v>EL JUEVES 22-04 ENTRE 8 Y 18 HORAS!</v>
          </cell>
          <cell r="AL346">
            <v>14544375043</v>
          </cell>
          <cell r="AM346">
            <v>396661218</v>
          </cell>
          <cell r="AN346" t="str">
            <v>Sí</v>
          </cell>
        </row>
        <row r="347">
          <cell r="A347">
            <v>2799</v>
          </cell>
          <cell r="B347" t="str">
            <v>r.gorena@hotmail.com</v>
          </cell>
          <cell r="C347">
            <v>44307</v>
          </cell>
          <cell r="D347" t="str">
            <v>Abierta</v>
          </cell>
          <cell r="E347" t="str">
            <v>Recibido</v>
          </cell>
          <cell r="F347" t="str">
            <v>Enviado</v>
          </cell>
          <cell r="G347" t="str">
            <v>ARS</v>
          </cell>
          <cell r="H347" t="str">
            <v>1654.16</v>
          </cell>
          <cell r="I347">
            <v>0</v>
          </cell>
          <cell r="J347">
            <v>0</v>
          </cell>
          <cell r="K347" t="str">
            <v>1654.16</v>
          </cell>
          <cell r="L347" t="str">
            <v>ROXANA Gorena</v>
          </cell>
          <cell r="M347">
            <v>20724461</v>
          </cell>
          <cell r="N347">
            <v>541134010537</v>
          </cell>
          <cell r="O347" t="str">
            <v>Roxana Gorena</v>
          </cell>
          <cell r="P347">
            <v>541134010537</v>
          </cell>
          <cell r="Q347" t="str">
            <v>Mansilla</v>
          </cell>
          <cell r="R347">
            <v>2612</v>
          </cell>
          <cell r="S347" t="str">
            <v>Boulogne</v>
          </cell>
          <cell r="U347" t="str">
            <v>Buenos Aires</v>
          </cell>
          <cell r="V347">
            <v>1609</v>
          </cell>
          <cell r="W347" t="str">
            <v>Gran Buenos Aires</v>
          </cell>
          <cell r="Y347" t="str">
            <v>ENVÍO SIN CARGO (CABA Y GRAN PARTE DE GBA) TIEMPO: 4 a 6 DÍAS HÁBILES</v>
          </cell>
          <cell r="Z347" t="str">
            <v>Mercado Pago</v>
          </cell>
          <cell r="AD347">
            <v>44307</v>
          </cell>
          <cell r="AE347">
            <v>44309</v>
          </cell>
          <cell r="AF347" t="str">
            <v>MATE NEO PASTEL CON BOMBILLA (Celeste)</v>
          </cell>
          <cell r="AG347" t="str">
            <v>214.16</v>
          </cell>
          <cell r="AH347">
            <v>1</v>
          </cell>
          <cell r="AJ347" t="str">
            <v>Móvil</v>
          </cell>
          <cell r="AK347" t="str">
            <v>EL MARTES 27-04 ENTRE 8 Y 18 HORAS!</v>
          </cell>
          <cell r="AL347">
            <v>14544107135</v>
          </cell>
          <cell r="AM347">
            <v>396654895</v>
          </cell>
          <cell r="AN347" t="str">
            <v>Sí</v>
          </cell>
        </row>
        <row r="348">
          <cell r="A348">
            <v>2798</v>
          </cell>
          <cell r="B348" t="str">
            <v>maca.rebagliati@gmail.com</v>
          </cell>
          <cell r="C348">
            <v>44306</v>
          </cell>
          <cell r="D348" t="str">
            <v>Abierta</v>
          </cell>
          <cell r="E348" t="str">
            <v>Recibido</v>
          </cell>
          <cell r="F348" t="str">
            <v>Enviado</v>
          </cell>
          <cell r="G348" t="str">
            <v>ARS</v>
          </cell>
          <cell r="H348" t="str">
            <v>3807.28</v>
          </cell>
          <cell r="I348">
            <v>0</v>
          </cell>
          <cell r="J348">
            <v>0</v>
          </cell>
          <cell r="K348" t="str">
            <v>3807.28</v>
          </cell>
          <cell r="L348" t="str">
            <v>Macarena Rebagliati</v>
          </cell>
          <cell r="M348">
            <v>41824837</v>
          </cell>
          <cell r="N348">
            <v>5491168777292</v>
          </cell>
          <cell r="O348" t="str">
            <v>Macarena Rebagliati</v>
          </cell>
          <cell r="P348">
            <v>5491168777292</v>
          </cell>
          <cell r="Q348" t="str">
            <v xml:space="preserve">Independencia </v>
          </cell>
          <cell r="R348">
            <v>5886</v>
          </cell>
          <cell r="T348" t="str">
            <v xml:space="preserve">Villa Ballester </v>
          </cell>
          <cell r="U348" t="str">
            <v xml:space="preserve">San Martín </v>
          </cell>
          <cell r="V348">
            <v>1653</v>
          </cell>
          <cell r="W348" t="str">
            <v>Gran Buenos Aires</v>
          </cell>
          <cell r="Y348" t="str">
            <v>ENVÍO SIN CARGO (CABA Y GRAN PARTE DE GBA) TIEMPO: 4 a 6 DÍAS HÁBILES</v>
          </cell>
          <cell r="Z348" t="str">
            <v>Mercado Pago</v>
          </cell>
          <cell r="AB348" t="str">
            <v>Entregar en la portería del colegio. En caso de no encontrarse nadie llamar al 1168777292</v>
          </cell>
          <cell r="AD348">
            <v>44306</v>
          </cell>
          <cell r="AE348">
            <v>44309</v>
          </cell>
          <cell r="AF348" t="str">
            <v>FLORERO DE VIDRIO 15CM 6CM DIAM</v>
          </cell>
          <cell r="AG348" t="str">
            <v>84.69</v>
          </cell>
          <cell r="AH348">
            <v>1</v>
          </cell>
          <cell r="AI348" t="str">
            <v>046JA7208</v>
          </cell>
          <cell r="AJ348" t="str">
            <v>Móvil</v>
          </cell>
          <cell r="AK348" t="str">
            <v>EL MARTES 27-04 ENTRE 8 Y 18 HORAS!</v>
          </cell>
          <cell r="AL348">
            <v>2576110420</v>
          </cell>
          <cell r="AM348">
            <v>395465149</v>
          </cell>
          <cell r="AN348" t="str">
            <v>Sí</v>
          </cell>
        </row>
        <row r="349">
          <cell r="A349">
            <v>2796</v>
          </cell>
          <cell r="B349" t="str">
            <v>solegonzalez31@hotmail.com</v>
          </cell>
          <cell r="C349">
            <v>44306</v>
          </cell>
          <cell r="D349" t="str">
            <v>Abierta</v>
          </cell>
          <cell r="E349" t="str">
            <v>Recibido</v>
          </cell>
          <cell r="F349" t="str">
            <v>Enviado</v>
          </cell>
          <cell r="G349" t="str">
            <v>ARS</v>
          </cell>
          <cell r="H349">
            <v>1617</v>
          </cell>
          <cell r="I349">
            <v>0</v>
          </cell>
          <cell r="J349">
            <v>0</v>
          </cell>
          <cell r="K349">
            <v>1617</v>
          </cell>
          <cell r="L349" t="str">
            <v>Soledad González</v>
          </cell>
          <cell r="M349">
            <v>29668973</v>
          </cell>
          <cell r="N349">
            <v>541135782604</v>
          </cell>
          <cell r="O349" t="str">
            <v>Soledad González</v>
          </cell>
          <cell r="P349">
            <v>541135782604</v>
          </cell>
          <cell r="Q349" t="str">
            <v>Periodista Augusto Prieto</v>
          </cell>
          <cell r="R349">
            <v>370</v>
          </cell>
          <cell r="S349" t="str">
            <v>PB depto 2</v>
          </cell>
          <cell r="T349" t="str">
            <v>Gerli</v>
          </cell>
          <cell r="U349" t="str">
            <v>Gerli Lanús</v>
          </cell>
          <cell r="V349">
            <v>1824</v>
          </cell>
          <cell r="W349" t="str">
            <v>Gran Buenos Aires</v>
          </cell>
          <cell r="Y349" t="str">
            <v>ENVÍO SIN CARGO (CABA Y GRAN PARTE DE GBA) TIEMPO: 4 a 6 DÍAS HÁBILES</v>
          </cell>
          <cell r="Z349" t="str">
            <v>Mercado Pago</v>
          </cell>
          <cell r="AD349">
            <v>44306</v>
          </cell>
          <cell r="AE349">
            <v>44309</v>
          </cell>
          <cell r="AF349" t="str">
            <v>INDIVIDUAL CUERINA HOJAS 44x30 CM</v>
          </cell>
          <cell r="AG349" t="str">
            <v>269.5</v>
          </cell>
          <cell r="AH349">
            <v>6</v>
          </cell>
          <cell r="AI349" t="str">
            <v>CHUIN40R</v>
          </cell>
          <cell r="AJ349" t="str">
            <v>Móvil</v>
          </cell>
          <cell r="AK349" t="str">
            <v>EL LUNES 26-04 ENTRE 8 Y 18 HORAS!</v>
          </cell>
          <cell r="AL349">
            <v>14528159281</v>
          </cell>
          <cell r="AM349">
            <v>391642822</v>
          </cell>
          <cell r="AN349" t="str">
            <v>Sí</v>
          </cell>
        </row>
        <row r="350">
          <cell r="A350">
            <v>2795</v>
          </cell>
          <cell r="B350" t="str">
            <v>ilutatto@gmail.com</v>
          </cell>
          <cell r="C350">
            <v>44306</v>
          </cell>
          <cell r="D350" t="str">
            <v>Abierta</v>
          </cell>
          <cell r="E350" t="str">
            <v>Recibido</v>
          </cell>
          <cell r="F350" t="str">
            <v>Enviado</v>
          </cell>
          <cell r="G350" t="str">
            <v>ARS</v>
          </cell>
          <cell r="H350">
            <v>720</v>
          </cell>
          <cell r="I350">
            <v>0</v>
          </cell>
          <cell r="J350">
            <v>0</v>
          </cell>
          <cell r="K350">
            <v>720</v>
          </cell>
          <cell r="L350" t="str">
            <v>Ileana Tattoli</v>
          </cell>
          <cell r="M350">
            <v>46213352</v>
          </cell>
          <cell r="N350">
            <v>541140417467</v>
          </cell>
          <cell r="O350" t="str">
            <v>Ileana Tattoli</v>
          </cell>
          <cell r="P350">
            <v>541140417467</v>
          </cell>
          <cell r="Q350" t="str">
            <v>Otamendi</v>
          </cell>
          <cell r="R350">
            <v>487</v>
          </cell>
          <cell r="S350" t="str">
            <v>P4</v>
          </cell>
          <cell r="U350" t="str">
            <v>Capital Federal</v>
          </cell>
          <cell r="V350">
            <v>1405</v>
          </cell>
          <cell r="W350" t="str">
            <v>Capital Federal</v>
          </cell>
          <cell r="Y350" t="str">
            <v>ENVÍO SIN CARGO (CABA Y GRAN PARTE DE GBA) TIEMPO: 4 a 6 DÍAS HÁBILES</v>
          </cell>
          <cell r="Z350" t="str">
            <v>Mercado Pago</v>
          </cell>
          <cell r="AD350">
            <v>44306</v>
          </cell>
          <cell r="AE350">
            <v>44309</v>
          </cell>
          <cell r="AF350" t="str">
            <v>MATE PAMPA BOCA ANGOSTA CON BOMBILLA COLOR BLANCO</v>
          </cell>
          <cell r="AG350">
            <v>720</v>
          </cell>
          <cell r="AH350">
            <v>1</v>
          </cell>
          <cell r="AJ350" t="str">
            <v>Web</v>
          </cell>
          <cell r="AK350" t="str">
            <v>EL LUNES 26-04 ENTRE 8 Y 18 HORAS!</v>
          </cell>
          <cell r="AL350">
            <v>14525257751</v>
          </cell>
          <cell r="AM350">
            <v>395057958</v>
          </cell>
          <cell r="AN350" t="str">
            <v>Sí</v>
          </cell>
        </row>
        <row r="351">
          <cell r="A351">
            <v>2794</v>
          </cell>
          <cell r="B351" t="str">
            <v>micarende@gmail.com</v>
          </cell>
          <cell r="C351">
            <v>44305</v>
          </cell>
          <cell r="D351" t="str">
            <v>Abierta</v>
          </cell>
          <cell r="E351" t="str">
            <v>Recibido</v>
          </cell>
          <cell r="F351" t="str">
            <v>Enviado</v>
          </cell>
          <cell r="G351" t="str">
            <v>ARS</v>
          </cell>
          <cell r="H351">
            <v>720</v>
          </cell>
          <cell r="I351">
            <v>0</v>
          </cell>
          <cell r="J351">
            <v>0</v>
          </cell>
          <cell r="K351">
            <v>720</v>
          </cell>
          <cell r="L351" t="str">
            <v>Micaela Rende</v>
          </cell>
          <cell r="M351">
            <v>39391077</v>
          </cell>
          <cell r="N351">
            <v>541127371004</v>
          </cell>
          <cell r="O351" t="str">
            <v>Micaela Rende</v>
          </cell>
          <cell r="P351">
            <v>541127371004</v>
          </cell>
          <cell r="Q351" t="str">
            <v>Matheu</v>
          </cell>
          <cell r="R351">
            <v>1791</v>
          </cell>
          <cell r="S351" t="str">
            <v xml:space="preserve">16 3 </v>
          </cell>
          <cell r="T351" t="str">
            <v>Capital Federal</v>
          </cell>
          <cell r="U351" t="str">
            <v>Capital Federal</v>
          </cell>
          <cell r="V351">
            <v>1249</v>
          </cell>
          <cell r="W351" t="str">
            <v>Capital Federal</v>
          </cell>
          <cell r="Y351" t="str">
            <v>ENVÍO SIN CARGO (CABA Y GRAN PARTE DE GBA) TIEMPO: 4 a 6 DÍAS HÁBILES</v>
          </cell>
          <cell r="Z351" t="str">
            <v>Mercado Pago</v>
          </cell>
          <cell r="AB351" t="str">
            <v xml:space="preserve">Dejarle el paquete al portero porque muchas veces no funciona el portero. </v>
          </cell>
          <cell r="AD351">
            <v>44305</v>
          </cell>
          <cell r="AE351">
            <v>44307</v>
          </cell>
          <cell r="AF351" t="str">
            <v>MATE PAMPA BOCA ANGOSTA CON BOMBILLA COLOR BLANCO</v>
          </cell>
          <cell r="AG351">
            <v>720</v>
          </cell>
          <cell r="AH351">
            <v>1</v>
          </cell>
          <cell r="AJ351" t="str">
            <v>Web</v>
          </cell>
          <cell r="AK351" t="str">
            <v>EL VIERNES 23-04 ENTRE 8 Y 18 HORAS!</v>
          </cell>
          <cell r="AL351">
            <v>14520897553</v>
          </cell>
          <cell r="AM351">
            <v>382322370</v>
          </cell>
          <cell r="AN351" t="str">
            <v>Sí</v>
          </cell>
        </row>
        <row r="352">
          <cell r="A352">
            <v>2793</v>
          </cell>
          <cell r="B352" t="str">
            <v>lic.msanz@gmail.com</v>
          </cell>
          <cell r="C352">
            <v>44305</v>
          </cell>
          <cell r="D352" t="str">
            <v>Abierta</v>
          </cell>
          <cell r="E352" t="str">
            <v>Recibido</v>
          </cell>
          <cell r="F352" t="str">
            <v>Enviado</v>
          </cell>
          <cell r="G352" t="str">
            <v>ARS</v>
          </cell>
          <cell r="H352" t="str">
            <v>1726.99</v>
          </cell>
          <cell r="I352">
            <v>0</v>
          </cell>
          <cell r="J352">
            <v>0</v>
          </cell>
          <cell r="K352" t="str">
            <v>1726.99</v>
          </cell>
          <cell r="L352" t="str">
            <v>Marie Sanz</v>
          </cell>
          <cell r="M352">
            <v>32028167</v>
          </cell>
          <cell r="N352">
            <v>541134426200</v>
          </cell>
          <cell r="O352" t="str">
            <v>Marie Sanz</v>
          </cell>
          <cell r="P352">
            <v>541134426200</v>
          </cell>
          <cell r="Q352" t="str">
            <v>Pje. Craig</v>
          </cell>
          <cell r="R352">
            <v>821</v>
          </cell>
          <cell r="S352">
            <v>301</v>
          </cell>
          <cell r="T352" t="str">
            <v>Caballito</v>
          </cell>
          <cell r="U352" t="str">
            <v>Capital Federal</v>
          </cell>
          <cell r="V352">
            <v>1424</v>
          </cell>
          <cell r="W352" t="str">
            <v>Capital Federal</v>
          </cell>
          <cell r="Y352" t="str">
            <v>ENVÍO SIN CARGO (CABA Y GRAN PARTE DE GBA) TIEMPO: 4 a 6 DÍAS HÁBILES</v>
          </cell>
          <cell r="Z352" t="str">
            <v>Mercado Pago</v>
          </cell>
          <cell r="AB352" t="str">
            <v>Entrega de 10 a 18 hs</v>
          </cell>
          <cell r="AD352">
            <v>44305</v>
          </cell>
          <cell r="AE352">
            <v>44307</v>
          </cell>
          <cell r="AF352" t="str">
            <v>CAFETERA EMBOLO 1000ML NEGRO</v>
          </cell>
          <cell r="AG352" t="str">
            <v>1726.99</v>
          </cell>
          <cell r="AH352">
            <v>1</v>
          </cell>
          <cell r="AI352" t="str">
            <v>046BA8036</v>
          </cell>
          <cell r="AJ352" t="str">
            <v>Web</v>
          </cell>
          <cell r="AK352" t="str">
            <v>EL VIERNES 23-04 ENTRE 10 Y 18 HORAS!</v>
          </cell>
          <cell r="AL352">
            <v>2572006930</v>
          </cell>
          <cell r="AM352">
            <v>394875808</v>
          </cell>
          <cell r="AN352" t="str">
            <v>Sí</v>
          </cell>
        </row>
        <row r="353">
          <cell r="A353">
            <v>2792</v>
          </cell>
          <cell r="B353" t="str">
            <v>paula.grosskopf@yahoo.com.ar</v>
          </cell>
          <cell r="C353">
            <v>44305</v>
          </cell>
          <cell r="D353" t="str">
            <v>Abierta</v>
          </cell>
          <cell r="E353" t="str">
            <v>Recibido</v>
          </cell>
          <cell r="F353" t="str">
            <v>Enviado</v>
          </cell>
          <cell r="G353" t="str">
            <v>ARS</v>
          </cell>
          <cell r="H353" t="str">
            <v>2821.23</v>
          </cell>
          <cell r="I353">
            <v>0</v>
          </cell>
          <cell r="J353">
            <v>0</v>
          </cell>
          <cell r="K353" t="str">
            <v>2821.23</v>
          </cell>
          <cell r="L353" t="str">
            <v>Paula Grosskopf</v>
          </cell>
          <cell r="M353">
            <v>31315748</v>
          </cell>
          <cell r="N353">
            <v>5491157306945</v>
          </cell>
          <cell r="O353" t="str">
            <v>Paula Grosskopf</v>
          </cell>
          <cell r="P353">
            <v>5491157306945</v>
          </cell>
          <cell r="Q353" t="str">
            <v>Juana de arco</v>
          </cell>
          <cell r="R353">
            <v>7300</v>
          </cell>
          <cell r="T353" t="str">
            <v>Barrio Santa Ines, lote 19</v>
          </cell>
          <cell r="U353" t="str">
            <v>Canning</v>
          </cell>
          <cell r="V353">
            <v>1842</v>
          </cell>
          <cell r="W353" t="str">
            <v>Gran Buenos Aires</v>
          </cell>
          <cell r="Y353" t="str">
            <v>ENVÍO SIN CARGO (CABA Y GRAN PARTE DE GBA) TIEMPO: 4 a 6 DÍAS HÁBILES</v>
          </cell>
          <cell r="Z353" t="str">
            <v>Mercado Pago</v>
          </cell>
          <cell r="AC353" t="str">
            <v>22-04 diferencia de precio , perdida nuestra</v>
          </cell>
          <cell r="AD353">
            <v>44305</v>
          </cell>
          <cell r="AE353">
            <v>44308</v>
          </cell>
          <cell r="AF353" t="str">
            <v>BOWL RIGOLLEAU GALAXIA 14 CM DIAM</v>
          </cell>
          <cell r="AG353" t="str">
            <v>88.33</v>
          </cell>
          <cell r="AH353">
            <v>2</v>
          </cell>
          <cell r="AI353" t="str">
            <v>ML67645</v>
          </cell>
          <cell r="AJ353" t="str">
            <v>Móvil</v>
          </cell>
          <cell r="AK353" t="str">
            <v>EL LUNES 26-04 ENTRE 8 Y 18 HORAS!</v>
          </cell>
          <cell r="AL353">
            <v>14515922248</v>
          </cell>
          <cell r="AM353">
            <v>376254903</v>
          </cell>
          <cell r="AN353" t="str">
            <v>Sí</v>
          </cell>
        </row>
        <row r="354">
          <cell r="A354">
            <v>2791</v>
          </cell>
          <cell r="B354" t="str">
            <v>fflor.fernandez@hotmail.com.ar</v>
          </cell>
          <cell r="C354">
            <v>44303</v>
          </cell>
          <cell r="D354" t="str">
            <v>Abierta</v>
          </cell>
          <cell r="E354" t="str">
            <v>Recibido</v>
          </cell>
          <cell r="F354" t="str">
            <v>Enviado</v>
          </cell>
          <cell r="G354" t="str">
            <v>ARS</v>
          </cell>
          <cell r="H354">
            <v>820</v>
          </cell>
          <cell r="I354" t="str">
            <v>64.5</v>
          </cell>
          <cell r="J354">
            <v>0</v>
          </cell>
          <cell r="K354" t="str">
            <v>755.5</v>
          </cell>
          <cell r="L354" t="str">
            <v>Florencia Fernandez</v>
          </cell>
          <cell r="M354">
            <v>38588871</v>
          </cell>
          <cell r="N354">
            <v>541134037743</v>
          </cell>
          <cell r="O354" t="str">
            <v>Florencia Fernandez</v>
          </cell>
          <cell r="P354">
            <v>541134037743</v>
          </cell>
          <cell r="Q354" t="str">
            <v xml:space="preserve">Abel costa </v>
          </cell>
          <cell r="R354">
            <v>340</v>
          </cell>
          <cell r="T354" t="str">
            <v xml:space="preserve">Morón </v>
          </cell>
          <cell r="U354" t="str">
            <v xml:space="preserve">Morón </v>
          </cell>
          <cell r="V354">
            <v>1708</v>
          </cell>
          <cell r="W354" t="str">
            <v>Gran Buenos Aires</v>
          </cell>
          <cell r="Y354" t="str">
            <v>ENVÍO SIN CARGO (CABA Y GRAN PARTE DE GBA) TIEMPO: 4 a 6 DÍAS HÁBILES</v>
          </cell>
          <cell r="Z354" t="str">
            <v>Mercado Pago</v>
          </cell>
          <cell r="AA354" t="str">
            <v>ANIVERSARIO</v>
          </cell>
          <cell r="AB354" t="str">
            <v xml:space="preserve">Por favor avisarme cuando estén por entregar el pedido </v>
          </cell>
          <cell r="AD354">
            <v>44303</v>
          </cell>
          <cell r="AE354">
            <v>44307</v>
          </cell>
          <cell r="AF354" t="str">
            <v>TABLA DE PICAR VERTEDORA VERDE 26.5X18CM</v>
          </cell>
          <cell r="AG354">
            <v>430</v>
          </cell>
          <cell r="AH354">
            <v>1</v>
          </cell>
          <cell r="AI354" t="str">
            <v>42BA1018</v>
          </cell>
          <cell r="AJ354" t="str">
            <v>Móvil</v>
          </cell>
          <cell r="AK354" t="str">
            <v>EL VIERNES 23-04 ENTRE 8 Y 18 HORAS!</v>
          </cell>
          <cell r="AL354">
            <v>2566451416</v>
          </cell>
          <cell r="AM354">
            <v>393938352</v>
          </cell>
          <cell r="AN354" t="str">
            <v>Sí</v>
          </cell>
        </row>
        <row r="355">
          <cell r="A355">
            <v>2790</v>
          </cell>
          <cell r="B355" t="str">
            <v>nicolealistereynoso@gmail.com</v>
          </cell>
          <cell r="C355">
            <v>44303</v>
          </cell>
          <cell r="D355" t="str">
            <v>Abierta</v>
          </cell>
          <cell r="E355" t="str">
            <v>Recibido</v>
          </cell>
          <cell r="F355" t="str">
            <v>Enviado</v>
          </cell>
          <cell r="G355" t="str">
            <v>ARS</v>
          </cell>
          <cell r="H355" t="str">
            <v>811.86</v>
          </cell>
          <cell r="I355" t="str">
            <v>121.78</v>
          </cell>
          <cell r="J355">
            <v>0</v>
          </cell>
          <cell r="K355" t="str">
            <v>690.08</v>
          </cell>
          <cell r="L355" t="str">
            <v>Nicole Macarena Aliste Reynoso</v>
          </cell>
          <cell r="M355">
            <v>41259826</v>
          </cell>
          <cell r="N355">
            <v>541161860483</v>
          </cell>
          <cell r="O355" t="str">
            <v>Nicole Macarena Aliste Reynoso</v>
          </cell>
          <cell r="P355">
            <v>541161860483</v>
          </cell>
          <cell r="Q355">
            <v>29</v>
          </cell>
          <cell r="R355">
            <v>5362</v>
          </cell>
          <cell r="U355" t="str">
            <v>Berazategui</v>
          </cell>
          <cell r="V355">
            <v>1884</v>
          </cell>
          <cell r="W355" t="str">
            <v>Gran Buenos Aires</v>
          </cell>
          <cell r="Y355" t="str">
            <v>ENVÍO SIN CARGO (CABA Y GRAN PARTE DE GBA) TIEMPO: 4 a 6 DÍAS HÁBILES</v>
          </cell>
          <cell r="Z355" t="str">
            <v>Mercado Pago</v>
          </cell>
          <cell r="AA355" t="str">
            <v>ANIVERSARIO</v>
          </cell>
          <cell r="AC355" t="str">
            <v>21-04 junto a orden 2800 21-04 abona diferencia de cortina X MP - 1657 con descuento del 15% - muñoz - MAL CALCULADO FALTARON ABONAR 64.53 PESOS VENTA ARREGLADA VASO 387.19 CORTINA 2450 DESCUENTO 425.57 FINAL 2411.61</v>
          </cell>
          <cell r="AD355">
            <v>44303</v>
          </cell>
          <cell r="AE355">
            <v>44307</v>
          </cell>
          <cell r="AF355" t="str">
            <v>VASO TERMICO CON TAPA Y FAJA COLORES PASTELES (Rosa)</v>
          </cell>
          <cell r="AG355" t="str">
            <v>387.19</v>
          </cell>
          <cell r="AH355">
            <v>1</v>
          </cell>
          <cell r="AI355" t="str">
            <v>BA87506 MERCA SEPA</v>
          </cell>
          <cell r="AJ355" t="str">
            <v>Web</v>
          </cell>
          <cell r="AK355" t="str">
            <v>EL JUEVES 22-04 ENTRE 8 Y 18 HORAS!</v>
          </cell>
          <cell r="AL355">
            <v>14495537911</v>
          </cell>
          <cell r="AM355">
            <v>393923687</v>
          </cell>
          <cell r="AN355" t="str">
            <v>Sí</v>
          </cell>
        </row>
        <row r="356">
          <cell r="A356">
            <v>2789</v>
          </cell>
          <cell r="B356" t="str">
            <v>camila.notarfrancesco@hotmail.com</v>
          </cell>
          <cell r="C356">
            <v>44303</v>
          </cell>
          <cell r="D356" t="str">
            <v>Abierta</v>
          </cell>
          <cell r="E356" t="str">
            <v>Recibido</v>
          </cell>
          <cell r="F356" t="str">
            <v>Enviado</v>
          </cell>
          <cell r="G356" t="str">
            <v>ARS</v>
          </cell>
          <cell r="H356">
            <v>2286</v>
          </cell>
          <cell r="I356">
            <v>0</v>
          </cell>
          <cell r="J356">
            <v>0</v>
          </cell>
          <cell r="K356">
            <v>2286</v>
          </cell>
          <cell r="L356" t="str">
            <v>Camila Notarfrancesco</v>
          </cell>
          <cell r="M356">
            <v>39466523</v>
          </cell>
          <cell r="N356">
            <v>541160992286</v>
          </cell>
          <cell r="O356" t="str">
            <v>Camila Notarfrancesco</v>
          </cell>
          <cell r="P356">
            <v>541160992286</v>
          </cell>
          <cell r="Q356" t="str">
            <v xml:space="preserve">Gral Rivas </v>
          </cell>
          <cell r="R356">
            <v>2430</v>
          </cell>
          <cell r="S356" t="str">
            <v>2D</v>
          </cell>
          <cell r="T356" t="str">
            <v xml:space="preserve">Villa del parque </v>
          </cell>
          <cell r="U356" t="str">
            <v>Capital Federal</v>
          </cell>
          <cell r="V356">
            <v>1416</v>
          </cell>
          <cell r="W356" t="str">
            <v>Capital Federal</v>
          </cell>
          <cell r="Y356" t="str">
            <v>ENVÍO SIN CARGO (CABA Y GRAN PARTE DE GBA) TIEMPO: 4 a 6 DÍAS HÁBILES</v>
          </cell>
          <cell r="Z356" t="str">
            <v>Mercado Pago</v>
          </cell>
          <cell r="AD356">
            <v>44303</v>
          </cell>
          <cell r="AE356">
            <v>44307</v>
          </cell>
          <cell r="AF356" t="str">
            <v>MANTEL RECTANGULAR ANTIMANCHA 1.40x2 mtrs</v>
          </cell>
          <cell r="AG356">
            <v>1566</v>
          </cell>
          <cell r="AH356">
            <v>1</v>
          </cell>
          <cell r="AI356" t="str">
            <v>CHUR22**</v>
          </cell>
          <cell r="AJ356" t="str">
            <v>Móvil</v>
          </cell>
          <cell r="AK356" t="str">
            <v>EL JUEVES 22-04 ENTRE 8 Y 18 HORAS!</v>
          </cell>
          <cell r="AL356">
            <v>2565532510</v>
          </cell>
          <cell r="AM356">
            <v>393828951</v>
          </cell>
          <cell r="AN356" t="str">
            <v>Sí</v>
          </cell>
        </row>
        <row r="357">
          <cell r="A357">
            <v>2788</v>
          </cell>
          <cell r="B357" t="str">
            <v>laly_tripicchio@hotmail.com</v>
          </cell>
          <cell r="C357">
            <v>44303</v>
          </cell>
          <cell r="D357" t="str">
            <v>Abierta</v>
          </cell>
          <cell r="E357" t="str">
            <v>Recibido</v>
          </cell>
          <cell r="F357" t="str">
            <v>Enviado</v>
          </cell>
          <cell r="G357" t="str">
            <v>ARS</v>
          </cell>
          <cell r="H357">
            <v>720</v>
          </cell>
          <cell r="I357">
            <v>0</v>
          </cell>
          <cell r="J357">
            <v>0</v>
          </cell>
          <cell r="K357">
            <v>720</v>
          </cell>
          <cell r="L357" t="str">
            <v>Maria Laura Tripicchio</v>
          </cell>
          <cell r="M357">
            <v>27239719495</v>
          </cell>
          <cell r="N357">
            <v>541132164825</v>
          </cell>
          <cell r="O357" t="str">
            <v>Maria Laura Tripicchio</v>
          </cell>
          <cell r="P357">
            <v>541132164825</v>
          </cell>
          <cell r="Q357" t="str">
            <v xml:space="preserve">José Bonifacio </v>
          </cell>
          <cell r="R357">
            <v>2424</v>
          </cell>
          <cell r="S357" t="str">
            <v xml:space="preserve">7 41 </v>
          </cell>
          <cell r="T357" t="str">
            <v xml:space="preserve">Flores </v>
          </cell>
          <cell r="U357" t="str">
            <v>Capital Federal</v>
          </cell>
          <cell r="V357">
            <v>1406</v>
          </cell>
          <cell r="W357" t="str">
            <v>Capital Federal</v>
          </cell>
          <cell r="Y357" t="str">
            <v>ENVÍO SIN CARGO (CABA Y GRAN PARTE DE GBA) TIEMPO: 4 a 6 DÍAS HÁBILES</v>
          </cell>
          <cell r="Z357" t="str">
            <v>Mercado Pago</v>
          </cell>
          <cell r="AC357" t="str">
            <v>si puede llegar msrtes 20 o miercoles 21</v>
          </cell>
          <cell r="AD357">
            <v>44303</v>
          </cell>
          <cell r="AE357">
            <v>44307</v>
          </cell>
          <cell r="AF357" t="str">
            <v>MATE PAMPA BOCA ANCHA CON BOMBILLA COLOR BEIGE</v>
          </cell>
          <cell r="AG357">
            <v>720</v>
          </cell>
          <cell r="AH357">
            <v>1</v>
          </cell>
          <cell r="AJ357" t="str">
            <v>Móvil</v>
          </cell>
          <cell r="AK357" t="str">
            <v>EL MIERCOLES 21-04 ENTRE 12 Y 18 HORAS!</v>
          </cell>
          <cell r="AL357">
            <v>14488388864</v>
          </cell>
          <cell r="AM357">
            <v>393396975</v>
          </cell>
          <cell r="AN357" t="str">
            <v>Sí</v>
          </cell>
        </row>
        <row r="358">
          <cell r="A358">
            <v>2787</v>
          </cell>
          <cell r="B358" t="str">
            <v>agostinorm@hotmail.com</v>
          </cell>
          <cell r="C358">
            <v>44303</v>
          </cell>
          <cell r="D358" t="str">
            <v>Abierta</v>
          </cell>
          <cell r="E358" t="str">
            <v>Recibido</v>
          </cell>
          <cell r="F358" t="str">
            <v>Enviado</v>
          </cell>
          <cell r="G358" t="str">
            <v>ARS</v>
          </cell>
          <cell r="H358">
            <v>720</v>
          </cell>
          <cell r="I358">
            <v>0</v>
          </cell>
          <cell r="J358">
            <v>0</v>
          </cell>
          <cell r="K358">
            <v>720</v>
          </cell>
          <cell r="L358" t="str">
            <v>Rosa Maria Agostino</v>
          </cell>
          <cell r="M358">
            <v>11613555</v>
          </cell>
          <cell r="N358">
            <v>5491150411473</v>
          </cell>
          <cell r="O358" t="str">
            <v>Rosa Maria Agostino</v>
          </cell>
          <cell r="P358">
            <v>5491150411473</v>
          </cell>
          <cell r="Q358" t="str">
            <v>Juncal</v>
          </cell>
          <cell r="R358">
            <v>1970</v>
          </cell>
          <cell r="S358" t="str">
            <v>No</v>
          </cell>
          <cell r="T358" t="str">
            <v>Villa Galicia</v>
          </cell>
          <cell r="U358" t="str">
            <v>Lonas de Zamora</v>
          </cell>
          <cell r="V358">
            <v>1834</v>
          </cell>
          <cell r="W358" t="str">
            <v>Gran Buenos Aires</v>
          </cell>
          <cell r="Y358" t="str">
            <v>ENVÍO SIN CARGO (CABA Y GRAN PARTE DE GBA) TIEMPO: 4 a 6 DÍAS HÁBILES</v>
          </cell>
          <cell r="Z358" t="str">
            <v>Mercado Pago</v>
          </cell>
          <cell r="AD358">
            <v>44303</v>
          </cell>
          <cell r="AE358">
            <v>44305</v>
          </cell>
          <cell r="AF358" t="str">
            <v>MATE PAMPA BOCA ANGOSTA CON BOMBILLA COLOR NEGRO</v>
          </cell>
          <cell r="AG358">
            <v>720</v>
          </cell>
          <cell r="AH358">
            <v>1</v>
          </cell>
          <cell r="AJ358" t="str">
            <v>Móvil</v>
          </cell>
          <cell r="AK358" t="str">
            <v>EL MIERCOLES 21-04 ENTRE 8 Y 18 HORAS!</v>
          </cell>
          <cell r="AL358">
            <v>14487840647</v>
          </cell>
          <cell r="AM358">
            <v>393682367</v>
          </cell>
          <cell r="AN358" t="str">
            <v>Sí</v>
          </cell>
        </row>
        <row r="359">
          <cell r="A359">
            <v>2786</v>
          </cell>
          <cell r="B359" t="str">
            <v>anahi.bt@gmail.com</v>
          </cell>
          <cell r="C359">
            <v>44303</v>
          </cell>
          <cell r="D359" t="str">
            <v>Abierta</v>
          </cell>
          <cell r="E359" t="str">
            <v>Recibido</v>
          </cell>
          <cell r="F359" t="str">
            <v>Enviado</v>
          </cell>
          <cell r="G359" t="str">
            <v>ARS</v>
          </cell>
          <cell r="H359">
            <v>720</v>
          </cell>
          <cell r="I359">
            <v>0</v>
          </cell>
          <cell r="J359">
            <v>0</v>
          </cell>
          <cell r="K359">
            <v>720</v>
          </cell>
          <cell r="L359" t="str">
            <v>Anahi Baita</v>
          </cell>
          <cell r="M359">
            <v>23390670524</v>
          </cell>
          <cell r="N359">
            <v>541162497174</v>
          </cell>
          <cell r="O359" t="str">
            <v>Anahi Baita</v>
          </cell>
          <cell r="P359">
            <v>541162497174</v>
          </cell>
          <cell r="Q359" t="str">
            <v>Monte</v>
          </cell>
          <cell r="R359">
            <v>7191</v>
          </cell>
          <cell r="U359" t="str">
            <v>Capital Federal</v>
          </cell>
          <cell r="V359">
            <v>1440</v>
          </cell>
          <cell r="W359" t="str">
            <v>Capital Federal</v>
          </cell>
          <cell r="Y359" t="str">
            <v>ENVÍO SIN CARGO (CABA Y GRAN PARTE DE GBA) TIEMPO: 4 a 6 DÍAS HÁBILES</v>
          </cell>
          <cell r="Z359" t="str">
            <v>Mercado Pago</v>
          </cell>
          <cell r="AD359">
            <v>44303</v>
          </cell>
          <cell r="AE359">
            <v>44305</v>
          </cell>
          <cell r="AF359" t="str">
            <v>MATE PAMPA BOCA ANGOSTA CON BOMBILLA COLOR BEIGE</v>
          </cell>
          <cell r="AG359">
            <v>720</v>
          </cell>
          <cell r="AH359">
            <v>1</v>
          </cell>
          <cell r="AJ359" t="str">
            <v>Móvil</v>
          </cell>
          <cell r="AK359" t="str">
            <v>EL MIERCOLES 21-04 ENTRE 8 Y 18 HORAS!</v>
          </cell>
          <cell r="AL359">
            <v>14487026972</v>
          </cell>
          <cell r="AM359">
            <v>393657746</v>
          </cell>
          <cell r="AN359" t="str">
            <v>Sí</v>
          </cell>
        </row>
        <row r="360">
          <cell r="A360">
            <v>2785</v>
          </cell>
          <cell r="B360" t="str">
            <v>yaelivana1@hotmail.com</v>
          </cell>
          <cell r="C360">
            <v>44302</v>
          </cell>
          <cell r="D360" t="str">
            <v>Abierta</v>
          </cell>
          <cell r="E360" t="str">
            <v>Recibido</v>
          </cell>
          <cell r="F360" t="str">
            <v>Enviado</v>
          </cell>
          <cell r="G360" t="str">
            <v>ARS</v>
          </cell>
          <cell r="H360" t="str">
            <v>1829.54</v>
          </cell>
          <cell r="I360">
            <v>0</v>
          </cell>
          <cell r="J360">
            <v>0</v>
          </cell>
          <cell r="K360" t="str">
            <v>1829.54</v>
          </cell>
          <cell r="L360" t="str">
            <v>Yael Villalba</v>
          </cell>
          <cell r="M360">
            <v>32533831</v>
          </cell>
          <cell r="N360">
            <v>541159125397</v>
          </cell>
          <cell r="O360" t="str">
            <v>Yael Villalba</v>
          </cell>
          <cell r="P360">
            <v>541159125397</v>
          </cell>
          <cell r="Q360" t="str">
            <v xml:space="preserve">Estero Bellaco </v>
          </cell>
          <cell r="R360">
            <v>275</v>
          </cell>
          <cell r="U360" t="str">
            <v xml:space="preserve">Ezeiza </v>
          </cell>
          <cell r="V360">
            <v>1804</v>
          </cell>
          <cell r="W360" t="str">
            <v>Gran Buenos Aires</v>
          </cell>
          <cell r="Y360" t="str">
            <v>ENVÍO SIN CARGO (CABA Y GRAN PARTE DE GBA) TIEMPO: 4 a 6 DÍAS HÁBILES</v>
          </cell>
          <cell r="Z360" t="str">
            <v>Mercado Pago</v>
          </cell>
          <cell r="AD360">
            <v>44302</v>
          </cell>
          <cell r="AE360">
            <v>44306</v>
          </cell>
          <cell r="AF360" t="str">
            <v>RALLADOR DE MANO FINO PARA COLGAR 25 X 5.5</v>
          </cell>
          <cell r="AG360" t="str">
            <v>90.45</v>
          </cell>
          <cell r="AH360">
            <v>1</v>
          </cell>
          <cell r="AI360" t="str">
            <v>BA7391</v>
          </cell>
          <cell r="AJ360" t="str">
            <v>Móvil</v>
          </cell>
          <cell r="AK360" t="str">
            <v>EL JUEVES 22-04 ENTRE 8 Y 18 HORAS!</v>
          </cell>
          <cell r="AL360">
            <v>14484531296</v>
          </cell>
          <cell r="AM360">
            <v>393519157</v>
          </cell>
          <cell r="AN360" t="str">
            <v>Sí</v>
          </cell>
        </row>
        <row r="361">
          <cell r="A361">
            <v>2784</v>
          </cell>
          <cell r="B361" t="str">
            <v>agusbarth84@hotmail.com</v>
          </cell>
          <cell r="C361">
            <v>44302</v>
          </cell>
          <cell r="D361" t="str">
            <v>Abierta</v>
          </cell>
          <cell r="E361" t="str">
            <v>Recibido</v>
          </cell>
          <cell r="F361" t="str">
            <v>Enviado</v>
          </cell>
          <cell r="G361" t="str">
            <v>ARS</v>
          </cell>
          <cell r="H361" t="str">
            <v>3255.77</v>
          </cell>
          <cell r="I361" t="str">
            <v>115.02</v>
          </cell>
          <cell r="J361">
            <v>0</v>
          </cell>
          <cell r="K361" t="str">
            <v>3140.75</v>
          </cell>
          <cell r="L361" t="str">
            <v>Agustina Barthes</v>
          </cell>
          <cell r="M361">
            <v>30924031</v>
          </cell>
          <cell r="N361">
            <v>5491159555566</v>
          </cell>
          <cell r="O361" t="str">
            <v>Agustina Barthes</v>
          </cell>
          <cell r="P361">
            <v>5491159555566</v>
          </cell>
          <cell r="Q361" t="str">
            <v>Tres sargentos</v>
          </cell>
          <cell r="R361">
            <v>2264</v>
          </cell>
          <cell r="U361" t="str">
            <v xml:space="preserve">Jose c paz </v>
          </cell>
          <cell r="V361">
            <v>1665</v>
          </cell>
          <cell r="W361" t="str">
            <v>Gran Buenos Aires</v>
          </cell>
          <cell r="Y361" t="str">
            <v>ENVÍO SIN CARGO (CABA Y GRAN PARTE DE GBA) TIEMPO: 4 a 6 DÍAS HÁBILES</v>
          </cell>
          <cell r="Z361" t="str">
            <v>Mercado Pago</v>
          </cell>
          <cell r="AA361" t="str">
            <v>ANIVERSARIO</v>
          </cell>
          <cell r="AB361" t="str">
            <v>No tengo timbre. Llamar</v>
          </cell>
          <cell r="AC361" t="str">
            <v>hasta las 13.30 horas  19/04 abonó diferencia 1657 pesos - 5281.09 compra 15% 792.1650 = 4488.92 final</v>
          </cell>
          <cell r="AD361">
            <v>44302</v>
          </cell>
          <cell r="AE361">
            <v>44306</v>
          </cell>
          <cell r="AF361" t="str">
            <v>INDIVIDUAL SMILE CUERINA</v>
          </cell>
          <cell r="AG361" t="str">
            <v>269.5</v>
          </cell>
          <cell r="AH361">
            <v>1</v>
          </cell>
          <cell r="AI361" t="str">
            <v>CHUIN34R</v>
          </cell>
          <cell r="AJ361" t="str">
            <v>Móvil</v>
          </cell>
          <cell r="AK361" t="str">
            <v>EL JUEVES 22-04 ENTRE 8 Y 18 HORAS!</v>
          </cell>
          <cell r="AL361">
            <v>14481930729</v>
          </cell>
          <cell r="AM361">
            <v>392423743</v>
          </cell>
          <cell r="AN361" t="str">
            <v>Sí</v>
          </cell>
        </row>
        <row r="362">
          <cell r="A362">
            <v>2783</v>
          </cell>
          <cell r="B362" t="str">
            <v>marchisiosoledad@gmail.com</v>
          </cell>
          <cell r="C362">
            <v>44302</v>
          </cell>
          <cell r="D362" t="str">
            <v>Abierta</v>
          </cell>
          <cell r="E362" t="str">
            <v>Recibido</v>
          </cell>
          <cell r="F362" t="str">
            <v>Enviado</v>
          </cell>
          <cell r="G362" t="str">
            <v>ARS</v>
          </cell>
          <cell r="H362" t="str">
            <v>5784.42</v>
          </cell>
          <cell r="I362">
            <v>0</v>
          </cell>
          <cell r="J362">
            <v>0</v>
          </cell>
          <cell r="K362" t="str">
            <v>5784.42</v>
          </cell>
          <cell r="L362" t="str">
            <v>Soledad Marchisio</v>
          </cell>
          <cell r="M362">
            <v>30982569</v>
          </cell>
          <cell r="N362">
            <v>5491135226520</v>
          </cell>
          <cell r="O362" t="str">
            <v>Soledad Marchisio</v>
          </cell>
          <cell r="P362">
            <v>5491135226520</v>
          </cell>
          <cell r="Q362" t="str">
            <v>Paso</v>
          </cell>
          <cell r="R362">
            <v>4875</v>
          </cell>
          <cell r="T362" t="str">
            <v>Villa insuperable</v>
          </cell>
          <cell r="U362" t="str">
            <v>Tablada</v>
          </cell>
          <cell r="V362">
            <v>1752</v>
          </cell>
          <cell r="W362" t="str">
            <v>Gran Buenos Aires</v>
          </cell>
          <cell r="Y362" t="str">
            <v>ENVÍO SIN CARGO (CABA Y GRAN PARTE DE GBA) TIEMPO: 4 a 6 DÍAS HÁBILES</v>
          </cell>
          <cell r="Z362" t="str">
            <v>Mercado Pago</v>
          </cell>
          <cell r="AD362">
            <v>44302</v>
          </cell>
          <cell r="AE362">
            <v>44306</v>
          </cell>
          <cell r="AF362" t="str">
            <v>SET 2 PIEZAS PALA Y ESCOBA (Naranja)</v>
          </cell>
          <cell r="AG362" t="str">
            <v>1019.43</v>
          </cell>
          <cell r="AH362">
            <v>1</v>
          </cell>
          <cell r="AI362" t="str">
            <v>046LI7532</v>
          </cell>
          <cell r="AJ362" t="str">
            <v>Móvil</v>
          </cell>
          <cell r="AK362" t="str">
            <v>EL JUEVES 22-04 ENTRE 8 Y 18 HORAS!</v>
          </cell>
          <cell r="AL362">
            <v>2562236699</v>
          </cell>
          <cell r="AM362">
            <v>391021369</v>
          </cell>
          <cell r="AN362" t="str">
            <v>Sí</v>
          </cell>
        </row>
        <row r="363">
          <cell r="A363">
            <v>2782</v>
          </cell>
          <cell r="B363" t="str">
            <v>cin.analia.m99@gmail.com</v>
          </cell>
          <cell r="C363">
            <v>44302</v>
          </cell>
          <cell r="D363" t="str">
            <v>Abierta</v>
          </cell>
          <cell r="E363" t="str">
            <v>Recibido</v>
          </cell>
          <cell r="F363" t="str">
            <v>Enviado</v>
          </cell>
          <cell r="G363" t="str">
            <v>ARS</v>
          </cell>
          <cell r="H363">
            <v>720</v>
          </cell>
          <cell r="I363">
            <v>0</v>
          </cell>
          <cell r="J363">
            <v>0</v>
          </cell>
          <cell r="K363">
            <v>720</v>
          </cell>
          <cell r="L363" t="str">
            <v>Cintia Analia Montenegro</v>
          </cell>
          <cell r="M363">
            <v>41948485</v>
          </cell>
          <cell r="N363">
            <v>541150624838</v>
          </cell>
          <cell r="O363" t="str">
            <v>Cintia Analia Montenegro</v>
          </cell>
          <cell r="P363">
            <v>541150624838</v>
          </cell>
          <cell r="Q363" t="str">
            <v>Bolivar</v>
          </cell>
          <cell r="R363">
            <v>6791</v>
          </cell>
          <cell r="U363" t="str">
            <v xml:space="preserve">José León Suárez </v>
          </cell>
          <cell r="V363">
            <v>1655</v>
          </cell>
          <cell r="W363" t="str">
            <v>Gran Buenos Aires</v>
          </cell>
          <cell r="Y363" t="str">
            <v>ENVÍO SIN CARGO (CABA Y GRAN PARTE DE GBA) TIEMPO: 4 a 6 DÍAS HÁBILES</v>
          </cell>
          <cell r="Z363" t="str">
            <v>Mercado Pago</v>
          </cell>
          <cell r="AD363">
            <v>44302</v>
          </cell>
          <cell r="AE363">
            <v>44305</v>
          </cell>
          <cell r="AF363" t="str">
            <v>MATE PAMPA BOCA ANGOSTA CON BOMBILLA COLOR BEIGE</v>
          </cell>
          <cell r="AG363">
            <v>720</v>
          </cell>
          <cell r="AH363">
            <v>1</v>
          </cell>
          <cell r="AJ363" t="str">
            <v>Móvil</v>
          </cell>
          <cell r="AK363" t="str">
            <v>EL MARTES 20-04 ENTRE 8 Y 18 HORAS!</v>
          </cell>
          <cell r="AL363">
            <v>14479157848</v>
          </cell>
          <cell r="AM363">
            <v>393349724</v>
          </cell>
          <cell r="AN363" t="str">
            <v>Sí</v>
          </cell>
        </row>
        <row r="364">
          <cell r="A364">
            <v>2781</v>
          </cell>
          <cell r="B364" t="str">
            <v>ornellapaladino7@gmail.com</v>
          </cell>
          <cell r="C364">
            <v>44302</v>
          </cell>
          <cell r="D364" t="str">
            <v>Abierta</v>
          </cell>
          <cell r="E364" t="str">
            <v>Recibido</v>
          </cell>
          <cell r="F364" t="str">
            <v>Enviado</v>
          </cell>
          <cell r="G364" t="str">
            <v>ARS</v>
          </cell>
          <cell r="H364" t="str">
            <v>1497.71</v>
          </cell>
          <cell r="I364" t="str">
            <v>116.66</v>
          </cell>
          <cell r="J364">
            <v>0</v>
          </cell>
          <cell r="K364" t="str">
            <v>1381.05</v>
          </cell>
          <cell r="L364" t="str">
            <v>Ornella Paladino</v>
          </cell>
          <cell r="M364">
            <v>42823452</v>
          </cell>
          <cell r="N364">
            <v>541164358600</v>
          </cell>
          <cell r="O364" t="str">
            <v>Ornella Paladino</v>
          </cell>
          <cell r="P364">
            <v>541164358600</v>
          </cell>
          <cell r="Q364">
            <v>1120</v>
          </cell>
          <cell r="R364">
            <v>2445</v>
          </cell>
          <cell r="T364" t="str">
            <v>La Carolina</v>
          </cell>
          <cell r="U364" t="str">
            <v>Florencio Varela</v>
          </cell>
          <cell r="V364">
            <v>1888</v>
          </cell>
          <cell r="W364" t="str">
            <v>Gran Buenos Aires</v>
          </cell>
          <cell r="Y364" t="str">
            <v>ENVÍO SIN CARGO (CABA Y GRAN PARTE DE GBA) TIEMPO: 4 a 6 DÍAS HÁBILES</v>
          </cell>
          <cell r="Z364" t="str">
            <v>Mercado Pago</v>
          </cell>
          <cell r="AA364" t="str">
            <v>ANIVERSARIO</v>
          </cell>
          <cell r="AD364">
            <v>44302</v>
          </cell>
          <cell r="AE364">
            <v>44305</v>
          </cell>
          <cell r="AF364" t="str">
            <v>MUG CAFE TERMICO TAPA SILICONA</v>
          </cell>
          <cell r="AG364" t="str">
            <v>777.71</v>
          </cell>
          <cell r="AH364">
            <v>1</v>
          </cell>
          <cell r="AI364" t="str">
            <v>Q527</v>
          </cell>
          <cell r="AJ364" t="str">
            <v>Móvil</v>
          </cell>
          <cell r="AK364" t="str">
            <v>EL MIERCOLES 21-04 ENTRE 8 Y 18 HORAS!</v>
          </cell>
          <cell r="AL364">
            <v>2561873873</v>
          </cell>
          <cell r="AM364">
            <v>393339851</v>
          </cell>
          <cell r="AN364" t="str">
            <v>Sí</v>
          </cell>
        </row>
        <row r="365">
          <cell r="A365">
            <v>2780</v>
          </cell>
          <cell r="B365" t="str">
            <v>murillo.tomas94@gmail.com</v>
          </cell>
          <cell r="C365">
            <v>44302</v>
          </cell>
          <cell r="D365" t="str">
            <v>Abierta</v>
          </cell>
          <cell r="E365" t="str">
            <v>Recibido</v>
          </cell>
          <cell r="F365" t="str">
            <v>Enviado</v>
          </cell>
          <cell r="G365" t="str">
            <v>ARS</v>
          </cell>
          <cell r="H365">
            <v>720</v>
          </cell>
          <cell r="I365">
            <v>0</v>
          </cell>
          <cell r="J365">
            <v>0</v>
          </cell>
          <cell r="K365">
            <v>720</v>
          </cell>
          <cell r="L365" t="str">
            <v>Camila Garcia</v>
          </cell>
          <cell r="M365">
            <v>37338630</v>
          </cell>
          <cell r="N365">
            <v>543446618992</v>
          </cell>
          <cell r="O365" t="str">
            <v>Camila Garcia</v>
          </cell>
          <cell r="P365">
            <v>543446618992</v>
          </cell>
          <cell r="Q365" t="str">
            <v xml:space="preserve">Hipólito Yrigoyen </v>
          </cell>
          <cell r="R365">
            <v>2159</v>
          </cell>
          <cell r="S365">
            <v>2</v>
          </cell>
          <cell r="U365" t="str">
            <v>Capital Federal</v>
          </cell>
          <cell r="V365">
            <v>1089</v>
          </cell>
          <cell r="W365" t="str">
            <v>Capital Federal</v>
          </cell>
          <cell r="Y365" t="str">
            <v>ENVÍO SIN CARGO (CABA Y GRAN PARTE DE GBA) TIEMPO: 4 a 6 DÍAS HÁBILES</v>
          </cell>
          <cell r="Z365" t="str">
            <v>Mercado Pago</v>
          </cell>
          <cell r="AD365">
            <v>44302</v>
          </cell>
          <cell r="AE365">
            <v>44302</v>
          </cell>
          <cell r="AF365" t="str">
            <v>MATE PAMPA BOCA ANGOSTA CON BOMBILLA COLOR ROSA</v>
          </cell>
          <cell r="AG365">
            <v>720</v>
          </cell>
          <cell r="AH365">
            <v>1</v>
          </cell>
          <cell r="AJ365" t="str">
            <v>Móvil</v>
          </cell>
          <cell r="AK365" t="str">
            <v>LUNES 19-04 ENTRE 8 Y 18 HORAS!</v>
          </cell>
          <cell r="AL365">
            <v>14477010606</v>
          </cell>
          <cell r="AM365">
            <v>393285576</v>
          </cell>
          <cell r="AN365" t="str">
            <v>Sí</v>
          </cell>
        </row>
        <row r="366">
          <cell r="A366">
            <v>2779</v>
          </cell>
          <cell r="B366" t="str">
            <v>mili.minuzzi@hotmail.com</v>
          </cell>
          <cell r="C366">
            <v>44302</v>
          </cell>
          <cell r="D366" t="str">
            <v>Abierta</v>
          </cell>
          <cell r="E366" t="str">
            <v>Recibido</v>
          </cell>
          <cell r="F366" t="str">
            <v>Enviado</v>
          </cell>
          <cell r="G366" t="str">
            <v>ARS</v>
          </cell>
          <cell r="H366">
            <v>720</v>
          </cell>
          <cell r="I366">
            <v>0</v>
          </cell>
          <cell r="J366">
            <v>0</v>
          </cell>
          <cell r="K366">
            <v>720</v>
          </cell>
          <cell r="L366" t="str">
            <v>Milagros Minuzzi</v>
          </cell>
          <cell r="M366">
            <v>41028871</v>
          </cell>
          <cell r="N366">
            <v>541156132126</v>
          </cell>
          <cell r="O366" t="str">
            <v>Milagros Minuzzi</v>
          </cell>
          <cell r="P366">
            <v>541156132126</v>
          </cell>
          <cell r="Q366" t="str">
            <v>Serrano</v>
          </cell>
          <cell r="R366">
            <v>629</v>
          </cell>
          <cell r="S366">
            <v>44293</v>
          </cell>
          <cell r="T366" t="str">
            <v>Vill crespo</v>
          </cell>
          <cell r="U366" t="str">
            <v>Capital Federal</v>
          </cell>
          <cell r="V366">
            <v>1414</v>
          </cell>
          <cell r="W366" t="str">
            <v>Capital Federal</v>
          </cell>
          <cell r="Y366" t="str">
            <v>ENVÍO SIN CARGO (CABA Y GRAN PARTE DE GBA) TIEMPO: 4 a 6 DÍAS HÁBILES</v>
          </cell>
          <cell r="Z366" t="str">
            <v>Mercado Pago</v>
          </cell>
          <cell r="AD366">
            <v>44302</v>
          </cell>
          <cell r="AE366">
            <v>44305</v>
          </cell>
          <cell r="AF366" t="str">
            <v>MATE PAMPA BOCA ANCHA CON BOMBILLA COLOR ROSA</v>
          </cell>
          <cell r="AG366">
            <v>720</v>
          </cell>
          <cell r="AH366">
            <v>1</v>
          </cell>
          <cell r="AI366" t="str">
            <v>MATE PAMPA02. MERCA SEPARADA</v>
          </cell>
          <cell r="AJ366" t="str">
            <v>Móvil</v>
          </cell>
          <cell r="AK366" t="str">
            <v>EL MIERCOLES 21-04 ENTRE 8 Y 18 HORAS!</v>
          </cell>
          <cell r="AL366">
            <v>2560746652</v>
          </cell>
          <cell r="AM366">
            <v>393226363</v>
          </cell>
          <cell r="AN366" t="str">
            <v>Sí</v>
          </cell>
        </row>
        <row r="367">
          <cell r="A367">
            <v>2778</v>
          </cell>
          <cell r="B367" t="str">
            <v>daiperezgorena@gmail.com</v>
          </cell>
          <cell r="C367">
            <v>44301</v>
          </cell>
          <cell r="D367" t="str">
            <v>Abierta</v>
          </cell>
          <cell r="E367" t="str">
            <v>Recibido</v>
          </cell>
          <cell r="F367" t="str">
            <v>Enviado</v>
          </cell>
          <cell r="G367" t="str">
            <v>ARS</v>
          </cell>
          <cell r="H367">
            <v>720</v>
          </cell>
          <cell r="I367">
            <v>0</v>
          </cell>
          <cell r="J367">
            <v>0</v>
          </cell>
          <cell r="K367">
            <v>720</v>
          </cell>
          <cell r="L367" t="str">
            <v>Daiana Pérez</v>
          </cell>
          <cell r="M367">
            <v>37539454</v>
          </cell>
          <cell r="N367">
            <v>541165540380</v>
          </cell>
          <cell r="O367" t="str">
            <v>Daiana Pérez</v>
          </cell>
          <cell r="P367">
            <v>541165540380</v>
          </cell>
          <cell r="Q367" t="str">
            <v>Mansilla</v>
          </cell>
          <cell r="R367">
            <v>2612</v>
          </cell>
          <cell r="U367" t="str">
            <v>San Isidro</v>
          </cell>
          <cell r="V367">
            <v>1609</v>
          </cell>
          <cell r="W367" t="str">
            <v>Gran Buenos Aires</v>
          </cell>
          <cell r="Y367" t="str">
            <v>ENVÍO SIN CARGO (CABA Y GRAN PARTE DE GBA) TIEMPO: 4 a 6 DÍAS HÁBILES</v>
          </cell>
          <cell r="Z367" t="str">
            <v>Mercado Pago</v>
          </cell>
          <cell r="AB367" t="str">
            <v xml:space="preserve">Mate Pampa color blanco </v>
          </cell>
          <cell r="AD367">
            <v>44301</v>
          </cell>
          <cell r="AE367">
            <v>44305</v>
          </cell>
          <cell r="AF367" t="str">
            <v>MATE PAMPA BOCA ANCHA CON BOMBILLA COLOR BLANCO</v>
          </cell>
          <cell r="AG367">
            <v>720</v>
          </cell>
          <cell r="AH367">
            <v>1</v>
          </cell>
          <cell r="AJ367" t="str">
            <v>Móvil</v>
          </cell>
          <cell r="AK367" t="str">
            <v>EL MARTES 20-04 ENTRE 8 Y 18 HORAS!</v>
          </cell>
          <cell r="AL367">
            <v>14467778771</v>
          </cell>
          <cell r="AM367">
            <v>392898399</v>
          </cell>
          <cell r="AN367" t="str">
            <v>Sí</v>
          </cell>
        </row>
        <row r="368">
          <cell r="A368">
            <v>2777</v>
          </cell>
          <cell r="B368" t="str">
            <v>camilaaguirree99@gmail.com</v>
          </cell>
          <cell r="C368">
            <v>44301</v>
          </cell>
          <cell r="D368" t="str">
            <v>Abierta</v>
          </cell>
          <cell r="E368" t="str">
            <v>Recibido</v>
          </cell>
          <cell r="F368" t="str">
            <v>Enviado</v>
          </cell>
          <cell r="G368" t="str">
            <v>ARS</v>
          </cell>
          <cell r="H368" t="str">
            <v>1982.35</v>
          </cell>
          <cell r="I368" t="str">
            <v>297.35</v>
          </cell>
          <cell r="J368">
            <v>0</v>
          </cell>
          <cell r="K368">
            <v>1685</v>
          </cell>
          <cell r="L368" t="str">
            <v>Camila Aguirre</v>
          </cell>
          <cell r="M368">
            <v>41918901</v>
          </cell>
          <cell r="N368">
            <v>541126551560</v>
          </cell>
          <cell r="O368" t="str">
            <v>Camila Aguirre</v>
          </cell>
          <cell r="P368">
            <v>541126551560</v>
          </cell>
          <cell r="Q368" t="str">
            <v xml:space="preserve">Bulnes </v>
          </cell>
          <cell r="R368">
            <v>869</v>
          </cell>
          <cell r="S368" t="str">
            <v>9b</v>
          </cell>
          <cell r="T368" t="str">
            <v>Almagro</v>
          </cell>
          <cell r="U368" t="str">
            <v>Capital Federal</v>
          </cell>
          <cell r="V368">
            <v>1176</v>
          </cell>
          <cell r="W368" t="str">
            <v>Capital Federal</v>
          </cell>
          <cell r="Y368" t="str">
            <v>ENVÍO SIN CARGO (CABA Y GRAN PARTE DE GBA) TIEMPO: 4 a 6 DÍAS HÁBILES</v>
          </cell>
          <cell r="Z368" t="str">
            <v>Mercado Pago</v>
          </cell>
          <cell r="AA368" t="str">
            <v>ANIVERSARIO</v>
          </cell>
          <cell r="AD368">
            <v>44301</v>
          </cell>
          <cell r="AE368">
            <v>44305</v>
          </cell>
          <cell r="AF368" t="str">
            <v>SARTEN DE CERAMICA ANTIADHERENTE C/TAPA DE VIDRIO 26 CM</v>
          </cell>
          <cell r="AG368" t="str">
            <v>1982.35</v>
          </cell>
          <cell r="AH368">
            <v>1</v>
          </cell>
          <cell r="AI368" t="str">
            <v>BA8172</v>
          </cell>
          <cell r="AJ368" t="str">
            <v>Móvil</v>
          </cell>
          <cell r="AK368" t="str">
            <v>EL MIERCOLES 21-04 ENTRE 8 Y 18 HORAS!</v>
          </cell>
          <cell r="AL368">
            <v>2558596811</v>
          </cell>
          <cell r="AM368">
            <v>392048948</v>
          </cell>
          <cell r="AN368" t="str">
            <v>Sí</v>
          </cell>
        </row>
        <row r="369">
          <cell r="A369">
            <v>2776</v>
          </cell>
          <cell r="B369" t="str">
            <v>lilianamarodriguez@yahoo.com</v>
          </cell>
          <cell r="C369">
            <v>44301</v>
          </cell>
          <cell r="D369" t="str">
            <v>Abierta</v>
          </cell>
          <cell r="E369" t="str">
            <v>Recibido</v>
          </cell>
          <cell r="F369" t="str">
            <v>Enviado</v>
          </cell>
          <cell r="G369" t="str">
            <v>ARS</v>
          </cell>
          <cell r="H369" t="str">
            <v>1566.99</v>
          </cell>
          <cell r="I369" t="str">
            <v>127.05</v>
          </cell>
          <cell r="J369">
            <v>0</v>
          </cell>
          <cell r="K369" t="str">
            <v>1439.94</v>
          </cell>
          <cell r="L369" t="str">
            <v>Liliana Mabel Rodriguez</v>
          </cell>
          <cell r="M369">
            <v>17984157</v>
          </cell>
          <cell r="N369">
            <v>5491156594249</v>
          </cell>
          <cell r="O369" t="str">
            <v>Liliana Mabel Rodriguez</v>
          </cell>
          <cell r="P369">
            <v>5491156594249</v>
          </cell>
          <cell r="Q369" t="str">
            <v xml:space="preserve">25 De Mayo </v>
          </cell>
          <cell r="R369">
            <v>1894</v>
          </cell>
          <cell r="T369" t="str">
            <v>Tigre</v>
          </cell>
          <cell r="U369" t="str">
            <v>Tigre</v>
          </cell>
          <cell r="V369">
            <v>1648</v>
          </cell>
          <cell r="W369" t="str">
            <v>Gran Buenos Aires</v>
          </cell>
          <cell r="Y369" t="str">
            <v>ENVÍO SIN CARGO (CABA Y GRAN PARTE DE GBA) TIEMPO: 4 a 6 DÍAS HÁBILES</v>
          </cell>
          <cell r="Z369" t="str">
            <v>Mercado Pago</v>
          </cell>
          <cell r="AA369" t="str">
            <v>ANIVERSARIO</v>
          </cell>
          <cell r="AC369" t="str">
            <v>JUNTO CON 2764</v>
          </cell>
          <cell r="AD369">
            <v>44301</v>
          </cell>
          <cell r="AE369">
            <v>44303</v>
          </cell>
          <cell r="AF369" t="str">
            <v>FRASCO VIDRIO 19CM X 9CM DIAM</v>
          </cell>
          <cell r="AG369" t="str">
            <v>846.99</v>
          </cell>
          <cell r="AH369">
            <v>1</v>
          </cell>
          <cell r="AI369" t="str">
            <v>BA6431 MERRCA SEPARADA</v>
          </cell>
          <cell r="AJ369" t="str">
            <v>Móvil</v>
          </cell>
          <cell r="AK369" t="str">
            <v xml:space="preserve">EL MARTES 20 JUNTO CON EL OTRO PEDIDO ! </v>
          </cell>
          <cell r="AL369">
            <v>2558466669</v>
          </cell>
          <cell r="AM369">
            <v>392852571</v>
          </cell>
          <cell r="AN369" t="str">
            <v>Sí</v>
          </cell>
        </row>
        <row r="370">
          <cell r="A370">
            <v>2774</v>
          </cell>
          <cell r="B370" t="str">
            <v>mmaiespe@gmail.com</v>
          </cell>
          <cell r="C370">
            <v>44301</v>
          </cell>
          <cell r="D370" t="str">
            <v>Abierta</v>
          </cell>
          <cell r="E370" t="str">
            <v>Recibido</v>
          </cell>
          <cell r="F370" t="str">
            <v>Enviado</v>
          </cell>
          <cell r="G370" t="str">
            <v>ARS</v>
          </cell>
          <cell r="H370">
            <v>720</v>
          </cell>
          <cell r="I370">
            <v>0</v>
          </cell>
          <cell r="J370">
            <v>0</v>
          </cell>
          <cell r="K370">
            <v>720</v>
          </cell>
          <cell r="L370" t="str">
            <v>Maria Perez</v>
          </cell>
          <cell r="M370">
            <v>36687401</v>
          </cell>
          <cell r="N370">
            <v>541134801111</v>
          </cell>
          <cell r="O370" t="str">
            <v>Maria Perez</v>
          </cell>
          <cell r="P370">
            <v>541134801111</v>
          </cell>
          <cell r="Q370" t="str">
            <v>Comodoro rivadavia</v>
          </cell>
          <cell r="R370">
            <v>3414</v>
          </cell>
          <cell r="S370" t="str">
            <v>Timbre de abajo de todo</v>
          </cell>
          <cell r="T370" t="str">
            <v xml:space="preserve">Sarandi </v>
          </cell>
          <cell r="U370" t="str">
            <v>Avellaneda</v>
          </cell>
          <cell r="V370">
            <v>1872</v>
          </cell>
          <cell r="W370" t="str">
            <v>Gran Buenos Aires</v>
          </cell>
          <cell r="Y370" t="str">
            <v>ENVÍO SIN CARGO (CABA Y GRAN PARTE DE GBA) TIEMPO: 4 a 6 DÍAS HÁBILES</v>
          </cell>
          <cell r="Z370" t="str">
            <v>Mercado Pago</v>
          </cell>
          <cell r="AD370">
            <v>44301</v>
          </cell>
          <cell r="AE370">
            <v>44305</v>
          </cell>
          <cell r="AF370" t="str">
            <v>MATE PAMPA BOCA ANGOSTA CON BOMBILLA COLOR BLANCO</v>
          </cell>
          <cell r="AG370">
            <v>720</v>
          </cell>
          <cell r="AH370">
            <v>1</v>
          </cell>
          <cell r="AJ370" t="str">
            <v>Móvil</v>
          </cell>
          <cell r="AK370" t="str">
            <v>EL MIERCOLES 21-04 ENTRE 8 Y 18 HORAS!</v>
          </cell>
          <cell r="AL370">
            <v>14465566279</v>
          </cell>
          <cell r="AM370">
            <v>392821484</v>
          </cell>
          <cell r="AN370" t="str">
            <v>Sí</v>
          </cell>
        </row>
        <row r="371">
          <cell r="A371">
            <v>2773</v>
          </cell>
          <cell r="B371" t="str">
            <v>solhoare@hotmail.com</v>
          </cell>
          <cell r="C371">
            <v>44301</v>
          </cell>
          <cell r="D371" t="str">
            <v>Abierta</v>
          </cell>
          <cell r="E371" t="str">
            <v>Recibido</v>
          </cell>
          <cell r="F371" t="str">
            <v>Enviado</v>
          </cell>
          <cell r="G371" t="str">
            <v>ARS</v>
          </cell>
          <cell r="H371" t="str">
            <v>3760.87</v>
          </cell>
          <cell r="I371" t="str">
            <v>564.13</v>
          </cell>
          <cell r="J371">
            <v>0</v>
          </cell>
          <cell r="K371" t="str">
            <v>3196.74</v>
          </cell>
          <cell r="L371" t="str">
            <v>Soledad Hoare</v>
          </cell>
          <cell r="M371">
            <v>26476887</v>
          </cell>
          <cell r="N371">
            <v>541158220615</v>
          </cell>
          <cell r="O371" t="str">
            <v>Soledad Hoare</v>
          </cell>
          <cell r="P371">
            <v>541158220615</v>
          </cell>
          <cell r="Q371" t="str">
            <v xml:space="preserve">Guillermo Rawso </v>
          </cell>
          <cell r="R371">
            <v>2702</v>
          </cell>
          <cell r="S371" t="str">
            <v>3c</v>
          </cell>
          <cell r="U371" t="str">
            <v xml:space="preserve">Olivos </v>
          </cell>
          <cell r="V371">
            <v>1636</v>
          </cell>
          <cell r="W371" t="str">
            <v>Gran Buenos Aires</v>
          </cell>
          <cell r="Y371" t="str">
            <v>ENVÍO SIN CARGO (CABA Y GRAN PARTE DE GBA) TIEMPO: 4 a 6 DÍAS HÁBILES</v>
          </cell>
          <cell r="Z371" t="str">
            <v>Mercado Pago</v>
          </cell>
          <cell r="AA371" t="str">
            <v>ANIVERSARIO</v>
          </cell>
          <cell r="AD371">
            <v>44301</v>
          </cell>
          <cell r="AE371">
            <v>44305</v>
          </cell>
          <cell r="AF371" t="str">
            <v>CAFETERA EMBOLO 800ML M3</v>
          </cell>
          <cell r="AG371" t="str">
            <v>1904.65</v>
          </cell>
          <cell r="AH371">
            <v>1</v>
          </cell>
          <cell r="AI371" t="str">
            <v>046BA8048</v>
          </cell>
          <cell r="AJ371" t="str">
            <v>Web</v>
          </cell>
          <cell r="AK371" t="str">
            <v>EL MARTES 20-04 ENTRE 8 Y 18 HORAS!</v>
          </cell>
          <cell r="AL371">
            <v>2556862719</v>
          </cell>
          <cell r="AM371">
            <v>392136206</v>
          </cell>
          <cell r="AN371" t="str">
            <v>Sí</v>
          </cell>
        </row>
        <row r="372">
          <cell r="A372">
            <v>2772</v>
          </cell>
          <cell r="B372" t="str">
            <v>josefinaa.rmm@gmail.com</v>
          </cell>
          <cell r="C372">
            <v>44301</v>
          </cell>
          <cell r="D372" t="str">
            <v>Abierta</v>
          </cell>
          <cell r="E372" t="str">
            <v>Recibido</v>
          </cell>
          <cell r="F372" t="str">
            <v>Enviado</v>
          </cell>
          <cell r="G372" t="str">
            <v>ARS</v>
          </cell>
          <cell r="H372" t="str">
            <v>1211.26</v>
          </cell>
          <cell r="I372" t="str">
            <v>181.69</v>
          </cell>
          <cell r="J372">
            <v>0</v>
          </cell>
          <cell r="K372" t="str">
            <v>1029.57</v>
          </cell>
          <cell r="L372" t="str">
            <v>Josefina Ramírez Maciel</v>
          </cell>
          <cell r="M372">
            <v>39340154</v>
          </cell>
          <cell r="N372">
            <v>541133018549</v>
          </cell>
          <cell r="O372" t="str">
            <v>Josefina Ramírez Maciel</v>
          </cell>
          <cell r="P372">
            <v>541133018549</v>
          </cell>
          <cell r="Q372" t="str">
            <v xml:space="preserve">Chubut </v>
          </cell>
          <cell r="R372">
            <v>89</v>
          </cell>
          <cell r="U372" t="str">
            <v xml:space="preserve">San Antonio de padua </v>
          </cell>
          <cell r="V372">
            <v>1718</v>
          </cell>
          <cell r="W372" t="str">
            <v>Gran Buenos Aires</v>
          </cell>
          <cell r="Y372" t="str">
            <v>ENVÍO SIN CARGO (CABA Y GRAN PARTE DE GBA) TIEMPO: 4 a 6 DÍAS HÁBILES</v>
          </cell>
          <cell r="Z372" t="str">
            <v>Mercado Pago</v>
          </cell>
          <cell r="AA372" t="str">
            <v>ANIVERSARIO</v>
          </cell>
          <cell r="AD372">
            <v>44301</v>
          </cell>
          <cell r="AE372">
            <v>44305</v>
          </cell>
          <cell r="AF372" t="str">
            <v>ENSALADERA DE VIDRIO PRIMAVERA 1000ML. 17 X 7 XM RIGOLLEAU</v>
          </cell>
          <cell r="AG372">
            <v>176</v>
          </cell>
          <cell r="AH372">
            <v>1</v>
          </cell>
          <cell r="AI372" t="str">
            <v>ML67537 MERCA SEPARDAD</v>
          </cell>
          <cell r="AJ372" t="str">
            <v>Móvil</v>
          </cell>
          <cell r="AK372" t="str">
            <v>EL MIERCOLES 21-04 ENTRE 8 Y 18 HORAS!</v>
          </cell>
          <cell r="AL372">
            <v>2556038978</v>
          </cell>
          <cell r="AM372">
            <v>392420825</v>
          </cell>
          <cell r="AN372" t="str">
            <v>Sí</v>
          </cell>
        </row>
        <row r="373">
          <cell r="A373">
            <v>2771</v>
          </cell>
          <cell r="B373" t="str">
            <v>natalia_g04@hotmail.com</v>
          </cell>
          <cell r="C373">
            <v>44301</v>
          </cell>
          <cell r="D373" t="str">
            <v>Abierta</v>
          </cell>
          <cell r="E373" t="str">
            <v>Recibido</v>
          </cell>
          <cell r="F373" t="str">
            <v>Enviado</v>
          </cell>
          <cell r="G373" t="str">
            <v>ARS</v>
          </cell>
          <cell r="H373" t="str">
            <v>718.18</v>
          </cell>
          <cell r="I373" t="str">
            <v>107.73</v>
          </cell>
          <cell r="J373">
            <v>0</v>
          </cell>
          <cell r="K373" t="str">
            <v>610.45</v>
          </cell>
          <cell r="L373" t="str">
            <v>Natalia Gorga</v>
          </cell>
          <cell r="M373">
            <v>30041346</v>
          </cell>
          <cell r="N373">
            <v>541138182386</v>
          </cell>
          <cell r="O373" t="str">
            <v>Natalia Gorga</v>
          </cell>
          <cell r="P373">
            <v>541138182386</v>
          </cell>
          <cell r="Q373" t="str">
            <v xml:space="preserve">Av Alvarez jonte </v>
          </cell>
          <cell r="R373">
            <v>2074</v>
          </cell>
          <cell r="U373" t="str">
            <v>Capital Federal</v>
          </cell>
          <cell r="V373">
            <v>1416</v>
          </cell>
          <cell r="W373" t="str">
            <v>Capital Federal</v>
          </cell>
          <cell r="Y373" t="str">
            <v>ENVÍO SIN CARGO (CABA Y GRAN PARTE DE GBA) TIEMPO: 4 a 6 DÍAS HÁBILES</v>
          </cell>
          <cell r="Z373" t="str">
            <v>Mercado Pago</v>
          </cell>
          <cell r="AA373" t="str">
            <v>ANIVERSARIO</v>
          </cell>
          <cell r="AB373" t="str">
            <v>No Funciona el timbre en el domicilio de recepcion. Llamar al 1138182386. Gracias</v>
          </cell>
          <cell r="AD373">
            <v>44301</v>
          </cell>
          <cell r="AE373">
            <v>44305</v>
          </cell>
          <cell r="AF373" t="str">
            <v>VASO MUG ECO CON TAPA TERMICA 450CC (Verde)</v>
          </cell>
          <cell r="AG373" t="str">
            <v>144.09</v>
          </cell>
          <cell r="AH373">
            <v>1</v>
          </cell>
          <cell r="AI373" t="str">
            <v>Q659 QUO MERCA SEPARADA/COSTO TEORICO MAS IVA</v>
          </cell>
          <cell r="AJ373" t="str">
            <v>Móvil</v>
          </cell>
          <cell r="AK373" t="str">
            <v>EL MIERCOLES 21-04 ENTRE 8 Y 18 HORAS!</v>
          </cell>
          <cell r="AL373">
            <v>2555628267</v>
          </cell>
          <cell r="AM373">
            <v>392270620</v>
          </cell>
          <cell r="AN373" t="str">
            <v>Sí</v>
          </cell>
        </row>
        <row r="374">
          <cell r="A374">
            <v>3151</v>
          </cell>
          <cell r="B374" t="str">
            <v>elianacalvosa87@gmail.com</v>
          </cell>
          <cell r="AF374" t="str">
            <v>YERBERO HOJAS VERDES SETX 2 16 X 8,5 CM.</v>
          </cell>
          <cell r="AG374">
            <v>975</v>
          </cell>
          <cell r="AH374">
            <v>1</v>
          </cell>
          <cell r="AI374" t="str">
            <v>645LA55048</v>
          </cell>
          <cell r="AN374" t="str">
            <v>Sí</v>
          </cell>
        </row>
        <row r="375">
          <cell r="A375">
            <v>3151</v>
          </cell>
          <cell r="B375" t="str">
            <v>elianacalvosa87@gmail.com</v>
          </cell>
          <cell r="AF375" t="str">
            <v>MATE PAMPA BOCA ANGOSTA CON BOMBILLA COLOR NEGRO</v>
          </cell>
          <cell r="AG375">
            <v>720</v>
          </cell>
          <cell r="AH375">
            <v>1</v>
          </cell>
          <cell r="AN375" t="str">
            <v>Sí</v>
          </cell>
        </row>
        <row r="376">
          <cell r="A376">
            <v>3150</v>
          </cell>
          <cell r="B376" t="str">
            <v>juarezmicaela19@hotmail.com</v>
          </cell>
          <cell r="AF376" t="str">
            <v>FRASCO DE VIDRIO COOKIES 19*14 CM DIAM.</v>
          </cell>
          <cell r="AG376">
            <v>1277</v>
          </cell>
          <cell r="AH376">
            <v>1</v>
          </cell>
          <cell r="AI376" t="str">
            <v>094BA7085</v>
          </cell>
          <cell r="AN376" t="str">
            <v>Sí</v>
          </cell>
        </row>
        <row r="377">
          <cell r="A377">
            <v>3150</v>
          </cell>
          <cell r="B377" t="str">
            <v>juarezmicaela19@hotmail.com</v>
          </cell>
          <cell r="AF377" t="str">
            <v>CORTINA ALGODÓN Y POLIÉSTER PESADAS 2 PAÑOS 1.40x2.10 CM GRIS (Gris)</v>
          </cell>
          <cell r="AG377">
            <v>2499</v>
          </cell>
          <cell r="AH377">
            <v>1</v>
          </cell>
          <cell r="AN377" t="str">
            <v>Sí</v>
          </cell>
        </row>
        <row r="378">
          <cell r="A378">
            <v>3149</v>
          </cell>
          <cell r="B378" t="str">
            <v>Paulaetile@gmail.com</v>
          </cell>
          <cell r="AF378" t="str">
            <v>FUENTE DE VIDRIO CON TAPA PARA HORNO 2750CC 1375CC 33.9*19CM DIAM</v>
          </cell>
          <cell r="AG378">
            <v>2079</v>
          </cell>
          <cell r="AH378">
            <v>1</v>
          </cell>
          <cell r="AI378" t="str">
            <v>PA59010</v>
          </cell>
          <cell r="AN378" t="str">
            <v>Sí</v>
          </cell>
        </row>
        <row r="379">
          <cell r="A379">
            <v>3149</v>
          </cell>
          <cell r="B379" t="str">
            <v>Paulaetile@gmail.com</v>
          </cell>
          <cell r="AF379" t="str">
            <v>FUENTE PARA HORNO CUADRADA 1950CC</v>
          </cell>
          <cell r="AG379">
            <v>1254</v>
          </cell>
          <cell r="AH379">
            <v>1</v>
          </cell>
          <cell r="AI379" t="str">
            <v>PA59384</v>
          </cell>
          <cell r="AN379" t="str">
            <v>Sí</v>
          </cell>
        </row>
        <row r="380">
          <cell r="A380">
            <v>3149</v>
          </cell>
          <cell r="B380" t="str">
            <v>Paulaetile@gmail.com</v>
          </cell>
          <cell r="AF380" t="str">
            <v>SET DE COPAS DE VINO CISPER X 6 UNIDADES</v>
          </cell>
          <cell r="AG380">
            <v>1139</v>
          </cell>
          <cell r="AH380">
            <v>1</v>
          </cell>
          <cell r="AI380" t="str">
            <v>052CI6458</v>
          </cell>
          <cell r="AN380" t="str">
            <v>Sí</v>
          </cell>
        </row>
        <row r="381">
          <cell r="A381">
            <v>3148</v>
          </cell>
          <cell r="B381" t="str">
            <v>vickygertge97@hotmail.com</v>
          </cell>
          <cell r="AF381" t="str">
            <v>CUCHARA CALADA DE NYLON CON MANGO DE ACERO Y PP SIMIL MARMOL 33.5</v>
          </cell>
          <cell r="AG381">
            <v>549</v>
          </cell>
          <cell r="AH381">
            <v>1</v>
          </cell>
          <cell r="AI381" t="str">
            <v>MS101854</v>
          </cell>
          <cell r="AN381" t="str">
            <v>Sí</v>
          </cell>
        </row>
        <row r="382">
          <cell r="A382">
            <v>3148</v>
          </cell>
          <cell r="B382" t="str">
            <v>vickygertge97@hotmail.com</v>
          </cell>
          <cell r="AF382" t="str">
            <v>CUCHARON DE NYLON CON MANGO DE ACERO Y PP SIMIL MARMOL 29CM</v>
          </cell>
          <cell r="AG382">
            <v>549</v>
          </cell>
          <cell r="AH382">
            <v>1</v>
          </cell>
          <cell r="AI382" t="str">
            <v>MS101851 MERCA SEPA</v>
          </cell>
          <cell r="AN382" t="str">
            <v>Sí</v>
          </cell>
        </row>
        <row r="383">
          <cell r="A383">
            <v>3148</v>
          </cell>
          <cell r="B383" t="str">
            <v>vickygertge97@hotmail.com</v>
          </cell>
          <cell r="AF383" t="str">
            <v>ESPATULA DE NYLON CON MANGO DE ACERO Y PP SIMIL MARMOL 35CM</v>
          </cell>
          <cell r="AG383">
            <v>549</v>
          </cell>
          <cell r="AH383">
            <v>1</v>
          </cell>
          <cell r="AI383" t="str">
            <v>MS101850</v>
          </cell>
          <cell r="AN383" t="str">
            <v>Sí</v>
          </cell>
        </row>
        <row r="384">
          <cell r="A384">
            <v>3147</v>
          </cell>
          <cell r="B384" t="str">
            <v>romydiaz81@hotmail.com</v>
          </cell>
          <cell r="AF384" t="str">
            <v>VELA 100 % SOJA CON ESENCIAS - DIFERENTES AROMAS 8x8 CM (JAZMIN)</v>
          </cell>
          <cell r="AG384" t="str">
            <v>459.99</v>
          </cell>
          <cell r="AH384">
            <v>1</v>
          </cell>
          <cell r="AI384" t="str">
            <v>BA6340VELA</v>
          </cell>
          <cell r="AN384" t="str">
            <v>Sí</v>
          </cell>
        </row>
        <row r="385">
          <cell r="A385">
            <v>3147</v>
          </cell>
          <cell r="B385" t="str">
            <v>romydiaz81@hotmail.com</v>
          </cell>
          <cell r="AF385" t="str">
            <v>PORTARRETO MADERA FLOR 10X10CM</v>
          </cell>
          <cell r="AG385" t="str">
            <v>510.5</v>
          </cell>
          <cell r="AH385">
            <v>2</v>
          </cell>
          <cell r="AI385" t="str">
            <v>067PR3858</v>
          </cell>
          <cell r="AN385" t="str">
            <v>Sí</v>
          </cell>
        </row>
        <row r="386">
          <cell r="A386">
            <v>3146</v>
          </cell>
          <cell r="B386" t="str">
            <v>sabrina_colucci@hotmail.com</v>
          </cell>
          <cell r="AF386" t="str">
            <v>CORTINA POLIÉSTER PESADAS 2 PAÑOS 1.40x2.10 CM BLANCA (Blanco)</v>
          </cell>
          <cell r="AG386">
            <v>2450</v>
          </cell>
          <cell r="AH386">
            <v>1</v>
          </cell>
          <cell r="AN386" t="str">
            <v>Sí</v>
          </cell>
        </row>
        <row r="387">
          <cell r="A387">
            <v>3146</v>
          </cell>
          <cell r="B387" t="str">
            <v>sabrina_colucci@hotmail.com</v>
          </cell>
          <cell r="AF387" t="str">
            <v>INDIVIDUAL LIENZO BLANCO</v>
          </cell>
          <cell r="AG387">
            <v>300</v>
          </cell>
          <cell r="AH387">
            <v>1</v>
          </cell>
          <cell r="AI387" t="str">
            <v>024KK157BCO</v>
          </cell>
          <cell r="AN387" t="str">
            <v>Sí</v>
          </cell>
        </row>
        <row r="388">
          <cell r="A388">
            <v>3144</v>
          </cell>
          <cell r="B388" t="str">
            <v>agostinacincotta@gmail.com</v>
          </cell>
          <cell r="AF388" t="str">
            <v>SET DE BAÑO 3PC 1DISP. 1 PORTACEPILLOS JABONERA POLIRESINA PASTEL</v>
          </cell>
          <cell r="AG388">
            <v>4026</v>
          </cell>
          <cell r="AH388">
            <v>1</v>
          </cell>
          <cell r="AI388" t="str">
            <v>046AB6648</v>
          </cell>
          <cell r="AN388" t="str">
            <v>Sí</v>
          </cell>
        </row>
        <row r="389">
          <cell r="A389">
            <v>3143</v>
          </cell>
          <cell r="B389" t="str">
            <v>marcaidac@yahoo.com.ar</v>
          </cell>
          <cell r="AF389" t="str">
            <v>MATE PAMPA BOCA ANCHA CON BOMBILLA COLOR NEGRO</v>
          </cell>
          <cell r="AG389">
            <v>720</v>
          </cell>
          <cell r="AH389">
            <v>1</v>
          </cell>
          <cell r="AN389" t="str">
            <v>Sí</v>
          </cell>
        </row>
        <row r="390">
          <cell r="A390">
            <v>3136</v>
          </cell>
          <cell r="B390" t="str">
            <v>lubonatalia@hotmail.com</v>
          </cell>
          <cell r="AF390" t="str">
            <v>MESA DE ARRIME HOME OFFICE 35x40x67 CM</v>
          </cell>
          <cell r="AG390">
            <v>3500</v>
          </cell>
          <cell r="AH390">
            <v>1</v>
          </cell>
          <cell r="AI390" t="str">
            <v>MESA ARRIME 2 CAÑOS</v>
          </cell>
          <cell r="AN390" t="str">
            <v>Sí</v>
          </cell>
        </row>
        <row r="391">
          <cell r="A391">
            <v>3136</v>
          </cell>
          <cell r="B391" t="str">
            <v>lubonatalia@hotmail.com</v>
          </cell>
          <cell r="AF391" t="str">
            <v>YERBERO METALIZADO DORADO SET X 2 16 X 8.5 CM</v>
          </cell>
          <cell r="AG391">
            <v>686</v>
          </cell>
          <cell r="AH391">
            <v>1</v>
          </cell>
          <cell r="AI391" t="str">
            <v>645LA55054</v>
          </cell>
          <cell r="AN391" t="str">
            <v>Sí</v>
          </cell>
        </row>
        <row r="392">
          <cell r="A392">
            <v>3136</v>
          </cell>
          <cell r="B392" t="str">
            <v>lubonatalia@hotmail.com</v>
          </cell>
          <cell r="AF392" t="str">
            <v>DISPENSER SINGLE 500ML COLOR SURT (Blanco)</v>
          </cell>
          <cell r="AG392">
            <v>662</v>
          </cell>
          <cell r="AH392">
            <v>1</v>
          </cell>
          <cell r="AI392" t="str">
            <v>Q17008 QUO MERCA SEPARADA COSTO TEORICO MAS IVA</v>
          </cell>
          <cell r="AN392" t="str">
            <v>Sí</v>
          </cell>
        </row>
        <row r="393">
          <cell r="A393">
            <v>3134</v>
          </cell>
          <cell r="B393" t="str">
            <v>giselaozieminski@hotmail.com</v>
          </cell>
          <cell r="AF393" t="str">
            <v>ALMOHADON PANA BEIGE 36*36</v>
          </cell>
          <cell r="AG393">
            <v>373</v>
          </cell>
          <cell r="AH393">
            <v>1</v>
          </cell>
          <cell r="AI393" t="str">
            <v>AL7770</v>
          </cell>
          <cell r="AN393" t="str">
            <v>Sí</v>
          </cell>
        </row>
        <row r="394">
          <cell r="A394">
            <v>3134</v>
          </cell>
          <cell r="B394" t="str">
            <v>giselaozieminski@hotmail.com</v>
          </cell>
          <cell r="AF394" t="str">
            <v>ALM. AZUL PANA 36X36CM C/RELLENO VELLON SILICONADO</v>
          </cell>
          <cell r="AG394">
            <v>373</v>
          </cell>
          <cell r="AH394">
            <v>2</v>
          </cell>
          <cell r="AI394" t="str">
            <v>02AL7765</v>
          </cell>
          <cell r="AN394" t="str">
            <v>Sí</v>
          </cell>
        </row>
        <row r="395">
          <cell r="A395">
            <v>3132</v>
          </cell>
          <cell r="B395" t="str">
            <v>juancruzvincenti@gmail.com</v>
          </cell>
          <cell r="AF395" t="str">
            <v>IINFUSOR DE TE ACERO Y SILICONA CON APOYA 4.5 CM</v>
          </cell>
          <cell r="AG395" t="str">
            <v>569.3</v>
          </cell>
          <cell r="AH395">
            <v>1</v>
          </cell>
          <cell r="AI395" t="str">
            <v>MS114247</v>
          </cell>
          <cell r="AN395" t="str">
            <v>Sí</v>
          </cell>
        </row>
        <row r="396">
          <cell r="A396">
            <v>3132</v>
          </cell>
          <cell r="B396" t="str">
            <v>juancruzvincenti@gmail.com</v>
          </cell>
          <cell r="AF396" t="str">
            <v>MESA PLEGABLE PARA PC MADERA Y METAL 59X39X23CM (Marrón)</v>
          </cell>
          <cell r="AG396">
            <v>2099</v>
          </cell>
          <cell r="AH396">
            <v>1</v>
          </cell>
          <cell r="AN396" t="str">
            <v>Sí</v>
          </cell>
        </row>
        <row r="397">
          <cell r="A397">
            <v>3131</v>
          </cell>
          <cell r="B397" t="str">
            <v>mendozamarisol@live.com.ar</v>
          </cell>
          <cell r="AF397" t="str">
            <v>INDIVIDUAL HOJA AZUL CUERINA</v>
          </cell>
          <cell r="AG397" t="str">
            <v>269.5</v>
          </cell>
          <cell r="AH397">
            <v>1</v>
          </cell>
          <cell r="AI397" t="str">
            <v>CHUIN06R</v>
          </cell>
          <cell r="AN397" t="str">
            <v>Sí</v>
          </cell>
        </row>
        <row r="398">
          <cell r="A398">
            <v>3131</v>
          </cell>
          <cell r="B398" t="str">
            <v>mendozamarisol@live.com.ar</v>
          </cell>
          <cell r="AF398" t="str">
            <v>MANTEL RECTANGULAR ANTIMANCHA 1.40x2 mtrs</v>
          </cell>
          <cell r="AG398">
            <v>1674</v>
          </cell>
          <cell r="AH398">
            <v>1</v>
          </cell>
          <cell r="AI398" t="str">
            <v>CHUR19**</v>
          </cell>
          <cell r="AN398" t="str">
            <v>Sí</v>
          </cell>
        </row>
        <row r="399">
          <cell r="A399">
            <v>3130</v>
          </cell>
          <cell r="B399" t="str">
            <v>paulaagustinabarros@gmail.com</v>
          </cell>
          <cell r="AF399" t="str">
            <v>VELA 100 % SOJA CON AROMA JAZMIN GARDENIA (JAZMIN)</v>
          </cell>
          <cell r="AG399">
            <v>550</v>
          </cell>
          <cell r="AH399">
            <v>1</v>
          </cell>
          <cell r="AI399" t="str">
            <v>BA5914VELA</v>
          </cell>
          <cell r="AN399" t="str">
            <v>Sí</v>
          </cell>
        </row>
        <row r="400">
          <cell r="A400">
            <v>3129</v>
          </cell>
          <cell r="B400" t="str">
            <v>maria.acevedo@transener.com.ar</v>
          </cell>
          <cell r="AF400" t="str">
            <v>ESPATULA PORCIONERA ANARANJADO 30 CM</v>
          </cell>
          <cell r="AG400">
            <v>440</v>
          </cell>
          <cell r="AH400">
            <v>1</v>
          </cell>
          <cell r="AI400" t="str">
            <v>BP14004 BIPO</v>
          </cell>
          <cell r="AN400" t="str">
            <v>Sí</v>
          </cell>
        </row>
        <row r="401">
          <cell r="A401">
            <v>3129</v>
          </cell>
          <cell r="B401" t="str">
            <v>maria.acevedo@transener.com.ar</v>
          </cell>
          <cell r="AF401" t="str">
            <v>CUCHARA DE MADERA 26CM</v>
          </cell>
          <cell r="AG401" t="str">
            <v>382.8</v>
          </cell>
          <cell r="AH401">
            <v>1</v>
          </cell>
          <cell r="AI401" t="str">
            <v>MS101899</v>
          </cell>
          <cell r="AN401" t="str">
            <v>Sí</v>
          </cell>
        </row>
        <row r="402">
          <cell r="A402">
            <v>3129</v>
          </cell>
          <cell r="B402" t="str">
            <v>maria.acevedo@transener.com.ar</v>
          </cell>
          <cell r="AF402" t="str">
            <v>PISAPAPAS DISTINTOS COLORES (Naranja)</v>
          </cell>
          <cell r="AG402">
            <v>440</v>
          </cell>
          <cell r="AH402">
            <v>1</v>
          </cell>
          <cell r="AN402" t="str">
            <v>Sí</v>
          </cell>
        </row>
        <row r="403">
          <cell r="A403">
            <v>3129</v>
          </cell>
          <cell r="B403" t="str">
            <v>maria.acevedo@transener.com.ar</v>
          </cell>
          <cell r="AF403" t="str">
            <v>HERMETICO BLANCO 1LTS CILINDRICO C/CUCHARITA</v>
          </cell>
          <cell r="AG403">
            <v>597</v>
          </cell>
          <cell r="AH403">
            <v>1</v>
          </cell>
          <cell r="AI403" t="str">
            <v>BP40001</v>
          </cell>
          <cell r="AN403" t="str">
            <v>Sí</v>
          </cell>
        </row>
        <row r="404">
          <cell r="A404">
            <v>3128</v>
          </cell>
          <cell r="B404" t="str">
            <v>lic.macarenalozano@gmail.com</v>
          </cell>
          <cell r="AF404" t="str">
            <v>TAPON REJILLA 1PC COLORES PASTEL (Violeta)</v>
          </cell>
          <cell r="AG404" t="str">
            <v>79.5</v>
          </cell>
          <cell r="AH404">
            <v>1</v>
          </cell>
          <cell r="AI404" t="str">
            <v>019BA87554</v>
          </cell>
          <cell r="AN404" t="str">
            <v>Sí</v>
          </cell>
        </row>
        <row r="405">
          <cell r="A405">
            <v>3128</v>
          </cell>
          <cell r="B405" t="str">
            <v>lic.macarenalozano@gmail.com</v>
          </cell>
          <cell r="AF405" t="str">
            <v>SET X 2 PAÑOS MICROFIBRA 35X50 PACK NRO 2 (PACK 5)</v>
          </cell>
          <cell r="AG405">
            <v>575</v>
          </cell>
          <cell r="AH405">
            <v>1</v>
          </cell>
          <cell r="AI405">
            <v>3</v>
          </cell>
          <cell r="AN405" t="str">
            <v>Sí</v>
          </cell>
        </row>
        <row r="406">
          <cell r="A406">
            <v>3128</v>
          </cell>
          <cell r="B406" t="str">
            <v>lic.macarenalozano@gmail.com</v>
          </cell>
          <cell r="AF406" t="str">
            <v>SET X 2 PAÑOS MICROFIBRA 35X50 PACK NRO 2 (PACK 3)</v>
          </cell>
          <cell r="AG406">
            <v>575</v>
          </cell>
          <cell r="AH406">
            <v>1</v>
          </cell>
          <cell r="AI406">
            <v>11</v>
          </cell>
          <cell r="AN406" t="str">
            <v>Sí</v>
          </cell>
        </row>
        <row r="407">
          <cell r="A407">
            <v>3127</v>
          </cell>
          <cell r="B407" t="str">
            <v>grom_andrea@outlook.com</v>
          </cell>
          <cell r="AF407" t="str">
            <v>MATE PAMPA BOCA ANGOSTA CON BOMBILLA COLOR BLANCO</v>
          </cell>
          <cell r="AG407">
            <v>720</v>
          </cell>
          <cell r="AH407">
            <v>1</v>
          </cell>
          <cell r="AN407" t="str">
            <v>Sí</v>
          </cell>
        </row>
        <row r="408">
          <cell r="A408">
            <v>3127</v>
          </cell>
          <cell r="B408" t="str">
            <v>grom_andrea@outlook.com</v>
          </cell>
          <cell r="AF408" t="str">
            <v>INDIVIDUAL SIINGAPUR DORADO CLARO 38 CM</v>
          </cell>
          <cell r="AG408" t="str">
            <v>499.99</v>
          </cell>
          <cell r="AH408">
            <v>1</v>
          </cell>
          <cell r="AI408" t="str">
            <v>MS504001</v>
          </cell>
          <cell r="AN408" t="str">
            <v>Sí</v>
          </cell>
        </row>
        <row r="409">
          <cell r="A409">
            <v>3127</v>
          </cell>
          <cell r="B409" t="str">
            <v>grom_andrea@outlook.com</v>
          </cell>
          <cell r="AF409" t="str">
            <v>INDIVIDUAL RANGPUR BLANCO 38CM</v>
          </cell>
          <cell r="AG409">
            <v>484</v>
          </cell>
          <cell r="AH409">
            <v>1</v>
          </cell>
          <cell r="AI409" t="str">
            <v>MS115325</v>
          </cell>
          <cell r="AN409" t="str">
            <v>Sí</v>
          </cell>
        </row>
        <row r="410">
          <cell r="A410">
            <v>3125</v>
          </cell>
          <cell r="B410" t="str">
            <v>leivabenitezdeisy@gmail.com</v>
          </cell>
          <cell r="AF410" t="str">
            <v>MATE PAMPA BOCA ANGOSTA CON BOMBILLA COLOR TURQUESA</v>
          </cell>
          <cell r="AG410">
            <v>720</v>
          </cell>
          <cell r="AH410">
            <v>1</v>
          </cell>
          <cell r="AI410" t="str">
            <v>MATEPAMPA17</v>
          </cell>
          <cell r="AN410" t="str">
            <v>Sí</v>
          </cell>
        </row>
        <row r="411">
          <cell r="A411">
            <v>3125</v>
          </cell>
          <cell r="B411" t="str">
            <v>leivabenitezdeisy@gmail.com</v>
          </cell>
          <cell r="AF411" t="str">
            <v>ENSALADERA DE VIDRIO GALAXIA 1650 ML 21,5 X 9 CM RIGOLLEAU</v>
          </cell>
          <cell r="AG411">
            <v>187</v>
          </cell>
          <cell r="AH411">
            <v>1</v>
          </cell>
          <cell r="AI411" t="str">
            <v>ML67646 MERCADERIA SEPARADA</v>
          </cell>
          <cell r="AN411" t="str">
            <v>Sí</v>
          </cell>
        </row>
        <row r="412">
          <cell r="A412">
            <v>3125</v>
          </cell>
          <cell r="B412" t="str">
            <v>leivabenitezdeisy@gmail.com</v>
          </cell>
          <cell r="AF412" t="str">
            <v>PACK X 6 VASO BELLIZE X 315ML</v>
          </cell>
          <cell r="AG412">
            <v>610</v>
          </cell>
          <cell r="AH412">
            <v>1</v>
          </cell>
          <cell r="AI412" t="str">
            <v>TW88423</v>
          </cell>
          <cell r="AN412" t="str">
            <v>Sí</v>
          </cell>
        </row>
        <row r="413">
          <cell r="A413">
            <v>3124</v>
          </cell>
          <cell r="B413" t="str">
            <v>florencia.jaen@gmail.com</v>
          </cell>
          <cell r="AF413" t="str">
            <v>BATIDOR BRIGHT BLACK 30 CM</v>
          </cell>
          <cell r="AG413">
            <v>832</v>
          </cell>
          <cell r="AH413">
            <v>1</v>
          </cell>
          <cell r="AI413" t="str">
            <v>MS101A75</v>
          </cell>
          <cell r="AN413" t="str">
            <v>Sí</v>
          </cell>
        </row>
        <row r="414">
          <cell r="A414">
            <v>3124</v>
          </cell>
          <cell r="B414" t="str">
            <v>florencia.jaen@gmail.com</v>
          </cell>
          <cell r="AF414" t="str">
            <v>MANTEQUERA PASTEL 15 X 7 (Rosa)</v>
          </cell>
          <cell r="AG414" t="str">
            <v>351.64</v>
          </cell>
          <cell r="AH414">
            <v>1</v>
          </cell>
          <cell r="AN414" t="str">
            <v>Sí</v>
          </cell>
        </row>
        <row r="415">
          <cell r="A415">
            <v>3124</v>
          </cell>
          <cell r="B415" t="str">
            <v>florencia.jaen@gmail.com</v>
          </cell>
          <cell r="AF415" t="str">
            <v>TIMER PINGUINOS 4 COLORES 7 CM (Gris)</v>
          </cell>
          <cell r="AG415">
            <v>680</v>
          </cell>
          <cell r="AH415">
            <v>1</v>
          </cell>
          <cell r="AN415" t="str">
            <v>Sí</v>
          </cell>
        </row>
        <row r="416">
          <cell r="A416">
            <v>3124</v>
          </cell>
          <cell r="B416" t="str">
            <v>florencia.jaen@gmail.com</v>
          </cell>
          <cell r="AF416" t="str">
            <v>MANTEL RECTANGULAR ANTIMANCHA 1.40x2 mtrs</v>
          </cell>
          <cell r="AG416">
            <v>1674</v>
          </cell>
          <cell r="AH416">
            <v>1</v>
          </cell>
          <cell r="AI416" t="str">
            <v>CHUR14 MERCA SEPA</v>
          </cell>
          <cell r="AN416" t="str">
            <v>Sí</v>
          </cell>
        </row>
        <row r="417">
          <cell r="A417">
            <v>3123</v>
          </cell>
          <cell r="B417" t="str">
            <v>julieta.merel@gmail.com</v>
          </cell>
          <cell r="AF417" t="str">
            <v>BOTELLA TRANSPARENTE TAPA SILICONA</v>
          </cell>
          <cell r="AG417">
            <v>477</v>
          </cell>
          <cell r="AH417">
            <v>1</v>
          </cell>
          <cell r="AI417" t="str">
            <v>019BO5569</v>
          </cell>
          <cell r="AN417" t="str">
            <v>Sí</v>
          </cell>
        </row>
        <row r="418">
          <cell r="A418">
            <v>3120</v>
          </cell>
          <cell r="B418" t="str">
            <v>barbarascuderiok@hotmail.com</v>
          </cell>
          <cell r="AF418" t="str">
            <v>MANTEL RECTANGULAR ANTIMANCHA 1.40x2 mtrs</v>
          </cell>
          <cell r="AG418">
            <v>1674</v>
          </cell>
          <cell r="AH418">
            <v>1</v>
          </cell>
          <cell r="AI418" t="str">
            <v>CHUR19**</v>
          </cell>
          <cell r="AN418" t="str">
            <v>Sí</v>
          </cell>
        </row>
        <row r="419">
          <cell r="A419">
            <v>3120</v>
          </cell>
          <cell r="B419" t="str">
            <v>barbarascuderiok@hotmail.com</v>
          </cell>
          <cell r="AF419" t="str">
            <v>SET 2 PIEZAS PALA Y ESCOBA (Rosa)</v>
          </cell>
          <cell r="AG419">
            <v>1071</v>
          </cell>
          <cell r="AH419">
            <v>1</v>
          </cell>
          <cell r="AI419" t="str">
            <v>046LI7532</v>
          </cell>
          <cell r="AN419" t="str">
            <v>Sí</v>
          </cell>
        </row>
        <row r="420">
          <cell r="A420">
            <v>3120</v>
          </cell>
          <cell r="B420" t="str">
            <v>barbarascuderiok@hotmail.com</v>
          </cell>
          <cell r="AF420" t="str">
            <v>PLATON 30 CM + SALSERO 11 CM DE VIDRIO</v>
          </cell>
          <cell r="AG420">
            <v>796</v>
          </cell>
          <cell r="AH420">
            <v>1</v>
          </cell>
          <cell r="AI420" t="str">
            <v>120414DPF2</v>
          </cell>
          <cell r="AN420" t="str">
            <v>Sí</v>
          </cell>
        </row>
        <row r="421">
          <cell r="A421">
            <v>3120</v>
          </cell>
          <cell r="B421" t="str">
            <v>barbarascuderiok@hotmail.com</v>
          </cell>
          <cell r="AF421" t="str">
            <v>BALDE PLASTICO TRANSPARENTE VARIOS COLORES (Fucsia)</v>
          </cell>
          <cell r="AG421">
            <v>748</v>
          </cell>
          <cell r="AH421">
            <v>1</v>
          </cell>
          <cell r="AN421" t="str">
            <v>Sí</v>
          </cell>
        </row>
        <row r="422">
          <cell r="A422">
            <v>3120</v>
          </cell>
          <cell r="B422" t="str">
            <v>barbarascuderiok@hotmail.com</v>
          </cell>
          <cell r="AF422" t="str">
            <v>CUENCO FUCSIA 250 CC. BICOLOR</v>
          </cell>
          <cell r="AG422">
            <v>730</v>
          </cell>
          <cell r="AH422">
            <v>2</v>
          </cell>
          <cell r="AI422" t="str">
            <v>BP46107</v>
          </cell>
          <cell r="AN422" t="str">
            <v>Sí</v>
          </cell>
        </row>
        <row r="423">
          <cell r="A423">
            <v>3120</v>
          </cell>
          <cell r="B423" t="str">
            <v>barbarascuderiok@hotmail.com</v>
          </cell>
          <cell r="AF423" t="str">
            <v>COLADOR C/ ASAS BLACK 20CM</v>
          </cell>
          <cell r="AG423">
            <v>724</v>
          </cell>
          <cell r="AH423">
            <v>1</v>
          </cell>
          <cell r="AI423" t="str">
            <v>MS101989 LOS TIENE LUCIANA</v>
          </cell>
          <cell r="AN423" t="str">
            <v>Sí</v>
          </cell>
        </row>
        <row r="424">
          <cell r="A424">
            <v>3120</v>
          </cell>
          <cell r="B424" t="str">
            <v>barbarascuderiok@hotmail.com</v>
          </cell>
          <cell r="AF424" t="str">
            <v>BANDEJA DE PIEDRA LAJA NEGRA RECT 25 X 15 CM</v>
          </cell>
          <cell r="AG424">
            <v>638</v>
          </cell>
          <cell r="AH424">
            <v>1</v>
          </cell>
          <cell r="AI424">
            <v>113918</v>
          </cell>
          <cell r="AN424" t="str">
            <v>Sí</v>
          </cell>
        </row>
        <row r="425">
          <cell r="A425">
            <v>3120</v>
          </cell>
          <cell r="B425" t="str">
            <v>barbarascuderiok@hotmail.com</v>
          </cell>
          <cell r="AF425" t="str">
            <v>CUCHARA ROSA PARA SERVIR</v>
          </cell>
          <cell r="AG425">
            <v>200</v>
          </cell>
          <cell r="AH425">
            <v>1</v>
          </cell>
          <cell r="AI425" t="str">
            <v>BP08018</v>
          </cell>
          <cell r="AN425" t="str">
            <v>Sí</v>
          </cell>
        </row>
        <row r="426">
          <cell r="A426">
            <v>3120</v>
          </cell>
          <cell r="B426" t="str">
            <v>barbarascuderiok@hotmail.com</v>
          </cell>
          <cell r="AF426" t="str">
            <v>ENSALADERA DE VIDRIO PRIMAVERA 1000ML. 17 X 7 XM RIGOLLEAU</v>
          </cell>
          <cell r="AG426">
            <v>176</v>
          </cell>
          <cell r="AH426">
            <v>2</v>
          </cell>
          <cell r="AI426" t="str">
            <v>ML67537 MERCA SEPARDAD</v>
          </cell>
          <cell r="AN426" t="str">
            <v>Sí</v>
          </cell>
        </row>
        <row r="427">
          <cell r="A427">
            <v>3120</v>
          </cell>
          <cell r="B427" t="str">
            <v>barbarascuderiok@hotmail.com</v>
          </cell>
          <cell r="AF427" t="str">
            <v>CUCHARAS LARGAS 1PC PASTEL 23 CM (Rosa)</v>
          </cell>
          <cell r="AG427">
            <v>71</v>
          </cell>
          <cell r="AH427">
            <v>1</v>
          </cell>
          <cell r="AN427" t="str">
            <v>Sí</v>
          </cell>
        </row>
        <row r="428">
          <cell r="A428">
            <v>3120</v>
          </cell>
          <cell r="B428" t="str">
            <v>barbarascuderiok@hotmail.com</v>
          </cell>
          <cell r="AF428" t="str">
            <v>CUCHARA PASTEL 13.5 CM</v>
          </cell>
          <cell r="AG428">
            <v>49</v>
          </cell>
          <cell r="AH428">
            <v>2</v>
          </cell>
          <cell r="AI428" t="str">
            <v>019BA87502</v>
          </cell>
          <cell r="AN428" t="str">
            <v>Sí</v>
          </cell>
        </row>
        <row r="429">
          <cell r="A429">
            <v>3120</v>
          </cell>
          <cell r="B429" t="str">
            <v>barbarascuderiok@hotmail.com</v>
          </cell>
          <cell r="AF429" t="str">
            <v>UNTADOR PASTEL 14.5 CM (Rosa)</v>
          </cell>
          <cell r="AG429">
            <v>49</v>
          </cell>
          <cell r="AH429">
            <v>2</v>
          </cell>
          <cell r="AI429" t="str">
            <v>019BA87503 MERCA SEPA</v>
          </cell>
          <cell r="AN429" t="str">
            <v>Sí</v>
          </cell>
        </row>
        <row r="430">
          <cell r="A430">
            <v>3119</v>
          </cell>
          <cell r="B430" t="str">
            <v>magui412811@hotmail.com</v>
          </cell>
          <cell r="AF430" t="str">
            <v>ESPATULA REPOSTERA CURVA DE SILICONA CREAM MANGO DE MADERA PLANO 34 CM</v>
          </cell>
          <cell r="AG430">
            <v>666</v>
          </cell>
          <cell r="AH430">
            <v>1</v>
          </cell>
          <cell r="AI430" t="str">
            <v>MS101A57</v>
          </cell>
          <cell r="AN430" t="str">
            <v>Sí</v>
          </cell>
        </row>
        <row r="431">
          <cell r="A431">
            <v>3119</v>
          </cell>
          <cell r="B431" t="str">
            <v>magui412811@hotmail.com</v>
          </cell>
          <cell r="AF431" t="str">
            <v>POSAVASOS SET 6 UNIDADES VINILO 10.5CM</v>
          </cell>
          <cell r="AG431">
            <v>1197</v>
          </cell>
          <cell r="AH431">
            <v>1</v>
          </cell>
          <cell r="AI431" t="str">
            <v>046BA6997</v>
          </cell>
          <cell r="AN431" t="str">
            <v>Sí</v>
          </cell>
        </row>
        <row r="432">
          <cell r="A432">
            <v>3119</v>
          </cell>
          <cell r="B432" t="str">
            <v>magui412811@hotmail.com</v>
          </cell>
          <cell r="AF432" t="str">
            <v>TABLA PICAR RECT BLANCA 27X20CM</v>
          </cell>
          <cell r="AG432">
            <v>538</v>
          </cell>
          <cell r="AH432">
            <v>1</v>
          </cell>
          <cell r="AI432" t="str">
            <v>0607PLA0009</v>
          </cell>
          <cell r="AN432" t="str">
            <v>Sí</v>
          </cell>
        </row>
        <row r="433">
          <cell r="A433">
            <v>3119</v>
          </cell>
          <cell r="B433" t="str">
            <v>magui412811@hotmail.com</v>
          </cell>
          <cell r="AF433" t="str">
            <v>MANTEL RECTANGULAR ANTIMANCHA 1.40x2 mtrs</v>
          </cell>
          <cell r="AG433">
            <v>1674</v>
          </cell>
          <cell r="AH433">
            <v>1</v>
          </cell>
          <cell r="AI433" t="str">
            <v>CHUR14 MERCA SEPA</v>
          </cell>
          <cell r="AN433" t="str">
            <v>Sí</v>
          </cell>
        </row>
        <row r="434">
          <cell r="A434">
            <v>3118</v>
          </cell>
          <cell r="B434" t="str">
            <v>vanina.grassi@gmail.com</v>
          </cell>
          <cell r="AF434" t="str">
            <v>CIERRE DE BOLSA CUCHARA PASTEL</v>
          </cell>
          <cell r="AG434">
            <v>88</v>
          </cell>
          <cell r="AH434">
            <v>3</v>
          </cell>
          <cell r="AI434" t="str">
            <v>019BA88536</v>
          </cell>
          <cell r="AN434" t="str">
            <v>Sí</v>
          </cell>
        </row>
        <row r="435">
          <cell r="A435">
            <v>3118</v>
          </cell>
          <cell r="B435" t="str">
            <v>vanina.grassi@gmail.com</v>
          </cell>
          <cell r="AF435" t="str">
            <v>SET X 6 VASO NOA COOL 400 ML</v>
          </cell>
          <cell r="AG435">
            <v>656</v>
          </cell>
          <cell r="AH435">
            <v>1</v>
          </cell>
          <cell r="AI435" t="str">
            <v>69255PK</v>
          </cell>
          <cell r="AN435" t="str">
            <v>Sí</v>
          </cell>
        </row>
        <row r="436">
          <cell r="A436">
            <v>3118</v>
          </cell>
          <cell r="B436" t="str">
            <v>vanina.grassi@gmail.com</v>
          </cell>
          <cell r="AF436" t="str">
            <v>CUCHARA NEGRA P/SERVIR</v>
          </cell>
          <cell r="AG436">
            <v>200</v>
          </cell>
          <cell r="AH436">
            <v>1</v>
          </cell>
          <cell r="AI436" t="str">
            <v>BP08002</v>
          </cell>
          <cell r="AN436" t="str">
            <v>Sí</v>
          </cell>
        </row>
        <row r="437">
          <cell r="A437">
            <v>3118</v>
          </cell>
          <cell r="B437" t="str">
            <v>vanina.grassi@gmail.com</v>
          </cell>
          <cell r="AF437" t="str">
            <v>SET X 2 PAÑOS MICROFIBRA 35X50 PACK NRO 2 (PACK 3)</v>
          </cell>
          <cell r="AG437">
            <v>575</v>
          </cell>
          <cell r="AH437">
            <v>1</v>
          </cell>
          <cell r="AI437">
            <v>11</v>
          </cell>
          <cell r="AN437" t="str">
            <v>Sí</v>
          </cell>
        </row>
        <row r="438">
          <cell r="A438">
            <v>3118</v>
          </cell>
          <cell r="B438" t="str">
            <v>vanina.grassi@gmail.com</v>
          </cell>
          <cell r="AF438" t="str">
            <v>HOMBRECITO CON VIRULANA COLORES PASTEL (Violeta)</v>
          </cell>
          <cell r="AG438">
            <v>204</v>
          </cell>
          <cell r="AH438">
            <v>1</v>
          </cell>
          <cell r="AI438" t="str">
            <v>ba87516</v>
          </cell>
          <cell r="AN438" t="str">
            <v>Sí</v>
          </cell>
        </row>
        <row r="439">
          <cell r="A439">
            <v>3118</v>
          </cell>
          <cell r="B439" t="str">
            <v>vanina.grassi@gmail.com</v>
          </cell>
          <cell r="AF439" t="str">
            <v>TAPON BAÑERA PASTEL 1PC (Celeste)</v>
          </cell>
          <cell r="AG439" t="str">
            <v>79.5</v>
          </cell>
          <cell r="AH439">
            <v>2</v>
          </cell>
          <cell r="AI439" t="str">
            <v>019BA87553</v>
          </cell>
          <cell r="AN439" t="str">
            <v>Sí</v>
          </cell>
        </row>
        <row r="440">
          <cell r="A440">
            <v>3118</v>
          </cell>
          <cell r="B440" t="str">
            <v>vanina.grassi@gmail.com</v>
          </cell>
          <cell r="AF440" t="str">
            <v>1 CABEZAL + 2 REPUESTOS MOPA</v>
          </cell>
          <cell r="AG440">
            <v>1499</v>
          </cell>
          <cell r="AH440">
            <v>1</v>
          </cell>
          <cell r="AI440" t="str">
            <v>Repuesto</v>
          </cell>
          <cell r="AN440" t="str">
            <v>Sí</v>
          </cell>
        </row>
        <row r="441">
          <cell r="A441">
            <v>3118</v>
          </cell>
          <cell r="B441" t="str">
            <v>vanina.grassi@gmail.com</v>
          </cell>
          <cell r="AF441" t="str">
            <v>TAPON REJILLA 1PC COLORES PASTEL (Rosa)</v>
          </cell>
          <cell r="AG441" t="str">
            <v>79.5</v>
          </cell>
          <cell r="AH441">
            <v>2</v>
          </cell>
          <cell r="AI441" t="str">
            <v>019BA87554</v>
          </cell>
          <cell r="AN441" t="str">
            <v>Sí</v>
          </cell>
        </row>
        <row r="442">
          <cell r="A442">
            <v>3116</v>
          </cell>
          <cell r="B442" t="str">
            <v>ailen.nh@hotmail.com</v>
          </cell>
          <cell r="AF442" t="str">
            <v>SET X 2 PAÑOS MICROFIBRA 35X50 PACK NRO 2 (PACK 5)</v>
          </cell>
          <cell r="AG442">
            <v>575</v>
          </cell>
          <cell r="AH442">
            <v>1</v>
          </cell>
          <cell r="AI442">
            <v>3</v>
          </cell>
          <cell r="AN442" t="str">
            <v>Sí</v>
          </cell>
        </row>
        <row r="443">
          <cell r="A443">
            <v>3116</v>
          </cell>
          <cell r="B443" t="str">
            <v>ailen.nh@hotmail.com</v>
          </cell>
          <cell r="AF443" t="str">
            <v>SET X2 PINZAS</v>
          </cell>
          <cell r="AG443">
            <v>353</v>
          </cell>
          <cell r="AH443">
            <v>1</v>
          </cell>
          <cell r="AI443" t="str">
            <v>046BA3323</v>
          </cell>
          <cell r="AN443" t="str">
            <v>Sí</v>
          </cell>
        </row>
        <row r="444">
          <cell r="A444">
            <v>3116</v>
          </cell>
          <cell r="B444" t="str">
            <v>ailen.nh@hotmail.com</v>
          </cell>
          <cell r="AF444" t="str">
            <v>CUCHILLO PARA UNTAR DE MADERA 16 CM</v>
          </cell>
          <cell r="AG444">
            <v>99</v>
          </cell>
          <cell r="AH444">
            <v>2</v>
          </cell>
          <cell r="AI444">
            <v>101100</v>
          </cell>
          <cell r="AN444" t="str">
            <v>Sí</v>
          </cell>
        </row>
        <row r="445">
          <cell r="A445">
            <v>3116</v>
          </cell>
          <cell r="B445" t="str">
            <v>ailen.nh@hotmail.com</v>
          </cell>
          <cell r="AF445" t="str">
            <v>MOLDE P/ TARTA GRAY GRANIT REDONDO 29X4CM</v>
          </cell>
          <cell r="AG445">
            <v>1023</v>
          </cell>
          <cell r="AH445">
            <v>1</v>
          </cell>
          <cell r="AI445" t="str">
            <v>S129530</v>
          </cell>
          <cell r="AN445" t="str">
            <v>Sí</v>
          </cell>
        </row>
        <row r="446">
          <cell r="A446">
            <v>3116</v>
          </cell>
          <cell r="B446" t="str">
            <v>ailen.nh@hotmail.com</v>
          </cell>
          <cell r="AF446" t="str">
            <v>BOWL NEGRO 1.5LTS APTO MICROONDAS Y FREEZER</v>
          </cell>
          <cell r="AG446">
            <v>348</v>
          </cell>
          <cell r="AH446">
            <v>1</v>
          </cell>
          <cell r="AI446" t="str">
            <v>BP26002 BIPO</v>
          </cell>
          <cell r="AN446" t="str">
            <v>Sí</v>
          </cell>
        </row>
        <row r="447">
          <cell r="A447">
            <v>3116</v>
          </cell>
          <cell r="B447" t="str">
            <v>ailen.nh@hotmail.com</v>
          </cell>
          <cell r="AF447" t="str">
            <v>BOWL RIGOLLEAU GALAXIA 14 CM DIAM</v>
          </cell>
          <cell r="AG447" t="str">
            <v>99.99</v>
          </cell>
          <cell r="AH447">
            <v>1</v>
          </cell>
          <cell r="AI447" t="str">
            <v>ML67645</v>
          </cell>
          <cell r="AN447" t="str">
            <v>Sí</v>
          </cell>
        </row>
        <row r="448">
          <cell r="A448">
            <v>3116</v>
          </cell>
          <cell r="B448" t="str">
            <v>ailen.nh@hotmail.com</v>
          </cell>
          <cell r="AF448" t="str">
            <v>CUCHARA DE BAMBOO 34CM</v>
          </cell>
          <cell r="AG448">
            <v>433</v>
          </cell>
          <cell r="AH448">
            <v>1</v>
          </cell>
          <cell r="AI448" t="str">
            <v>MS101903</v>
          </cell>
          <cell r="AN448" t="str">
            <v>Sí</v>
          </cell>
        </row>
        <row r="449">
          <cell r="A449">
            <v>3115</v>
          </cell>
          <cell r="B449" t="str">
            <v>caty_cavanagh@hotmail.com</v>
          </cell>
          <cell r="AF449" t="str">
            <v>CUCHARA DE BAMBOO 34CM</v>
          </cell>
          <cell r="AG449">
            <v>433</v>
          </cell>
          <cell r="AH449">
            <v>2</v>
          </cell>
          <cell r="AI449" t="str">
            <v>MS101903</v>
          </cell>
          <cell r="AN449" t="str">
            <v>Sí</v>
          </cell>
        </row>
        <row r="450">
          <cell r="A450">
            <v>3115</v>
          </cell>
          <cell r="B450" t="str">
            <v>caty_cavanagh@hotmail.com</v>
          </cell>
          <cell r="AF450" t="str">
            <v>ENSALADERA DE VIDRIO PRIMAVERA 1000ML. 17 X 7 XM RIGOLLEAU</v>
          </cell>
          <cell r="AG450">
            <v>176</v>
          </cell>
          <cell r="AH450">
            <v>1</v>
          </cell>
          <cell r="AI450" t="str">
            <v>ML67537 MERCA SEPARDAD</v>
          </cell>
          <cell r="AN450" t="str">
            <v>Sí</v>
          </cell>
        </row>
        <row r="451">
          <cell r="A451">
            <v>3115</v>
          </cell>
          <cell r="B451" t="str">
            <v>caty_cavanagh@hotmail.com</v>
          </cell>
          <cell r="AF451" t="str">
            <v>SET X 2 PAÑOS MICROFIBRA 35X50 PACK NRO 2 (PACK 5)</v>
          </cell>
          <cell r="AG451">
            <v>575</v>
          </cell>
          <cell r="AH451">
            <v>1</v>
          </cell>
          <cell r="AI451">
            <v>3</v>
          </cell>
          <cell r="AN451" t="str">
            <v>Sí</v>
          </cell>
        </row>
        <row r="452">
          <cell r="A452">
            <v>3115</v>
          </cell>
          <cell r="B452" t="str">
            <v>caty_cavanagh@hotmail.com</v>
          </cell>
          <cell r="AF452" t="str">
            <v>SET X 2 PAÑOS MICROFIBRA 35X50 PACK NRO 2 (PACK 3)</v>
          </cell>
          <cell r="AG452">
            <v>575</v>
          </cell>
          <cell r="AH452">
            <v>1</v>
          </cell>
          <cell r="AI452">
            <v>11</v>
          </cell>
          <cell r="AN452" t="str">
            <v>Sí</v>
          </cell>
        </row>
        <row r="453">
          <cell r="A453">
            <v>3115</v>
          </cell>
          <cell r="B453" t="str">
            <v>caty_cavanagh@hotmail.com</v>
          </cell>
          <cell r="AF453" t="str">
            <v>MOLDE TARTERA 27 CM DIAM</v>
          </cell>
          <cell r="AG453">
            <v>488</v>
          </cell>
          <cell r="AH453">
            <v>1</v>
          </cell>
          <cell r="AI453" t="str">
            <v>046BA4836</v>
          </cell>
          <cell r="AN453" t="str">
            <v>Sí</v>
          </cell>
        </row>
        <row r="454">
          <cell r="A454">
            <v>3115</v>
          </cell>
          <cell r="B454" t="str">
            <v>caty_cavanagh@hotmail.com</v>
          </cell>
          <cell r="AF454" t="str">
            <v>TRAPO DE PISO SUITE GRIS MEDIDA XL 60*70</v>
          </cell>
          <cell r="AG454">
            <v>490</v>
          </cell>
          <cell r="AH454">
            <v>1</v>
          </cell>
          <cell r="AI454" t="str">
            <v>SUITE XL GRIS</v>
          </cell>
          <cell r="AN454" t="str">
            <v>Sí</v>
          </cell>
        </row>
        <row r="455">
          <cell r="A455">
            <v>3114</v>
          </cell>
          <cell r="B455" t="str">
            <v>correa.majo@yahoo.com</v>
          </cell>
          <cell r="AF455" t="str">
            <v>BATIDOR SEMIAUTOMATICO 34 CM</v>
          </cell>
          <cell r="AG455">
            <v>484</v>
          </cell>
          <cell r="AH455">
            <v>1</v>
          </cell>
          <cell r="AI455" t="str">
            <v>046BA4824</v>
          </cell>
          <cell r="AN455" t="str">
            <v>Sí</v>
          </cell>
        </row>
        <row r="456">
          <cell r="A456">
            <v>3112</v>
          </cell>
          <cell r="B456" t="str">
            <v>francatattu3@gmail.com</v>
          </cell>
          <cell r="AF456" t="str">
            <v>MATE PAMPA BOCA ANGOSTA CON BOMBILLA COLOR ROSA</v>
          </cell>
          <cell r="AG456">
            <v>720</v>
          </cell>
          <cell r="AH456">
            <v>1</v>
          </cell>
          <cell r="AN456" t="str">
            <v>Sí</v>
          </cell>
        </row>
        <row r="457">
          <cell r="A457">
            <v>3111</v>
          </cell>
          <cell r="B457" t="str">
            <v>aixa_berenice12@yahoo.com.ar</v>
          </cell>
          <cell r="AF457" t="str">
            <v>SET CUCHARON Y TENEDOR BAMBOO BLANCO 29CM</v>
          </cell>
          <cell r="AG457">
            <v>1496</v>
          </cell>
          <cell r="AH457">
            <v>1</v>
          </cell>
          <cell r="AI457" t="str">
            <v>BA7800</v>
          </cell>
          <cell r="AN457" t="str">
            <v>Sí</v>
          </cell>
        </row>
        <row r="458">
          <cell r="A458">
            <v>3111</v>
          </cell>
          <cell r="B458" t="str">
            <v>aixa_berenice12@yahoo.com.ar</v>
          </cell>
          <cell r="AF458" t="str">
            <v>BOWL BAMBOO BLANCO OVALADO MED 13X26CM</v>
          </cell>
          <cell r="AG458">
            <v>2436</v>
          </cell>
          <cell r="AH458">
            <v>1</v>
          </cell>
          <cell r="AI458" t="str">
            <v>BA7791</v>
          </cell>
          <cell r="AN458" t="str">
            <v>Sí</v>
          </cell>
        </row>
        <row r="459">
          <cell r="A459">
            <v>3111</v>
          </cell>
          <cell r="B459" t="str">
            <v>aixa_berenice12@yahoo.com.ar</v>
          </cell>
          <cell r="AF459" t="str">
            <v>PORTACEPILLOS NEGRO 11X6.8CM</v>
          </cell>
          <cell r="AG459">
            <v>903</v>
          </cell>
          <cell r="AH459">
            <v>1</v>
          </cell>
          <cell r="AI459" t="str">
            <v>046AB7332</v>
          </cell>
          <cell r="AN459" t="str">
            <v>Sí</v>
          </cell>
        </row>
        <row r="460">
          <cell r="A460">
            <v>3111</v>
          </cell>
          <cell r="B460" t="str">
            <v>aixa_berenice12@yahoo.com.ar</v>
          </cell>
          <cell r="AF460" t="str">
            <v>ESPATULA DE NYLON CON MANGO DE ACERO Y PP SIMIL MARMOL 35CM</v>
          </cell>
          <cell r="AG460">
            <v>549</v>
          </cell>
          <cell r="AH460">
            <v>1</v>
          </cell>
          <cell r="AI460" t="str">
            <v>MS101850</v>
          </cell>
          <cell r="AN460" t="str">
            <v>Sí</v>
          </cell>
        </row>
        <row r="461">
          <cell r="A461">
            <v>3111</v>
          </cell>
          <cell r="B461" t="str">
            <v>aixa_berenice12@yahoo.com.ar</v>
          </cell>
          <cell r="AF461" t="str">
            <v>CUCHARON DE NYLON CON MANGO DE ACERO Y PP SIMIL MARMOL 29CM</v>
          </cell>
          <cell r="AG461">
            <v>549</v>
          </cell>
          <cell r="AH461">
            <v>1</v>
          </cell>
          <cell r="AI461" t="str">
            <v>MS101851 MERCA SEPA</v>
          </cell>
          <cell r="AN461" t="str">
            <v>Sí</v>
          </cell>
        </row>
        <row r="462">
          <cell r="A462">
            <v>3111</v>
          </cell>
          <cell r="B462" t="str">
            <v>aixa_berenice12@yahoo.com.ar</v>
          </cell>
          <cell r="AF462" t="str">
            <v>CUCHARA ESPAGUETTI DE NYLON CON MANGO DE ACERO Y PP SIMIL MARMOL 32CM</v>
          </cell>
          <cell r="AG462">
            <v>549</v>
          </cell>
          <cell r="AH462">
            <v>1</v>
          </cell>
          <cell r="AI462" t="str">
            <v>MS101853</v>
          </cell>
          <cell r="AN462" t="str">
            <v>Sí</v>
          </cell>
        </row>
        <row r="463">
          <cell r="A463">
            <v>3111</v>
          </cell>
          <cell r="B463" t="str">
            <v>aixa_berenice12@yahoo.com.ar</v>
          </cell>
          <cell r="AF463" t="str">
            <v>CUCHARA CALADA DE NYLON CON MANGO DE ACERO Y PP SIMIL MARMOL 33.5</v>
          </cell>
          <cell r="AG463">
            <v>549</v>
          </cell>
          <cell r="AH463">
            <v>1</v>
          </cell>
          <cell r="AI463" t="str">
            <v>MS101854</v>
          </cell>
          <cell r="AN463" t="str">
            <v>Sí</v>
          </cell>
        </row>
        <row r="464">
          <cell r="A464">
            <v>3110</v>
          </cell>
          <cell r="B464" t="str">
            <v>lara.lashorasingenuas@gmail.com</v>
          </cell>
          <cell r="AF464" t="str">
            <v>DISPENSER SINGLE 500ML COLOR SURT (Negro)</v>
          </cell>
          <cell r="AG464">
            <v>662</v>
          </cell>
          <cell r="AH464">
            <v>1</v>
          </cell>
          <cell r="AI464" t="str">
            <v>Q17008 QUO MERCA SEPARADA COSTO TEORICO MAS IVA</v>
          </cell>
          <cell r="AN464" t="str">
            <v>Sí</v>
          </cell>
        </row>
        <row r="465">
          <cell r="A465">
            <v>3110</v>
          </cell>
          <cell r="B465" t="str">
            <v>lara.lashorasingenuas@gmail.com</v>
          </cell>
          <cell r="AF465" t="str">
            <v>BOWL NEGRO 400CC APTO MICROONDAS Y FREEZER</v>
          </cell>
          <cell r="AG465">
            <v>242</v>
          </cell>
          <cell r="AH465">
            <v>2</v>
          </cell>
          <cell r="AI465" t="str">
            <v>BP01002 BIPO</v>
          </cell>
          <cell r="AN465" t="str">
            <v>Sí</v>
          </cell>
        </row>
        <row r="466">
          <cell r="A466">
            <v>3108</v>
          </cell>
          <cell r="B466" t="str">
            <v>Yami_927@hotmail.com</v>
          </cell>
          <cell r="AF466" t="str">
            <v>ALFOMBRA ENTRADA "WELCOME"45X75CM</v>
          </cell>
          <cell r="AG466">
            <v>1486</v>
          </cell>
          <cell r="AH466">
            <v>1</v>
          </cell>
          <cell r="AI466" t="str">
            <v>046BA6693</v>
          </cell>
          <cell r="AN466" t="str">
            <v>Sí</v>
          </cell>
        </row>
        <row r="467">
          <cell r="A467">
            <v>3108</v>
          </cell>
          <cell r="B467" t="str">
            <v>Yami_927@hotmail.com</v>
          </cell>
          <cell r="AF467" t="str">
            <v>CUBIERTO PARA ENSALADERA (Fucsia)</v>
          </cell>
          <cell r="AG467" t="str">
            <v>242.65</v>
          </cell>
          <cell r="AH467">
            <v>1</v>
          </cell>
          <cell r="AN467" t="str">
            <v>Sí</v>
          </cell>
        </row>
        <row r="468">
          <cell r="A468">
            <v>3108</v>
          </cell>
          <cell r="B468" t="str">
            <v>Yami_927@hotmail.com</v>
          </cell>
          <cell r="AF468" t="str">
            <v>UNTADOR CRISTAL 1PC 14.5CM MOTIV. SIN ELECCIÓN</v>
          </cell>
          <cell r="AG468" t="str">
            <v>50.6</v>
          </cell>
          <cell r="AH468">
            <v>1</v>
          </cell>
          <cell r="AI468" t="str">
            <v>019BA6981</v>
          </cell>
          <cell r="AN468" t="str">
            <v>Sí</v>
          </cell>
        </row>
        <row r="469">
          <cell r="A469">
            <v>3108</v>
          </cell>
          <cell r="B469" t="str">
            <v>Yami_927@hotmail.com</v>
          </cell>
          <cell r="AF469" t="str">
            <v>SECAPLATOS SILICONA 30.5 X 20.5 CM (Violeta)</v>
          </cell>
          <cell r="AG469">
            <v>532</v>
          </cell>
          <cell r="AH469">
            <v>2</v>
          </cell>
          <cell r="AN469" t="str">
            <v>Sí</v>
          </cell>
        </row>
        <row r="470">
          <cell r="A470">
            <v>3108</v>
          </cell>
          <cell r="B470" t="str">
            <v>Yami_927@hotmail.com</v>
          </cell>
          <cell r="AF470" t="str">
            <v>UNTADOR PASTEL 14.5 CM (Violeta)</v>
          </cell>
          <cell r="AG470">
            <v>49</v>
          </cell>
          <cell r="AH470">
            <v>1</v>
          </cell>
          <cell r="AI470" t="str">
            <v>019BA87503 MERCA SEPA</v>
          </cell>
          <cell r="AN470" t="str">
            <v>Sí</v>
          </cell>
        </row>
        <row r="471">
          <cell r="A471">
            <v>3106</v>
          </cell>
          <cell r="B471" t="str">
            <v>abril.c@hotmail.com.ar</v>
          </cell>
          <cell r="AF471" t="str">
            <v>INDIVIDUAL CUERINA HOJAS 44x30 CM</v>
          </cell>
          <cell r="AG471" t="str">
            <v>269.5</v>
          </cell>
          <cell r="AH471">
            <v>4</v>
          </cell>
          <cell r="AI471" t="str">
            <v>CHUIN40R</v>
          </cell>
          <cell r="AN471" t="str">
            <v>Sí</v>
          </cell>
        </row>
        <row r="472">
          <cell r="A472">
            <v>3105</v>
          </cell>
          <cell r="B472" t="str">
            <v>tibaldocamila@gmail.com</v>
          </cell>
          <cell r="AF472" t="str">
            <v>CUBIERTERO DE MADERA LISO 4DIV 33X25CM</v>
          </cell>
          <cell r="AG472" t="str">
            <v>2238.5</v>
          </cell>
          <cell r="AH472">
            <v>1</v>
          </cell>
          <cell r="AI472" t="str">
            <v>046CU7004</v>
          </cell>
          <cell r="AN472" t="str">
            <v>Sí</v>
          </cell>
        </row>
        <row r="473">
          <cell r="A473">
            <v>3105</v>
          </cell>
          <cell r="B473" t="str">
            <v>tibaldocamila@gmail.com</v>
          </cell>
          <cell r="AF473" t="str">
            <v>MUG DE VIDRIO 200 ML SET X 6 PIEZAS</v>
          </cell>
          <cell r="AG473">
            <v>1863</v>
          </cell>
          <cell r="AH473">
            <v>1</v>
          </cell>
          <cell r="AI473" t="str">
            <v>BA5471</v>
          </cell>
          <cell r="AN473" t="str">
            <v>Sí</v>
          </cell>
        </row>
        <row r="474">
          <cell r="A474">
            <v>3105</v>
          </cell>
          <cell r="B474" t="str">
            <v>tibaldocamila@gmail.com</v>
          </cell>
          <cell r="AF474" t="str">
            <v>BOWL BAMBOO GRIS 6X15CM</v>
          </cell>
          <cell r="AG474">
            <v>836</v>
          </cell>
          <cell r="AH474">
            <v>1</v>
          </cell>
          <cell r="AI474" t="str">
            <v>BA7799</v>
          </cell>
          <cell r="AN474" t="str">
            <v>Sí</v>
          </cell>
        </row>
        <row r="475">
          <cell r="A475">
            <v>3105</v>
          </cell>
          <cell r="B475" t="str">
            <v>tibaldocamila@gmail.com</v>
          </cell>
          <cell r="AF475" t="str">
            <v>PACK X 6 VASO BELLIZE X 315ML</v>
          </cell>
          <cell r="AG475">
            <v>610</v>
          </cell>
          <cell r="AH475">
            <v>1</v>
          </cell>
          <cell r="AI475" t="str">
            <v>TW88423</v>
          </cell>
          <cell r="AN475" t="str">
            <v>Sí</v>
          </cell>
        </row>
        <row r="476">
          <cell r="A476">
            <v>3105</v>
          </cell>
          <cell r="B476" t="str">
            <v>tibaldocamila@gmail.com</v>
          </cell>
          <cell r="AF476" t="str">
            <v>INDIVIDUAL RANGPUR NEGRO 38CM</v>
          </cell>
          <cell r="AG476">
            <v>484</v>
          </cell>
          <cell r="AH476">
            <v>4</v>
          </cell>
          <cell r="AI476" t="str">
            <v>MS115248**</v>
          </cell>
          <cell r="AN476" t="str">
            <v>Sí</v>
          </cell>
        </row>
        <row r="477">
          <cell r="A477">
            <v>3105</v>
          </cell>
          <cell r="B477" t="str">
            <v>tibaldocamila@gmail.com</v>
          </cell>
          <cell r="AF477" t="str">
            <v>ALMOHADON LOVE 30X30CM POLIESTER CON VELLON SILICONADO</v>
          </cell>
          <cell r="AG477">
            <v>444</v>
          </cell>
          <cell r="AH477">
            <v>1</v>
          </cell>
          <cell r="AI477" t="str">
            <v>CHU53</v>
          </cell>
          <cell r="AN477" t="str">
            <v>Sí</v>
          </cell>
        </row>
        <row r="478">
          <cell r="A478">
            <v>3105</v>
          </cell>
          <cell r="B478" t="str">
            <v>tibaldocamila@gmail.com</v>
          </cell>
          <cell r="AF478" t="str">
            <v>ALMOHADON CORAZON DIAMANTE 30X30CM POLIESTER CON VELLON SILICONADO</v>
          </cell>
          <cell r="AG478">
            <v>444</v>
          </cell>
          <cell r="AH478">
            <v>1</v>
          </cell>
          <cell r="AI478" t="str">
            <v>CHU66</v>
          </cell>
          <cell r="AN478" t="str">
            <v>Sí</v>
          </cell>
        </row>
        <row r="479">
          <cell r="A479">
            <v>3105</v>
          </cell>
          <cell r="B479" t="str">
            <v>tibaldocamila@gmail.com</v>
          </cell>
          <cell r="AF479" t="str">
            <v>TRAPO DE PISO CON FRASE MEDIA STANTARD 50 X 60 CM HAPPY</v>
          </cell>
          <cell r="AG479">
            <v>390</v>
          </cell>
          <cell r="AH479">
            <v>1</v>
          </cell>
          <cell r="AI479" t="str">
            <v>HAPPY CHICO BCO</v>
          </cell>
          <cell r="AN479" t="str">
            <v>Sí</v>
          </cell>
        </row>
        <row r="480">
          <cell r="A480">
            <v>3105</v>
          </cell>
          <cell r="B480" t="str">
            <v>tibaldocamila@gmail.com</v>
          </cell>
          <cell r="AF480" t="str">
            <v>TRAPO DE PISO CON FRASE MEDIA STANTARD 50 X 60 CM</v>
          </cell>
          <cell r="AG480">
            <v>390</v>
          </cell>
          <cell r="AH480">
            <v>1</v>
          </cell>
          <cell r="AI480" t="str">
            <v>ESTRELLA</v>
          </cell>
          <cell r="AN480" t="str">
            <v>Sí</v>
          </cell>
        </row>
        <row r="481">
          <cell r="A481">
            <v>3105</v>
          </cell>
          <cell r="B481" t="str">
            <v>tibaldocamila@gmail.com</v>
          </cell>
          <cell r="AF481" t="str">
            <v>ENSALADERA APILABLE 1700 ML RIGOLLEAU 9 X 18 CM</v>
          </cell>
          <cell r="AG481">
            <v>184</v>
          </cell>
          <cell r="AH481">
            <v>1</v>
          </cell>
          <cell r="AI481" t="str">
            <v>ML67551</v>
          </cell>
          <cell r="AN481" t="str">
            <v>Sí</v>
          </cell>
        </row>
        <row r="482">
          <cell r="A482">
            <v>3105</v>
          </cell>
          <cell r="B482" t="str">
            <v>tibaldocamila@gmail.com</v>
          </cell>
          <cell r="AF482" t="str">
            <v>ENSALADERA APILABLE 2900 ML RIGOLLEAU 11 X 22 CM</v>
          </cell>
          <cell r="AG482">
            <v>362</v>
          </cell>
          <cell r="AH482">
            <v>1</v>
          </cell>
          <cell r="AI482" t="str">
            <v>ML67552</v>
          </cell>
          <cell r="AN482" t="str">
            <v>Sí</v>
          </cell>
        </row>
        <row r="483">
          <cell r="A483">
            <v>3105</v>
          </cell>
          <cell r="B483" t="str">
            <v>tibaldocamila@gmail.com</v>
          </cell>
          <cell r="AF483" t="str">
            <v>VELA 100% SOJA AROMA JAZMIN O VAINILLA</v>
          </cell>
          <cell r="AG483">
            <v>352</v>
          </cell>
          <cell r="AH483">
            <v>1</v>
          </cell>
          <cell r="AI483" t="str">
            <v>TW88423VELA(SHOWROOM)</v>
          </cell>
          <cell r="AN483" t="str">
            <v>Sí</v>
          </cell>
        </row>
        <row r="484">
          <cell r="A484">
            <v>3105</v>
          </cell>
          <cell r="B484" t="str">
            <v>tibaldocamila@gmail.com</v>
          </cell>
          <cell r="AF484" t="str">
            <v>INDIVIDUAL FLOR ROSA CUERINA</v>
          </cell>
          <cell r="AG484" t="str">
            <v>269.5</v>
          </cell>
          <cell r="AH484">
            <v>4</v>
          </cell>
          <cell r="AI484" t="str">
            <v>CHUIN03R</v>
          </cell>
          <cell r="AN484" t="str">
            <v>Sí</v>
          </cell>
        </row>
        <row r="485">
          <cell r="A485">
            <v>3104</v>
          </cell>
          <cell r="B485" t="str">
            <v>mii.hesse@gmail.com</v>
          </cell>
          <cell r="AF485" t="str">
            <v>ALMOHADON ZORRO 30X30CM POLIESTER C/RELLENO VELLON SILICONADO</v>
          </cell>
          <cell r="AG485">
            <v>444</v>
          </cell>
          <cell r="AH485">
            <v>1</v>
          </cell>
          <cell r="AI485" t="str">
            <v>CHU282</v>
          </cell>
          <cell r="AN485" t="str">
            <v>Sí</v>
          </cell>
        </row>
        <row r="486">
          <cell r="A486">
            <v>3104</v>
          </cell>
          <cell r="B486" t="str">
            <v>mii.hesse@gmail.com</v>
          </cell>
          <cell r="AF486" t="str">
            <v>SET X 2 ACEITE Y VINAGRE DE 500ML</v>
          </cell>
          <cell r="AG486">
            <v>1044</v>
          </cell>
          <cell r="AH486">
            <v>1</v>
          </cell>
          <cell r="AI486" t="str">
            <v>019BO6217 MERCA SEPARADA</v>
          </cell>
          <cell r="AN486" t="str">
            <v>Sí</v>
          </cell>
        </row>
        <row r="487">
          <cell r="A487">
            <v>3101</v>
          </cell>
          <cell r="B487" t="str">
            <v>naatirodriguez@gmail.com</v>
          </cell>
          <cell r="AF487" t="str">
            <v>ENSALADERA DE VIDRIO PRIMAVERA 1000ML. 17 X 7 XM RIGOLLEAU</v>
          </cell>
          <cell r="AG487">
            <v>176</v>
          </cell>
          <cell r="AH487">
            <v>1</v>
          </cell>
          <cell r="AI487" t="str">
            <v>ML67537 MERCA SEPARDAD</v>
          </cell>
          <cell r="AN487" t="str">
            <v>Sí</v>
          </cell>
        </row>
        <row r="488">
          <cell r="A488">
            <v>3101</v>
          </cell>
          <cell r="B488" t="str">
            <v>naatirodriguez@gmail.com</v>
          </cell>
          <cell r="AF488" t="str">
            <v>MANTEL BEIGE RECTANGULAR TELA TROPICAL PESADO 150 X 250 CM</v>
          </cell>
          <cell r="AG488">
            <v>1285</v>
          </cell>
          <cell r="AH488">
            <v>1</v>
          </cell>
          <cell r="AI488" t="str">
            <v>HUMANBEIG</v>
          </cell>
          <cell r="AN488" t="str">
            <v>Sí</v>
          </cell>
        </row>
        <row r="489">
          <cell r="A489">
            <v>3101</v>
          </cell>
          <cell r="B489" t="str">
            <v>naatirodriguez@gmail.com</v>
          </cell>
          <cell r="AF489" t="str">
            <v>MANTEL RECTANGULAR ANTIMANCHA 1.40x2 mtrs</v>
          </cell>
          <cell r="AG489">
            <v>1566</v>
          </cell>
          <cell r="AH489">
            <v>1</v>
          </cell>
          <cell r="AI489" t="str">
            <v>CHUR27</v>
          </cell>
          <cell r="AN489" t="str">
            <v>Sí</v>
          </cell>
        </row>
        <row r="490">
          <cell r="A490">
            <v>3100</v>
          </cell>
          <cell r="B490" t="str">
            <v>joanacordoba02@gmail.com</v>
          </cell>
          <cell r="AF490" t="str">
            <v>TABLA PICAR RECT BLANCA 27X20CM</v>
          </cell>
          <cell r="AG490">
            <v>538</v>
          </cell>
          <cell r="AH490">
            <v>1</v>
          </cell>
          <cell r="AI490" t="str">
            <v>0607PLA0009</v>
          </cell>
          <cell r="AN490" t="str">
            <v>Sí</v>
          </cell>
        </row>
        <row r="491">
          <cell r="A491">
            <v>3100</v>
          </cell>
          <cell r="B491" t="str">
            <v>joanacordoba02@gmail.com</v>
          </cell>
          <cell r="AF491" t="str">
            <v>PORTARRETRATO PLASTICO 15 X 20 CM</v>
          </cell>
          <cell r="AG491">
            <v>400</v>
          </cell>
          <cell r="AH491">
            <v>1</v>
          </cell>
          <cell r="AI491" t="str">
            <v>PR6825</v>
          </cell>
          <cell r="AN491" t="str">
            <v>Sí</v>
          </cell>
        </row>
        <row r="492">
          <cell r="A492">
            <v>3100</v>
          </cell>
          <cell r="B492" t="str">
            <v>joanacordoba02@gmail.com</v>
          </cell>
          <cell r="AF492" t="str">
            <v>VELA 100 % SOJA AROMA JAZMIN 10X12 CM</v>
          </cell>
          <cell r="AG492">
            <v>660</v>
          </cell>
          <cell r="AH492">
            <v>1</v>
          </cell>
          <cell r="AI492" t="str">
            <v>JA5064J MERCA SEPARADA</v>
          </cell>
          <cell r="AN492" t="str">
            <v>Sí</v>
          </cell>
        </row>
        <row r="493">
          <cell r="A493">
            <v>3099</v>
          </cell>
          <cell r="B493" t="str">
            <v>valeriaelizabethg@gmail.com</v>
          </cell>
          <cell r="AF493" t="str">
            <v>SET X 2 PAÑOS MICROFIBRA 35X50 PACK NRO 2 (PACK 4)</v>
          </cell>
          <cell r="AG493">
            <v>575</v>
          </cell>
          <cell r="AH493">
            <v>1</v>
          </cell>
          <cell r="AI493">
            <v>12</v>
          </cell>
          <cell r="AN493" t="str">
            <v>Sí</v>
          </cell>
        </row>
        <row r="494">
          <cell r="A494">
            <v>3098</v>
          </cell>
          <cell r="B494" t="str">
            <v>valeriaelizabethg@gmail.com</v>
          </cell>
          <cell r="AF494" t="str">
            <v>ENSALADERA DE VIDRIO GALAXIA 1650 ML 21,5 X 9 CM RIGOLLEAU</v>
          </cell>
          <cell r="AG494">
            <v>187</v>
          </cell>
          <cell r="AH494">
            <v>4</v>
          </cell>
          <cell r="AI494" t="str">
            <v>ML67646 MERCADERIA SEPARADA</v>
          </cell>
          <cell r="AN494" t="str">
            <v>Sí</v>
          </cell>
        </row>
        <row r="495">
          <cell r="A495">
            <v>3097</v>
          </cell>
          <cell r="B495" t="str">
            <v>augusto.mazzoni88@gmail.com</v>
          </cell>
          <cell r="AF495" t="str">
            <v>SET X 2 PAÑOS MICROFIBRA 35X50 PACK NRO 2 (PACK 1)</v>
          </cell>
          <cell r="AG495">
            <v>575</v>
          </cell>
          <cell r="AH495">
            <v>1</v>
          </cell>
          <cell r="AI495">
            <v>8</v>
          </cell>
          <cell r="AN495" t="str">
            <v>Sí</v>
          </cell>
        </row>
        <row r="496">
          <cell r="A496">
            <v>3097</v>
          </cell>
          <cell r="B496" t="str">
            <v>augusto.mazzoni88@gmail.com</v>
          </cell>
          <cell r="AF496" t="str">
            <v>CUCHILLO CERAMICA 18</v>
          </cell>
          <cell r="AG496">
            <v>787</v>
          </cell>
          <cell r="AH496">
            <v>1</v>
          </cell>
          <cell r="AI496" t="str">
            <v>046BA8186</v>
          </cell>
          <cell r="AN496" t="str">
            <v>Sí</v>
          </cell>
        </row>
        <row r="497">
          <cell r="A497">
            <v>3097</v>
          </cell>
          <cell r="B497" t="str">
            <v>augusto.mazzoni88@gmail.com</v>
          </cell>
          <cell r="AF497" t="str">
            <v>CUCHILLO CERAMICA 28</v>
          </cell>
          <cell r="AG497">
            <v>1397</v>
          </cell>
          <cell r="AH497">
            <v>1</v>
          </cell>
          <cell r="AI497" t="str">
            <v>046BA8189</v>
          </cell>
          <cell r="AN497" t="str">
            <v>Sí</v>
          </cell>
        </row>
        <row r="498">
          <cell r="A498">
            <v>3095</v>
          </cell>
          <cell r="B498" t="str">
            <v>melisapdiduch@gmail.com</v>
          </cell>
          <cell r="AF498" t="str">
            <v>CORTINA TROPICAL 100% POLIESTER 180 X 180 CM</v>
          </cell>
          <cell r="AG498">
            <v>1665</v>
          </cell>
          <cell r="AH498">
            <v>1</v>
          </cell>
          <cell r="AI498" t="str">
            <v>CHUCOTR MERCA SEPARADA</v>
          </cell>
          <cell r="AN498" t="str">
            <v>Sí</v>
          </cell>
        </row>
        <row r="499">
          <cell r="A499">
            <v>3094</v>
          </cell>
          <cell r="B499" t="str">
            <v>yammmurineddu@gmail.com</v>
          </cell>
          <cell r="AF499" t="str">
            <v>INDIVIDUAL DE CUERINA 32.5CM DIAM</v>
          </cell>
          <cell r="AG499" t="str">
            <v>269.5</v>
          </cell>
          <cell r="AH499">
            <v>2</v>
          </cell>
          <cell r="AI499" t="str">
            <v>CHUIN03C</v>
          </cell>
          <cell r="AN499" t="str">
            <v>Sí</v>
          </cell>
        </row>
        <row r="500">
          <cell r="A500">
            <v>3093</v>
          </cell>
          <cell r="B500" t="str">
            <v>florenciagsanchez25@gmail.com</v>
          </cell>
          <cell r="AF500" t="str">
            <v>SET X 2 PAÑOS MICROFIBRA 35X50 PACK NRO 2 (PACK 1)</v>
          </cell>
          <cell r="AG500">
            <v>575</v>
          </cell>
          <cell r="AH500">
            <v>1</v>
          </cell>
          <cell r="AI500">
            <v>8</v>
          </cell>
          <cell r="AN500" t="str">
            <v>Sí</v>
          </cell>
        </row>
        <row r="501">
          <cell r="A501">
            <v>3092</v>
          </cell>
          <cell r="B501" t="str">
            <v>giulianatarabelli2017@gmail.com</v>
          </cell>
          <cell r="AF501" t="str">
            <v>ORDENADOR DE MESADA CON 3 DIVISIONES COLOR PASTEL (Rosa)</v>
          </cell>
          <cell r="AG501">
            <v>267</v>
          </cell>
          <cell r="AH501">
            <v>1</v>
          </cell>
          <cell r="AI501" t="str">
            <v>0607PLA203PAS</v>
          </cell>
          <cell r="AN501" t="str">
            <v>Sí</v>
          </cell>
        </row>
        <row r="502">
          <cell r="A502">
            <v>3092</v>
          </cell>
          <cell r="B502" t="str">
            <v>giulianatarabelli2017@gmail.com</v>
          </cell>
          <cell r="AF502" t="str">
            <v>ESCURRIDOR DE PLATOS Y CUBIERTOS ROSA 42X25X4CM</v>
          </cell>
          <cell r="AG502">
            <v>1121</v>
          </cell>
          <cell r="AH502">
            <v>1</v>
          </cell>
          <cell r="AI502" t="str">
            <v>083BA7703</v>
          </cell>
          <cell r="AN502" t="str">
            <v>Sí</v>
          </cell>
        </row>
        <row r="503">
          <cell r="A503">
            <v>3092</v>
          </cell>
          <cell r="B503" t="str">
            <v>giulianatarabelli2017@gmail.com</v>
          </cell>
          <cell r="AF503" t="str">
            <v>CORTINA CACTUS POLIESTER 100% 180X180</v>
          </cell>
          <cell r="AG503">
            <v>1665</v>
          </cell>
          <cell r="AH503">
            <v>1</v>
          </cell>
          <cell r="AI503" t="str">
            <v>CHUCOCA MERCA SEPARADA</v>
          </cell>
          <cell r="AN503" t="str">
            <v>Sí</v>
          </cell>
        </row>
        <row r="504">
          <cell r="A504">
            <v>3091</v>
          </cell>
          <cell r="B504" t="str">
            <v>pauli_sucu@hotmail.com</v>
          </cell>
          <cell r="AF504" t="str">
            <v>BUDA PLATEADO PIEDRA 7 X 10 CM</v>
          </cell>
          <cell r="AG504">
            <v>576</v>
          </cell>
          <cell r="AH504">
            <v>1</v>
          </cell>
          <cell r="AI504" t="str">
            <v>DE7872</v>
          </cell>
          <cell r="AN504" t="str">
            <v>Sí</v>
          </cell>
        </row>
        <row r="505">
          <cell r="A505">
            <v>3090</v>
          </cell>
          <cell r="B505" t="str">
            <v>giselajakimczuk@gmail.com</v>
          </cell>
          <cell r="AF505" t="str">
            <v>SET X 2 PAÑOS MICROFIBRA 35X50 PACK NRO 2 (PACK 3)</v>
          </cell>
          <cell r="AG505">
            <v>575</v>
          </cell>
          <cell r="AH505">
            <v>1</v>
          </cell>
          <cell r="AI505">
            <v>11</v>
          </cell>
          <cell r="AN505" t="str">
            <v>Sí</v>
          </cell>
        </row>
        <row r="506">
          <cell r="A506">
            <v>3089</v>
          </cell>
          <cell r="B506" t="str">
            <v>bren__rojas@hotmail.com</v>
          </cell>
          <cell r="AF506" t="str">
            <v>TABLA PICAR RECT BLANCA 27X20CM</v>
          </cell>
          <cell r="AG506">
            <v>538</v>
          </cell>
          <cell r="AH506">
            <v>1</v>
          </cell>
          <cell r="AI506" t="str">
            <v>0607PLA0009</v>
          </cell>
          <cell r="AN506" t="str">
            <v>Sí</v>
          </cell>
        </row>
        <row r="507">
          <cell r="A507">
            <v>3089</v>
          </cell>
          <cell r="B507" t="str">
            <v>bren__rojas@hotmail.com</v>
          </cell>
          <cell r="AF507" t="str">
            <v>SET CUCHARON Y TENEDOR BAMBOO BLANCO 29CM</v>
          </cell>
          <cell r="AG507">
            <v>1496</v>
          </cell>
          <cell r="AH507">
            <v>1</v>
          </cell>
          <cell r="AI507" t="str">
            <v>BA7800</v>
          </cell>
          <cell r="AN507" t="str">
            <v>Sí</v>
          </cell>
        </row>
        <row r="508">
          <cell r="A508">
            <v>3089</v>
          </cell>
          <cell r="B508" t="str">
            <v>bren__rojas@hotmail.com</v>
          </cell>
          <cell r="AF508" t="str">
            <v>SET X 2 PAÑOS MICROFIBRA 35X50 PACK NRO 2 (PACK 2)</v>
          </cell>
          <cell r="AG508">
            <v>575</v>
          </cell>
          <cell r="AH508">
            <v>1</v>
          </cell>
          <cell r="AI508">
            <v>10</v>
          </cell>
          <cell r="AN508" t="str">
            <v>Sí</v>
          </cell>
        </row>
        <row r="509">
          <cell r="A509">
            <v>3088</v>
          </cell>
          <cell r="B509" t="str">
            <v>camiladelsole14@gmail.com</v>
          </cell>
          <cell r="AF509" t="str">
            <v>MATE PAMPA BOCA ANCHA CON BOMBILLA COLOR BLANCO</v>
          </cell>
          <cell r="AG509">
            <v>720</v>
          </cell>
          <cell r="AH509">
            <v>1</v>
          </cell>
          <cell r="AN509" t="str">
            <v>Sí</v>
          </cell>
        </row>
        <row r="510">
          <cell r="A510">
            <v>3088</v>
          </cell>
          <cell r="B510" t="str">
            <v>camiladelsole14@gmail.com</v>
          </cell>
          <cell r="AF510" t="str">
            <v>MATE SILVER BOCON CERAMICA CON BOMBILLA</v>
          </cell>
          <cell r="AG510">
            <v>900</v>
          </cell>
          <cell r="AH510">
            <v>1</v>
          </cell>
          <cell r="AI510" t="str">
            <v>SC12004 MERCA SEPARADA. MARQUE CON UN 74%</v>
          </cell>
          <cell r="AN510" t="str">
            <v>Sí</v>
          </cell>
        </row>
        <row r="511">
          <cell r="A511">
            <v>3087</v>
          </cell>
          <cell r="B511" t="str">
            <v>valentinadicola.1@gmail.com</v>
          </cell>
          <cell r="AF511" t="str">
            <v>MATE PAMPA BOCA ANGOSTA CON BOMBILLA COLOR BLANCO</v>
          </cell>
          <cell r="AG511">
            <v>720</v>
          </cell>
          <cell r="AH511">
            <v>1</v>
          </cell>
          <cell r="AN511" t="str">
            <v>Sí</v>
          </cell>
        </row>
        <row r="512">
          <cell r="A512">
            <v>3086</v>
          </cell>
          <cell r="B512" t="str">
            <v>agueroimanol@gmail.com</v>
          </cell>
          <cell r="AF512" t="str">
            <v>ALMOHADON CON RELLENO VELLON SILICONADO 30X30 CM</v>
          </cell>
          <cell r="AG512">
            <v>444</v>
          </cell>
          <cell r="AH512">
            <v>1</v>
          </cell>
          <cell r="AI512" t="str">
            <v>CHU427</v>
          </cell>
          <cell r="AN512" t="str">
            <v>Sí</v>
          </cell>
        </row>
        <row r="513">
          <cell r="A513">
            <v>3086</v>
          </cell>
          <cell r="B513" t="str">
            <v>agueroimanol@gmail.com</v>
          </cell>
          <cell r="AF513" t="str">
            <v>CAJA DE TE MADERA GRIS "HOME" 4 DIVISIONES 18X7CM</v>
          </cell>
          <cell r="AG513">
            <v>1702</v>
          </cell>
          <cell r="AH513">
            <v>1</v>
          </cell>
          <cell r="AI513" t="str">
            <v>046CX7195</v>
          </cell>
          <cell r="AN513" t="str">
            <v>Sí</v>
          </cell>
        </row>
        <row r="514">
          <cell r="A514">
            <v>3085</v>
          </cell>
          <cell r="B514" t="str">
            <v>anabella_longo@hotmail.com</v>
          </cell>
          <cell r="AF514" t="str">
            <v>MANTEL RECTANGULAR ANTIMANCHA 1.40x2 mtrs</v>
          </cell>
          <cell r="AG514">
            <v>1566</v>
          </cell>
          <cell r="AH514">
            <v>1</v>
          </cell>
          <cell r="AI514" t="str">
            <v>CHUR30</v>
          </cell>
          <cell r="AN514" t="str">
            <v>Sí</v>
          </cell>
        </row>
        <row r="515">
          <cell r="A515">
            <v>3084</v>
          </cell>
          <cell r="B515" t="str">
            <v>caro1843@hotmail.com</v>
          </cell>
          <cell r="AF515" t="str">
            <v>SET X 2 PAÑOS MICROFIBRA 35X50 PACK NRO 2 (PACK 2)</v>
          </cell>
          <cell r="AG515">
            <v>575</v>
          </cell>
          <cell r="AH515">
            <v>1</v>
          </cell>
          <cell r="AI515">
            <v>10</v>
          </cell>
          <cell r="AN515" t="str">
            <v>Sí</v>
          </cell>
        </row>
        <row r="516">
          <cell r="A516">
            <v>3083</v>
          </cell>
          <cell r="B516" t="str">
            <v>luli86c@hotmail.com</v>
          </cell>
          <cell r="AF516" t="str">
            <v>TRAPO DE PISO CON FRASE MEDIA STANTARD 50 X 60 CM HOLA CHAU</v>
          </cell>
          <cell r="AG516">
            <v>390</v>
          </cell>
          <cell r="AH516">
            <v>1</v>
          </cell>
          <cell r="AI516" t="str">
            <v>HOLA BCO CHICO</v>
          </cell>
          <cell r="AN516" t="str">
            <v>Sí</v>
          </cell>
        </row>
        <row r="517">
          <cell r="A517">
            <v>3083</v>
          </cell>
          <cell r="B517" t="str">
            <v>luli86c@hotmail.com</v>
          </cell>
          <cell r="AF517" t="str">
            <v>SET X 2 PAÑOS MICROFIBRA 35X50 PACK NRO 2 (PACK 2)</v>
          </cell>
          <cell r="AG517">
            <v>575</v>
          </cell>
          <cell r="AH517">
            <v>1</v>
          </cell>
          <cell r="AI517">
            <v>10</v>
          </cell>
          <cell r="AN517" t="str">
            <v>Sí</v>
          </cell>
        </row>
        <row r="518">
          <cell r="A518">
            <v>3083</v>
          </cell>
          <cell r="B518" t="str">
            <v>luli86c@hotmail.com</v>
          </cell>
          <cell r="AF518" t="str">
            <v>JABONERA DE BAÑO PASTEL DE POLIRESINA</v>
          </cell>
          <cell r="AG518">
            <v>902</v>
          </cell>
          <cell r="AH518">
            <v>1</v>
          </cell>
          <cell r="AI518" t="str">
            <v>AB6649</v>
          </cell>
          <cell r="AN518" t="str">
            <v>Sí</v>
          </cell>
        </row>
        <row r="519">
          <cell r="A519">
            <v>3083</v>
          </cell>
          <cell r="B519" t="str">
            <v>luli86c@hotmail.com</v>
          </cell>
          <cell r="AF519" t="str">
            <v>SR. DISPENSER COLORES SURTIDOS (azul marino)</v>
          </cell>
          <cell r="AG519">
            <v>460</v>
          </cell>
          <cell r="AH519">
            <v>1</v>
          </cell>
          <cell r="AI519" t="str">
            <v>Q056 QUO MERCA SEPARADA/COSTO TEORICO MAS IVA</v>
          </cell>
          <cell r="AN519" t="str">
            <v>Sí</v>
          </cell>
        </row>
        <row r="520">
          <cell r="A520">
            <v>3081</v>
          </cell>
          <cell r="B520" t="str">
            <v>cynilorenzo@gmail.com</v>
          </cell>
          <cell r="AF520" t="str">
            <v>SR. DISPENSER COLORES SURTIDOS (Violeta)</v>
          </cell>
          <cell r="AG520">
            <v>460</v>
          </cell>
          <cell r="AH520">
            <v>1</v>
          </cell>
          <cell r="AI520" t="str">
            <v>Q056 QUO MERCA SEPARADA/COSTO TEORICO MAS IVA</v>
          </cell>
          <cell r="AN520" t="str">
            <v>Sí</v>
          </cell>
        </row>
        <row r="521">
          <cell r="A521">
            <v>3081</v>
          </cell>
          <cell r="B521" t="str">
            <v>cynilorenzo@gmail.com</v>
          </cell>
          <cell r="AF521" t="str">
            <v>INDIVIDUAL FLOR COLORES CUERINA</v>
          </cell>
          <cell r="AG521" t="str">
            <v>269.5</v>
          </cell>
          <cell r="AH521">
            <v>2</v>
          </cell>
          <cell r="AI521" t="str">
            <v>CHUIN05R</v>
          </cell>
          <cell r="AN521" t="str">
            <v>Sí</v>
          </cell>
        </row>
        <row r="522">
          <cell r="A522">
            <v>3081</v>
          </cell>
          <cell r="B522" t="str">
            <v>cynilorenzo@gmail.com</v>
          </cell>
          <cell r="AF522" t="str">
            <v>INDIVIDUAL FLOR ROSA CUERINA</v>
          </cell>
          <cell r="AG522" t="str">
            <v>269.5</v>
          </cell>
          <cell r="AH522">
            <v>2</v>
          </cell>
          <cell r="AI522" t="str">
            <v>CHUIN03R</v>
          </cell>
          <cell r="AN522" t="str">
            <v>Sí</v>
          </cell>
        </row>
        <row r="523">
          <cell r="A523">
            <v>3081</v>
          </cell>
          <cell r="B523" t="str">
            <v>cynilorenzo@gmail.com</v>
          </cell>
          <cell r="AF523" t="str">
            <v>SET X 2 PAÑOS MICROFIBRA 35X50 PACK NRO 2 (PACK 1)</v>
          </cell>
          <cell r="AG523">
            <v>575</v>
          </cell>
          <cell r="AH523">
            <v>1</v>
          </cell>
          <cell r="AI523">
            <v>8</v>
          </cell>
          <cell r="AN523" t="str">
            <v>Sí</v>
          </cell>
        </row>
        <row r="524">
          <cell r="A524">
            <v>3077</v>
          </cell>
          <cell r="B524" t="str">
            <v>natalin.r@hotmail.com</v>
          </cell>
          <cell r="AF524" t="str">
            <v>SET X 2 PAÑOS MICROFIBRA 35X50 PACK NRO 2 (PACK 3)</v>
          </cell>
          <cell r="AG524">
            <v>575</v>
          </cell>
          <cell r="AH524">
            <v>1</v>
          </cell>
          <cell r="AI524">
            <v>11</v>
          </cell>
          <cell r="AN524" t="str">
            <v>Sí</v>
          </cell>
        </row>
        <row r="525">
          <cell r="A525">
            <v>3076</v>
          </cell>
          <cell r="B525" t="str">
            <v>nancy.granatto@hotmail.com.ar</v>
          </cell>
          <cell r="AF525" t="str">
            <v>COLADOR C/ ASAS BLACK 20CM</v>
          </cell>
          <cell r="AG525">
            <v>724</v>
          </cell>
          <cell r="AH525">
            <v>1</v>
          </cell>
          <cell r="AI525" t="str">
            <v>MS101989 LOS TIENE LUCIANA</v>
          </cell>
          <cell r="AN525" t="str">
            <v>Sí</v>
          </cell>
        </row>
        <row r="526">
          <cell r="A526">
            <v>3076</v>
          </cell>
          <cell r="B526" t="str">
            <v>nancy.granatto@hotmail.com.ar</v>
          </cell>
          <cell r="AF526" t="str">
            <v>COMBO NRO.2 ** 6 UTENSILIOS NYLON- COLOR A ELECCION (Menta)</v>
          </cell>
          <cell r="AG526">
            <v>2640</v>
          </cell>
          <cell r="AH526">
            <v>1</v>
          </cell>
          <cell r="AN526" t="str">
            <v>Sí</v>
          </cell>
        </row>
        <row r="527">
          <cell r="A527">
            <v>3075</v>
          </cell>
          <cell r="B527" t="str">
            <v>antonellaluzuk@hotmail.com</v>
          </cell>
          <cell r="AF527" t="str">
            <v>INDIVIDUAL SMILE CUERINA</v>
          </cell>
          <cell r="AG527" t="str">
            <v>269.5</v>
          </cell>
          <cell r="AH527">
            <v>2</v>
          </cell>
          <cell r="AI527" t="str">
            <v>CHUIN34R</v>
          </cell>
          <cell r="AN527" t="str">
            <v>Sí</v>
          </cell>
        </row>
        <row r="528">
          <cell r="A528">
            <v>3075</v>
          </cell>
          <cell r="B528" t="str">
            <v>antonellaluzuk@hotmail.com</v>
          </cell>
          <cell r="AF528" t="str">
            <v>INDIVIDUAL ENJOY CUERINA 44 X 30 CM</v>
          </cell>
          <cell r="AG528" t="str">
            <v>269.5</v>
          </cell>
          <cell r="AH528">
            <v>2</v>
          </cell>
          <cell r="AI528" t="str">
            <v>CHUIN36R</v>
          </cell>
          <cell r="AN528" t="str">
            <v>Sí</v>
          </cell>
        </row>
        <row r="529">
          <cell r="A529">
            <v>3075</v>
          </cell>
          <cell r="B529" t="str">
            <v>antonellaluzuk@hotmail.com</v>
          </cell>
          <cell r="AF529" t="str">
            <v>INDIVIDUAL CUERINA DREAM 44X30CM</v>
          </cell>
          <cell r="AG529" t="str">
            <v>269.5</v>
          </cell>
          <cell r="AH529">
            <v>2</v>
          </cell>
          <cell r="AI529" t="str">
            <v>CHUIN35R MERCA SEPA</v>
          </cell>
          <cell r="AN529" t="str">
            <v>Sí</v>
          </cell>
        </row>
        <row r="530">
          <cell r="A530">
            <v>3074</v>
          </cell>
          <cell r="B530" t="str">
            <v>aguedavila@hotmail.com</v>
          </cell>
          <cell r="AF530" t="str">
            <v>SET X 2 PAÑOS MICROFIBRA 35X50 PACK NRO 2 (PACK 4)</v>
          </cell>
          <cell r="AG530">
            <v>575</v>
          </cell>
          <cell r="AH530">
            <v>1</v>
          </cell>
          <cell r="AI530">
            <v>12</v>
          </cell>
          <cell r="AN530" t="str">
            <v>Sí</v>
          </cell>
        </row>
        <row r="531">
          <cell r="A531">
            <v>3074</v>
          </cell>
          <cell r="B531" t="str">
            <v>aguedavila@hotmail.com</v>
          </cell>
          <cell r="AF531" t="str">
            <v>SET X 2 PAÑOS MICROFIBRA 35X50 PACK NRO 2 (PACK 3)</v>
          </cell>
          <cell r="AG531">
            <v>575</v>
          </cell>
          <cell r="AH531">
            <v>1</v>
          </cell>
          <cell r="AI531">
            <v>11</v>
          </cell>
          <cell r="AN531" t="str">
            <v>Sí</v>
          </cell>
        </row>
        <row r="532">
          <cell r="A532">
            <v>3072</v>
          </cell>
          <cell r="B532" t="str">
            <v>iaconis.gisel@gmail.com</v>
          </cell>
          <cell r="AF532" t="str">
            <v>TRAPO DE PISO CON FRASE MEDIA STANTARD 50 X 60 CM</v>
          </cell>
          <cell r="AG532">
            <v>390</v>
          </cell>
          <cell r="AH532">
            <v>1</v>
          </cell>
          <cell r="AI532" t="str">
            <v>ESPACIO CUIDADO</v>
          </cell>
          <cell r="AN532" t="str">
            <v>Sí</v>
          </cell>
        </row>
        <row r="533">
          <cell r="A533">
            <v>3072</v>
          </cell>
          <cell r="B533" t="str">
            <v>iaconis.gisel@gmail.com</v>
          </cell>
          <cell r="AF533" t="str">
            <v>TRAPO DE PISO CON FRASE MEDIA STANTARD 50 X 60 CM HOLA CHAU</v>
          </cell>
          <cell r="AG533">
            <v>390</v>
          </cell>
          <cell r="AH533">
            <v>1</v>
          </cell>
          <cell r="AI533" t="str">
            <v>HOLA CHAU CHICO GRIS</v>
          </cell>
          <cell r="AN533" t="str">
            <v>Sí</v>
          </cell>
        </row>
        <row r="534">
          <cell r="A534">
            <v>3072</v>
          </cell>
          <cell r="B534" t="str">
            <v>iaconis.gisel@gmail.com</v>
          </cell>
          <cell r="AF534" t="str">
            <v>HERMETICO 900 ML 13x9 CM.</v>
          </cell>
          <cell r="AG534">
            <v>531</v>
          </cell>
          <cell r="AH534">
            <v>1</v>
          </cell>
          <cell r="AI534" t="str">
            <v>046BA2831</v>
          </cell>
          <cell r="AN534" t="str">
            <v>Sí</v>
          </cell>
        </row>
        <row r="535">
          <cell r="A535">
            <v>3072</v>
          </cell>
          <cell r="B535" t="str">
            <v>iaconis.gisel@gmail.com</v>
          </cell>
          <cell r="AF535" t="str">
            <v>BOTELLA VIDRIO H2O 1 LITRO CORCHO ECOLOGICO</v>
          </cell>
          <cell r="AG535">
            <v>519</v>
          </cell>
          <cell r="AH535">
            <v>1</v>
          </cell>
          <cell r="AI535" t="str">
            <v>019BO5217NEW</v>
          </cell>
          <cell r="AN535" t="str">
            <v>Sí</v>
          </cell>
        </row>
        <row r="536">
          <cell r="A536">
            <v>3072</v>
          </cell>
          <cell r="B536" t="str">
            <v>iaconis.gisel@gmail.com</v>
          </cell>
          <cell r="AF536" t="str">
            <v>HERMETICOS SET 6PCS C/TAPA DE VENTILACION FUCSIA (Fucsia)</v>
          </cell>
          <cell r="AG536">
            <v>1399</v>
          </cell>
          <cell r="AH536">
            <v>1</v>
          </cell>
          <cell r="AI536" t="str">
            <v>100BA4030</v>
          </cell>
          <cell r="AN536" t="str">
            <v>Sí</v>
          </cell>
        </row>
        <row r="537">
          <cell r="A537">
            <v>3072</v>
          </cell>
          <cell r="B537" t="str">
            <v>iaconis.gisel@gmail.com</v>
          </cell>
          <cell r="AF537" t="str">
            <v>BOWL CHICO PASTEL 11,5 X 4,5 CM (Verde)</v>
          </cell>
          <cell r="AG537" t="str">
            <v>231.74</v>
          </cell>
          <cell r="AH537">
            <v>2</v>
          </cell>
          <cell r="AI537" t="str">
            <v>019BA87510</v>
          </cell>
          <cell r="AN537" t="str">
            <v>Sí</v>
          </cell>
        </row>
        <row r="538">
          <cell r="A538">
            <v>3072</v>
          </cell>
          <cell r="B538" t="str">
            <v>iaconis.gisel@gmail.com</v>
          </cell>
          <cell r="AF538" t="str">
            <v>POTE BASICO 2.2 L</v>
          </cell>
          <cell r="AG538">
            <v>548</v>
          </cell>
          <cell r="AH538">
            <v>1</v>
          </cell>
          <cell r="AI538" t="str">
            <v>Q10171 QUO/ MERCA NO SEPARADA /COSTO TEORICO MAS IVA</v>
          </cell>
          <cell r="AN538" t="str">
            <v>Sí</v>
          </cell>
        </row>
        <row r="539">
          <cell r="A539">
            <v>3072</v>
          </cell>
          <cell r="B539" t="str">
            <v>iaconis.gisel@gmail.com</v>
          </cell>
          <cell r="AF539" t="str">
            <v>POTE BASICO 600ML</v>
          </cell>
          <cell r="AG539">
            <v>266</v>
          </cell>
          <cell r="AH539">
            <v>1</v>
          </cell>
          <cell r="AI539" t="str">
            <v>Q10170 QUO /MERCA NO SEPARADA/COSTO TEORICO MAS IVA</v>
          </cell>
          <cell r="AN539" t="str">
            <v>Sí</v>
          </cell>
        </row>
        <row r="540">
          <cell r="A540">
            <v>3071</v>
          </cell>
          <cell r="B540" t="str">
            <v>micaelasz@hotmail.com</v>
          </cell>
          <cell r="AF540" t="str">
            <v>ALMOHADON CON RELLENO VELLON SILICONADO 30X30 CM</v>
          </cell>
          <cell r="AG540">
            <v>444</v>
          </cell>
          <cell r="AH540">
            <v>1</v>
          </cell>
          <cell r="AI540" t="str">
            <v>CHU432</v>
          </cell>
          <cell r="AN540" t="str">
            <v>Sí</v>
          </cell>
        </row>
        <row r="541">
          <cell r="A541">
            <v>3071</v>
          </cell>
          <cell r="B541" t="str">
            <v>micaelasz@hotmail.com</v>
          </cell>
          <cell r="AF541" t="str">
            <v>ALMOHADON CON RELLENO VELLON SILICONADO 30X30 CM</v>
          </cell>
          <cell r="AG541">
            <v>444</v>
          </cell>
          <cell r="AH541">
            <v>1</v>
          </cell>
          <cell r="AI541" t="str">
            <v>CHU420</v>
          </cell>
          <cell r="AN541" t="str">
            <v>Sí</v>
          </cell>
        </row>
        <row r="542">
          <cell r="A542">
            <v>3071</v>
          </cell>
          <cell r="B542" t="str">
            <v>micaelasz@hotmail.com</v>
          </cell>
          <cell r="AF542" t="str">
            <v>TRAPO DE PISO CON FRASE MEDIA STANTARD 50 X 60 CM</v>
          </cell>
          <cell r="AG542">
            <v>245</v>
          </cell>
          <cell r="AH542">
            <v>1</v>
          </cell>
          <cell r="AI542" t="str">
            <v>AL8219</v>
          </cell>
          <cell r="AN542" t="str">
            <v>Sí</v>
          </cell>
        </row>
        <row r="543">
          <cell r="A543">
            <v>3071</v>
          </cell>
          <cell r="B543" t="str">
            <v>micaelasz@hotmail.com</v>
          </cell>
          <cell r="AF543" t="str">
            <v>SEGURO P PUERTA SIL 1PC (Violeta)</v>
          </cell>
          <cell r="AG543">
            <v>120</v>
          </cell>
          <cell r="AH543">
            <v>1</v>
          </cell>
          <cell r="AI543">
            <v>87522</v>
          </cell>
          <cell r="AN543" t="str">
            <v>Sí</v>
          </cell>
        </row>
        <row r="544">
          <cell r="A544">
            <v>3071</v>
          </cell>
          <cell r="B544" t="str">
            <v>micaelasz@hotmail.com</v>
          </cell>
          <cell r="AF544" t="str">
            <v>DIFUSOR DE VIDRIO PINTADO EN 3 COLORES 6.5X14CM</v>
          </cell>
          <cell r="AG544">
            <v>399</v>
          </cell>
          <cell r="AH544">
            <v>1</v>
          </cell>
          <cell r="AI544" t="str">
            <v>BO7486</v>
          </cell>
          <cell r="AN544" t="str">
            <v>Sí</v>
          </cell>
        </row>
        <row r="545">
          <cell r="A545">
            <v>3071</v>
          </cell>
          <cell r="B545" t="str">
            <v>micaelasz@hotmail.com</v>
          </cell>
          <cell r="AF545" t="str">
            <v>ALMOHADON LOVE 30X30CM POLIESTER CON VELLON SILICONADO</v>
          </cell>
          <cell r="AG545">
            <v>444</v>
          </cell>
          <cell r="AH545">
            <v>1</v>
          </cell>
          <cell r="AI545" t="str">
            <v>CHU53</v>
          </cell>
          <cell r="AN545" t="str">
            <v>Sí</v>
          </cell>
        </row>
        <row r="546">
          <cell r="A546">
            <v>3071</v>
          </cell>
          <cell r="B546" t="str">
            <v>micaelasz@hotmail.com</v>
          </cell>
          <cell r="AF546" t="str">
            <v>VELA 100 % SOJA CON ESENCIAS - DIFERENTES AROMAS 8x8 CM (JAZMIN)</v>
          </cell>
          <cell r="AG546" t="str">
            <v>459.99</v>
          </cell>
          <cell r="AH546">
            <v>1</v>
          </cell>
          <cell r="AI546" t="str">
            <v>BA6340VELA</v>
          </cell>
          <cell r="AN546" t="str">
            <v>Sí</v>
          </cell>
        </row>
        <row r="547">
          <cell r="A547">
            <v>3071</v>
          </cell>
          <cell r="B547" t="str">
            <v>micaelasz@hotmail.com</v>
          </cell>
          <cell r="AF547" t="str">
            <v>TABLA DE CERAMICA Y BAMBOO LOGO CHEESE 29x7,5 CM</v>
          </cell>
          <cell r="AG547">
            <v>1049</v>
          </cell>
          <cell r="AH547">
            <v>1</v>
          </cell>
          <cell r="AI547" t="str">
            <v>MS113806</v>
          </cell>
          <cell r="AN547" t="str">
            <v>Sí</v>
          </cell>
        </row>
        <row r="548">
          <cell r="A548">
            <v>3070</v>
          </cell>
          <cell r="B548" t="str">
            <v>ami_1713_83@hotmail.com</v>
          </cell>
          <cell r="AF548" t="str">
            <v>SET X6 PICOS TORTA MANGA 36CM</v>
          </cell>
          <cell r="AG548">
            <v>945</v>
          </cell>
          <cell r="AH548">
            <v>1</v>
          </cell>
          <cell r="AI548" t="str">
            <v>046BA4819</v>
          </cell>
          <cell r="AN548" t="str">
            <v>Sí</v>
          </cell>
        </row>
        <row r="549">
          <cell r="A549">
            <v>3066</v>
          </cell>
          <cell r="B549" t="str">
            <v>daianna.stutz01@gmail.com</v>
          </cell>
          <cell r="AF549" t="str">
            <v>COMBO NRO 7 ** LIMPIEZA ** 5 PRODUCTOS COLORES A ELECCION</v>
          </cell>
          <cell r="AG549">
            <v>3044</v>
          </cell>
          <cell r="AH549">
            <v>1</v>
          </cell>
          <cell r="AI549" t="str">
            <v>046BR5388-046LI6696-046LI7532-046TA5737-Q10806</v>
          </cell>
          <cell r="AN549" t="str">
            <v>Sí</v>
          </cell>
        </row>
        <row r="550">
          <cell r="A550">
            <v>3065</v>
          </cell>
          <cell r="B550" t="str">
            <v>ale_pao27@hotmail.com</v>
          </cell>
          <cell r="AF550" t="str">
            <v>FRASCO VIDRIO 23CM</v>
          </cell>
          <cell r="AG550">
            <v>951</v>
          </cell>
          <cell r="AH550">
            <v>1</v>
          </cell>
          <cell r="AI550" t="str">
            <v>BA6432 MERCA SEPARDA</v>
          </cell>
          <cell r="AN550" t="str">
            <v>Sí</v>
          </cell>
        </row>
        <row r="551">
          <cell r="A551">
            <v>3065</v>
          </cell>
          <cell r="B551" t="str">
            <v>ale_pao27@hotmail.com</v>
          </cell>
          <cell r="AF551" t="str">
            <v>ESCURRIDIZO//ESCURRE CUBIERTOS CUBIERTOS (Violeta, aqua)</v>
          </cell>
          <cell r="AG551">
            <v>564</v>
          </cell>
          <cell r="AH551">
            <v>1</v>
          </cell>
          <cell r="AN551" t="str">
            <v>Sí</v>
          </cell>
        </row>
        <row r="552">
          <cell r="A552">
            <v>3065</v>
          </cell>
          <cell r="B552" t="str">
            <v>ale_pao27@hotmail.com</v>
          </cell>
          <cell r="AF552" t="str">
            <v>SECADOR DE VIDRIOS 4 COLORES 29 X 3 X 30 CM (Amarillo)</v>
          </cell>
          <cell r="AG552">
            <v>473</v>
          </cell>
          <cell r="AH552">
            <v>1</v>
          </cell>
          <cell r="AN552" t="str">
            <v>Sí</v>
          </cell>
        </row>
        <row r="553">
          <cell r="A553">
            <v>3064</v>
          </cell>
          <cell r="B553" t="str">
            <v>yaninoeli@hotmail.com</v>
          </cell>
          <cell r="AF553" t="str">
            <v>MANTEL RECTANGULAR ANTIMANCHA 1.40x2 mtrs</v>
          </cell>
          <cell r="AG553">
            <v>1566</v>
          </cell>
          <cell r="AH553">
            <v>1</v>
          </cell>
          <cell r="AI553" t="str">
            <v>CHUR14 MERCA SEPA</v>
          </cell>
          <cell r="AN553" t="str">
            <v>Sí</v>
          </cell>
        </row>
        <row r="554">
          <cell r="A554">
            <v>3063</v>
          </cell>
          <cell r="B554" t="str">
            <v>gbarbara.1981@gmail.com</v>
          </cell>
          <cell r="AF554" t="str">
            <v>MANTEL RECTANGULAR ANTIMANCHA 1.40x2 mtrs</v>
          </cell>
          <cell r="AG554">
            <v>1566</v>
          </cell>
          <cell r="AH554">
            <v>1</v>
          </cell>
          <cell r="AI554" t="str">
            <v>CHUR27</v>
          </cell>
          <cell r="AN554" t="str">
            <v>Sí</v>
          </cell>
        </row>
        <row r="555">
          <cell r="A555">
            <v>3059</v>
          </cell>
          <cell r="B555" t="str">
            <v>ami_1713_83@hotmail.com</v>
          </cell>
          <cell r="AF555" t="str">
            <v>ESPATULA CANELONERA TURQUESA</v>
          </cell>
          <cell r="AG555">
            <v>440</v>
          </cell>
          <cell r="AH555">
            <v>1</v>
          </cell>
          <cell r="AI555" t="str">
            <v>BP13005</v>
          </cell>
          <cell r="AN555" t="str">
            <v>Sí</v>
          </cell>
        </row>
        <row r="556">
          <cell r="A556">
            <v>3059</v>
          </cell>
          <cell r="B556" t="str">
            <v>ami_1713_83@hotmail.com</v>
          </cell>
          <cell r="AF556" t="str">
            <v>CUCHARA GRAY GRANITE 33.5CM</v>
          </cell>
          <cell r="AG556">
            <v>574</v>
          </cell>
          <cell r="AH556">
            <v>1</v>
          </cell>
          <cell r="AI556" t="str">
            <v>MS101791</v>
          </cell>
          <cell r="AN556" t="str">
            <v>Sí</v>
          </cell>
        </row>
        <row r="557">
          <cell r="A557">
            <v>3059</v>
          </cell>
          <cell r="B557" t="str">
            <v>ami_1713_83@hotmail.com</v>
          </cell>
          <cell r="AF557" t="str">
            <v>ESPUMADERA GRAY GRANITE 35CM</v>
          </cell>
          <cell r="AG557" t="str">
            <v>597.85</v>
          </cell>
          <cell r="AH557">
            <v>1</v>
          </cell>
          <cell r="AI557" t="str">
            <v>MS101788</v>
          </cell>
          <cell r="AN557" t="str">
            <v>Sí</v>
          </cell>
        </row>
        <row r="558">
          <cell r="A558">
            <v>3059</v>
          </cell>
          <cell r="B558" t="str">
            <v>ami_1713_83@hotmail.com</v>
          </cell>
          <cell r="AF558" t="str">
            <v>BATIDOR GRAY GRANITE 34 CM</v>
          </cell>
          <cell r="AG558">
            <v>616</v>
          </cell>
          <cell r="AH558">
            <v>1</v>
          </cell>
          <cell r="AI558" t="str">
            <v>MS101A39</v>
          </cell>
          <cell r="AN558" t="str">
            <v>Sí</v>
          </cell>
        </row>
        <row r="559">
          <cell r="A559">
            <v>3059</v>
          </cell>
          <cell r="B559" t="str">
            <v>ami_1713_83@hotmail.com</v>
          </cell>
          <cell r="AF559" t="str">
            <v>TAPON BAÑERA PASTEL 1PC (Violeta)</v>
          </cell>
          <cell r="AG559" t="str">
            <v>79.5</v>
          </cell>
          <cell r="AH559">
            <v>2</v>
          </cell>
          <cell r="AI559" t="str">
            <v>019BA87553</v>
          </cell>
          <cell r="AN559" t="str">
            <v>Sí</v>
          </cell>
        </row>
        <row r="560">
          <cell r="A560">
            <v>3059</v>
          </cell>
          <cell r="B560" t="str">
            <v>ami_1713_83@hotmail.com</v>
          </cell>
          <cell r="AF560" t="str">
            <v>TRAPO DE PISO CON FRASE MEDIA STANTARD 50 X 60 CM</v>
          </cell>
          <cell r="AG560">
            <v>245</v>
          </cell>
          <cell r="AH560">
            <v>1</v>
          </cell>
          <cell r="AI560" t="str">
            <v>AL8219</v>
          </cell>
          <cell r="AN560" t="str">
            <v>Sí</v>
          </cell>
        </row>
        <row r="561">
          <cell r="A561">
            <v>3058</v>
          </cell>
          <cell r="B561" t="str">
            <v>canosayesica@gmail.com</v>
          </cell>
          <cell r="AF561" t="str">
            <v>CUCHILLO CERAMICA 20</v>
          </cell>
          <cell r="AG561">
            <v>894</v>
          </cell>
          <cell r="AH561">
            <v>1</v>
          </cell>
          <cell r="AI561" t="str">
            <v>046BA8187</v>
          </cell>
          <cell r="AN561" t="str">
            <v>Sí</v>
          </cell>
        </row>
        <row r="562">
          <cell r="A562">
            <v>3058</v>
          </cell>
          <cell r="B562" t="str">
            <v>canosayesica@gmail.com</v>
          </cell>
          <cell r="AF562" t="str">
            <v>ESPATULA SILICONA SIMIL MARMOL</v>
          </cell>
          <cell r="AG562">
            <v>870</v>
          </cell>
          <cell r="AH562">
            <v>1</v>
          </cell>
          <cell r="AI562" t="str">
            <v>101A19</v>
          </cell>
          <cell r="AN562" t="str">
            <v>Sí</v>
          </cell>
        </row>
        <row r="563">
          <cell r="A563">
            <v>3058</v>
          </cell>
          <cell r="B563" t="str">
            <v>canosayesica@gmail.com</v>
          </cell>
          <cell r="AF563" t="str">
            <v>CUCHARON SILICONA SIMIL MARMOL</v>
          </cell>
          <cell r="AG563">
            <v>870</v>
          </cell>
          <cell r="AH563">
            <v>1</v>
          </cell>
          <cell r="AI563" t="str">
            <v>101A17</v>
          </cell>
          <cell r="AN563" t="str">
            <v>Sí</v>
          </cell>
        </row>
        <row r="564">
          <cell r="A564">
            <v>3058</v>
          </cell>
          <cell r="B564" t="str">
            <v>canosayesica@gmail.com</v>
          </cell>
          <cell r="AF564" t="str">
            <v>PINCEL DE SILICONA MANGO DE MADERA SIMIL MARMOL 27X4CM</v>
          </cell>
          <cell r="AG564">
            <v>666</v>
          </cell>
          <cell r="AH564">
            <v>1</v>
          </cell>
          <cell r="AI564" t="str">
            <v>MS101A20</v>
          </cell>
          <cell r="AN564" t="str">
            <v>Sí</v>
          </cell>
        </row>
        <row r="565">
          <cell r="A565">
            <v>3058</v>
          </cell>
          <cell r="B565" t="str">
            <v>canosayesica@gmail.com</v>
          </cell>
          <cell r="AF565" t="str">
            <v>TABLA PICAR RECT BLANCA 27X20CM</v>
          </cell>
          <cell r="AG565">
            <v>538</v>
          </cell>
          <cell r="AH565">
            <v>1</v>
          </cell>
          <cell r="AI565" t="str">
            <v>0607PLA0009</v>
          </cell>
          <cell r="AN565" t="str">
            <v>Sí</v>
          </cell>
        </row>
        <row r="566">
          <cell r="A566">
            <v>3056</v>
          </cell>
          <cell r="B566" t="str">
            <v>gracielapazos@hotmail.com.ar</v>
          </cell>
          <cell r="AF566" t="str">
            <v>TAPON BAÑERA PASTEL 1PC (Violeta)</v>
          </cell>
          <cell r="AG566" t="str">
            <v>79.5</v>
          </cell>
          <cell r="AH566">
            <v>1</v>
          </cell>
          <cell r="AI566" t="str">
            <v>019BA87553</v>
          </cell>
          <cell r="AN566" t="str">
            <v>Sí</v>
          </cell>
        </row>
        <row r="567">
          <cell r="A567">
            <v>3056</v>
          </cell>
          <cell r="B567" t="str">
            <v>gracielapazos@hotmail.com.ar</v>
          </cell>
          <cell r="AF567" t="str">
            <v>TAPON BAÑERA PASTEL 1PC (Verde)</v>
          </cell>
          <cell r="AG567" t="str">
            <v>79.5</v>
          </cell>
          <cell r="AH567">
            <v>1</v>
          </cell>
          <cell r="AI567" t="str">
            <v>019BA87553</v>
          </cell>
          <cell r="AN567" t="str">
            <v>Sí</v>
          </cell>
        </row>
        <row r="568">
          <cell r="A568">
            <v>3054</v>
          </cell>
          <cell r="B568" t="str">
            <v>lulacominelli@hotmail.com</v>
          </cell>
          <cell r="AF568" t="str">
            <v>IINFUSOR DE TE ACERO Y SILICONA CON APOYA 4.5 CM</v>
          </cell>
          <cell r="AG568" t="str">
            <v>569.3</v>
          </cell>
          <cell r="AH568">
            <v>1</v>
          </cell>
          <cell r="AI568" t="str">
            <v>MS114247</v>
          </cell>
          <cell r="AN568" t="str">
            <v>Sí</v>
          </cell>
        </row>
        <row r="569">
          <cell r="A569">
            <v>3054</v>
          </cell>
          <cell r="B569" t="str">
            <v>lulacominelli@hotmail.com</v>
          </cell>
          <cell r="AF569" t="str">
            <v>CUCHILLO BLANCO P/ ANTIADHERENTE</v>
          </cell>
          <cell r="AG569">
            <v>440</v>
          </cell>
          <cell r="AH569">
            <v>1</v>
          </cell>
          <cell r="AI569">
            <v>18001</v>
          </cell>
          <cell r="AN569" t="str">
            <v>Sí</v>
          </cell>
        </row>
        <row r="570">
          <cell r="A570">
            <v>3054</v>
          </cell>
          <cell r="B570" t="str">
            <v>lulacominelli@hotmail.com</v>
          </cell>
          <cell r="AF570" t="str">
            <v>PLATO TORTERO VIDRIO 25CM + 6 PLATITOS VIDRIO 15CM</v>
          </cell>
          <cell r="AG570">
            <v>1089</v>
          </cell>
          <cell r="AH570">
            <v>1</v>
          </cell>
          <cell r="AI570" t="str">
            <v>10614F7</v>
          </cell>
          <cell r="AN570" t="str">
            <v>Sí</v>
          </cell>
        </row>
        <row r="571">
          <cell r="A571">
            <v>3054</v>
          </cell>
          <cell r="B571" t="str">
            <v>lulacominelli@hotmail.com</v>
          </cell>
          <cell r="AF571" t="str">
            <v>BATIDOR DE SILICONA CREAM MANGO DE MADERA 23 CM</v>
          </cell>
          <cell r="AG571">
            <v>416</v>
          </cell>
          <cell r="AH571">
            <v>1</v>
          </cell>
          <cell r="AI571" t="str">
            <v>MS101A62</v>
          </cell>
          <cell r="AN571" t="str">
            <v>Sí</v>
          </cell>
        </row>
        <row r="572">
          <cell r="A572">
            <v>3054</v>
          </cell>
          <cell r="B572" t="str">
            <v>lulacominelli@hotmail.com</v>
          </cell>
          <cell r="AF572" t="str">
            <v>SET X 7 PIEZAS BOWLS DE VIDRIO 22.5X5CM 277 ML / 6 PC DE 12.5X5.5CM 152 ML</v>
          </cell>
          <cell r="AG572">
            <v>1287</v>
          </cell>
          <cell r="AH572">
            <v>2</v>
          </cell>
          <cell r="AI572" t="str">
            <v>09523F7</v>
          </cell>
          <cell r="AN572" t="str">
            <v>Sí</v>
          </cell>
        </row>
        <row r="573">
          <cell r="A573">
            <v>3054</v>
          </cell>
          <cell r="B573" t="str">
            <v>lulacominelli@hotmail.com</v>
          </cell>
          <cell r="AF573" t="str">
            <v>PINCEL DE SILICONA MANGO DE MADERA SIMIL MARMOL 27X4CM</v>
          </cell>
          <cell r="AG573">
            <v>666</v>
          </cell>
          <cell r="AH573">
            <v>1</v>
          </cell>
          <cell r="AI573" t="str">
            <v>MS101A20</v>
          </cell>
          <cell r="AN573" t="str">
            <v>Sí</v>
          </cell>
        </row>
        <row r="574">
          <cell r="A574">
            <v>3054</v>
          </cell>
          <cell r="B574" t="str">
            <v>lulacominelli@hotmail.com</v>
          </cell>
          <cell r="AF574" t="str">
            <v>CUCHARITA PARA YERBA 16 CM</v>
          </cell>
          <cell r="AG574" t="str">
            <v>194.5</v>
          </cell>
          <cell r="AH574">
            <v>2</v>
          </cell>
          <cell r="AI574">
            <v>101335</v>
          </cell>
          <cell r="AN574" t="str">
            <v>Sí</v>
          </cell>
        </row>
        <row r="575">
          <cell r="A575">
            <v>3054</v>
          </cell>
          <cell r="B575" t="str">
            <v>lulacominelli@hotmail.com</v>
          </cell>
          <cell r="AF575" t="str">
            <v>DISPENSER SINGLE 500ML COLOR SURT (Blanco)</v>
          </cell>
          <cell r="AG575">
            <v>662</v>
          </cell>
          <cell r="AH575">
            <v>1</v>
          </cell>
          <cell r="AI575" t="str">
            <v>Q17008 QUO MERCA SEPARADA COSTO TEORICO MAS IVA</v>
          </cell>
          <cell r="AN575" t="str">
            <v>Sí</v>
          </cell>
        </row>
        <row r="576">
          <cell r="A576">
            <v>3054</v>
          </cell>
          <cell r="B576" t="str">
            <v>lulacominelli@hotmail.com</v>
          </cell>
          <cell r="AF576" t="str">
            <v>TABLA MÁRMOL CARRARA 30x10 CM (Blanco)</v>
          </cell>
          <cell r="AG576">
            <v>1573</v>
          </cell>
          <cell r="AH576">
            <v>2</v>
          </cell>
          <cell r="AI576" t="str">
            <v>CARRA 3010. MERCA SEPARADA</v>
          </cell>
          <cell r="AN576" t="str">
            <v>Sí</v>
          </cell>
        </row>
        <row r="577">
          <cell r="A577">
            <v>3054</v>
          </cell>
          <cell r="B577" t="str">
            <v>lulacominelli@hotmail.com</v>
          </cell>
          <cell r="AF577" t="str">
            <v>COPETINERO BAMBOO BLANCO ALARGADO 5X30X12.5CM</v>
          </cell>
          <cell r="AG577">
            <v>1514</v>
          </cell>
          <cell r="AH577">
            <v>1</v>
          </cell>
          <cell r="AI577" t="str">
            <v>BA7794</v>
          </cell>
          <cell r="AN577" t="str">
            <v>Sí</v>
          </cell>
        </row>
        <row r="578">
          <cell r="A578">
            <v>3054</v>
          </cell>
          <cell r="B578" t="str">
            <v>lulacominelli@hotmail.com</v>
          </cell>
          <cell r="AF578" t="str">
            <v>ESPATULA REPOSTERA CURVA DE SILICONA CREAM MANGO DE MADERA PLANO 34 CM</v>
          </cell>
          <cell r="AG578">
            <v>666</v>
          </cell>
          <cell r="AH578">
            <v>1</v>
          </cell>
          <cell r="AI578" t="str">
            <v>MS101A57</v>
          </cell>
          <cell r="AN578" t="str">
            <v>Sí</v>
          </cell>
        </row>
        <row r="579">
          <cell r="A579">
            <v>3054</v>
          </cell>
          <cell r="B579" t="str">
            <v>lulacominelli@hotmail.com</v>
          </cell>
          <cell r="AF579" t="str">
            <v>MATE PAMPA BOCA ANGOSTA CON BOMBILLA COLOR BEIGE</v>
          </cell>
          <cell r="AG579">
            <v>720</v>
          </cell>
          <cell r="AH579">
            <v>1</v>
          </cell>
          <cell r="AN579" t="str">
            <v>Sí</v>
          </cell>
        </row>
        <row r="580">
          <cell r="A580">
            <v>3054</v>
          </cell>
          <cell r="B580" t="str">
            <v>lulacominelli@hotmail.com</v>
          </cell>
          <cell r="AF580" t="str">
            <v>MATE PAMPA BOCA ANGOSTA CON BOMBILLA COLOR NEGRO</v>
          </cell>
          <cell r="AG580">
            <v>720</v>
          </cell>
          <cell r="AH580">
            <v>1</v>
          </cell>
          <cell r="AN580" t="str">
            <v>Sí</v>
          </cell>
        </row>
        <row r="581">
          <cell r="A581">
            <v>3053</v>
          </cell>
          <cell r="B581" t="str">
            <v>gua.moreno@hotmail.com</v>
          </cell>
          <cell r="AF581" t="str">
            <v>FRASCO DE VIDRIO NRO.3 24*10 CM.</v>
          </cell>
          <cell r="AG581">
            <v>1834</v>
          </cell>
          <cell r="AH581">
            <v>2</v>
          </cell>
          <cell r="AI581" t="str">
            <v>046BA7445</v>
          </cell>
          <cell r="AN581" t="str">
            <v>Sí</v>
          </cell>
        </row>
        <row r="582">
          <cell r="A582">
            <v>3053</v>
          </cell>
          <cell r="B582" t="str">
            <v>gua.moreno@hotmail.com</v>
          </cell>
          <cell r="AF582" t="str">
            <v>TABLA DE BAMBOO 20X30 CM</v>
          </cell>
          <cell r="AG582">
            <v>666</v>
          </cell>
          <cell r="AH582">
            <v>2</v>
          </cell>
          <cell r="AI582" t="str">
            <v>MS113002</v>
          </cell>
          <cell r="AN582" t="str">
            <v>Sí</v>
          </cell>
        </row>
        <row r="583">
          <cell r="A583">
            <v>3053</v>
          </cell>
          <cell r="B583" t="str">
            <v>gua.moreno@hotmail.com</v>
          </cell>
          <cell r="AF583" t="str">
            <v>MATE CERAMICA CON BOMBILLA (Beige)</v>
          </cell>
          <cell r="AG583">
            <v>680</v>
          </cell>
          <cell r="AH583">
            <v>2</v>
          </cell>
          <cell r="AN583" t="str">
            <v>Sí</v>
          </cell>
        </row>
        <row r="584">
          <cell r="A584">
            <v>3053</v>
          </cell>
          <cell r="B584" t="str">
            <v>gua.moreno@hotmail.com</v>
          </cell>
          <cell r="AF584" t="str">
            <v>FRASCO DE VIDRIO COOKIES 19*14 CM DIAM.</v>
          </cell>
          <cell r="AG584">
            <v>1277</v>
          </cell>
          <cell r="AH584">
            <v>3</v>
          </cell>
          <cell r="AI584" t="str">
            <v>094BA7085</v>
          </cell>
          <cell r="AN584" t="str">
            <v>Sí</v>
          </cell>
        </row>
        <row r="585">
          <cell r="A585">
            <v>3053</v>
          </cell>
          <cell r="B585" t="str">
            <v>gua.moreno@hotmail.com</v>
          </cell>
          <cell r="AF585" t="str">
            <v>FRASCO DE VIDRIO 31CM X 10CM DIAM</v>
          </cell>
          <cell r="AG585">
            <v>1647</v>
          </cell>
          <cell r="AH585">
            <v>2</v>
          </cell>
          <cell r="AI585" t="str">
            <v>BA7442</v>
          </cell>
          <cell r="AN585" t="str">
            <v>Sí</v>
          </cell>
        </row>
        <row r="586">
          <cell r="A586">
            <v>3053</v>
          </cell>
          <cell r="B586" t="str">
            <v>gua.moreno@hotmail.com</v>
          </cell>
          <cell r="AF586" t="str">
            <v>FRASCO VIDRIO DE 900 ML 14X12CM</v>
          </cell>
          <cell r="AG586">
            <v>914</v>
          </cell>
          <cell r="AH586">
            <v>2</v>
          </cell>
          <cell r="AI586" t="str">
            <v>046BA4865</v>
          </cell>
          <cell r="AN586" t="str">
            <v>Sí</v>
          </cell>
        </row>
        <row r="587">
          <cell r="A587">
            <v>3053</v>
          </cell>
          <cell r="B587" t="str">
            <v>gua.moreno@hotmail.com</v>
          </cell>
          <cell r="AF587" t="str">
            <v>FRASCO DE VIDRIO BISCUITS 19CM / 13CM DIAM</v>
          </cell>
          <cell r="AG587">
            <v>1524</v>
          </cell>
          <cell r="AH587">
            <v>2</v>
          </cell>
          <cell r="AI587" t="str">
            <v>094BA7081</v>
          </cell>
          <cell r="AN587" t="str">
            <v>Sí</v>
          </cell>
        </row>
        <row r="588">
          <cell r="A588">
            <v>3053</v>
          </cell>
          <cell r="B588" t="str">
            <v>gua.moreno@hotmail.com</v>
          </cell>
          <cell r="AF588" t="str">
            <v>MATE PAMPA BOCA ANGOSTA CON BOMBILLA COLOR NEGRO</v>
          </cell>
          <cell r="AG588">
            <v>720</v>
          </cell>
          <cell r="AH588">
            <v>2</v>
          </cell>
          <cell r="AN588" t="str">
            <v>Sí</v>
          </cell>
        </row>
        <row r="589">
          <cell r="A589">
            <v>3053</v>
          </cell>
          <cell r="B589" t="str">
            <v>gua.moreno@hotmail.com</v>
          </cell>
          <cell r="AF589" t="str">
            <v>MATE PAMPA BOCA ANGOSTA CON BOMBILLA COLOR BLANCO</v>
          </cell>
          <cell r="AG589">
            <v>720</v>
          </cell>
          <cell r="AH589">
            <v>2</v>
          </cell>
          <cell r="AN589" t="str">
            <v>Sí</v>
          </cell>
        </row>
        <row r="590">
          <cell r="A590">
            <v>3053</v>
          </cell>
          <cell r="B590" t="str">
            <v>gua.moreno@hotmail.com</v>
          </cell>
          <cell r="AF590" t="str">
            <v>MATE PAMPA BOCA ANCHA CON BOMBILLA COLOR NEGRO</v>
          </cell>
          <cell r="AG590">
            <v>720</v>
          </cell>
          <cell r="AH590">
            <v>1</v>
          </cell>
          <cell r="AN590" t="str">
            <v>Sí</v>
          </cell>
        </row>
        <row r="591">
          <cell r="A591">
            <v>3053</v>
          </cell>
          <cell r="B591" t="str">
            <v>gua.moreno@hotmail.com</v>
          </cell>
          <cell r="AF591" t="str">
            <v>MATE PAMPA BOCA ANCHA CON BOMBILLA COLOR BLANCO</v>
          </cell>
          <cell r="AG591">
            <v>720</v>
          </cell>
          <cell r="AH591">
            <v>1</v>
          </cell>
          <cell r="AN591" t="str">
            <v>Sí</v>
          </cell>
        </row>
        <row r="592">
          <cell r="A592">
            <v>3051</v>
          </cell>
          <cell r="B592" t="str">
            <v>denghy.24@gmail.com</v>
          </cell>
          <cell r="AF592" t="str">
            <v>SET X 3 PIE DE MACETA NORDICO</v>
          </cell>
          <cell r="AG592">
            <v>1350</v>
          </cell>
          <cell r="AH592">
            <v>1</v>
          </cell>
          <cell r="AN592" t="str">
            <v>Sí</v>
          </cell>
        </row>
        <row r="593">
          <cell r="A593">
            <v>3050</v>
          </cell>
          <cell r="B593" t="str">
            <v>yaninoeli@hotmail.com</v>
          </cell>
          <cell r="AF593" t="str">
            <v>SET X 3 PIE DE MACETA NORDICO</v>
          </cell>
          <cell r="AG593">
            <v>1350</v>
          </cell>
          <cell r="AH593">
            <v>1</v>
          </cell>
          <cell r="AN593" t="str">
            <v>Sí</v>
          </cell>
        </row>
        <row r="594">
          <cell r="A594">
            <v>3050</v>
          </cell>
          <cell r="B594" t="str">
            <v>yaninoeli@hotmail.com</v>
          </cell>
          <cell r="AF594" t="str">
            <v>TRAPO DE PISO CON FRASE MEDIA STANTARD 50 X 60 CM</v>
          </cell>
          <cell r="AG594">
            <v>390</v>
          </cell>
          <cell r="AH594">
            <v>1</v>
          </cell>
          <cell r="AI594" t="str">
            <v>ESTRELLA</v>
          </cell>
          <cell r="AN594" t="str">
            <v>Sí</v>
          </cell>
        </row>
        <row r="595">
          <cell r="A595">
            <v>3050</v>
          </cell>
          <cell r="B595" t="str">
            <v>yaninoeli@hotmail.com</v>
          </cell>
          <cell r="AF595" t="str">
            <v>UNTADOR PASTEL 14.5 CM (Violeta)</v>
          </cell>
          <cell r="AG595">
            <v>49</v>
          </cell>
          <cell r="AH595">
            <v>1</v>
          </cell>
          <cell r="AI595" t="str">
            <v>019BA87503 MERCA SEPA</v>
          </cell>
          <cell r="AN595" t="str">
            <v>Sí</v>
          </cell>
        </row>
        <row r="596">
          <cell r="A596">
            <v>3050</v>
          </cell>
          <cell r="B596" t="str">
            <v>yaninoeli@hotmail.com</v>
          </cell>
          <cell r="AF596" t="str">
            <v>UNTADOR PASTEL 14.5 CM (Verde)</v>
          </cell>
          <cell r="AG596">
            <v>49</v>
          </cell>
          <cell r="AH596">
            <v>1</v>
          </cell>
          <cell r="AI596" t="str">
            <v>019BA87503 MERCA SEPA</v>
          </cell>
          <cell r="AN596" t="str">
            <v>Sí</v>
          </cell>
        </row>
        <row r="597">
          <cell r="A597">
            <v>3050</v>
          </cell>
          <cell r="B597" t="str">
            <v>yaninoeli@hotmail.com</v>
          </cell>
          <cell r="AF597" t="str">
            <v>INDIVIDUAL FLOR ROSA CUERINA</v>
          </cell>
          <cell r="AG597" t="str">
            <v>269.5</v>
          </cell>
          <cell r="AH597">
            <v>2</v>
          </cell>
          <cell r="AI597" t="str">
            <v>CHUIN03R</v>
          </cell>
          <cell r="AN597" t="str">
            <v>Sí</v>
          </cell>
        </row>
        <row r="598">
          <cell r="A598">
            <v>3049</v>
          </cell>
          <cell r="B598" t="str">
            <v>jaquyfranco26@gmail.com</v>
          </cell>
          <cell r="AF598" t="str">
            <v>SET DE BAÑO NEGRO 4 PIEZAS: DISPENSER + JABONERA + 2 PORTA CEPILLOS</v>
          </cell>
          <cell r="AG598">
            <v>3133</v>
          </cell>
          <cell r="AH598">
            <v>1</v>
          </cell>
          <cell r="AI598" t="str">
            <v>046AB7329 merca sepa</v>
          </cell>
          <cell r="AN598" t="str">
            <v>Sí</v>
          </cell>
        </row>
        <row r="599">
          <cell r="A599">
            <v>3048</v>
          </cell>
          <cell r="B599" t="str">
            <v>giselajakimczuk@gmail.com</v>
          </cell>
          <cell r="AF599" t="str">
            <v>UNTADOR PASTEL 14.5 CM (Rosa)</v>
          </cell>
          <cell r="AG599">
            <v>49</v>
          </cell>
          <cell r="AH599">
            <v>1</v>
          </cell>
          <cell r="AI599" t="str">
            <v>019BA87503 MERCA SEPA</v>
          </cell>
          <cell r="AN599" t="str">
            <v>Sí</v>
          </cell>
        </row>
        <row r="600">
          <cell r="A600">
            <v>3048</v>
          </cell>
          <cell r="B600" t="str">
            <v>giselajakimczuk@gmail.com</v>
          </cell>
          <cell r="AF600" t="str">
            <v>MATE PAMPA BOCA ANCHA CON BOMBILLA COLOR ROSA</v>
          </cell>
          <cell r="AG600">
            <v>720</v>
          </cell>
          <cell r="AH600">
            <v>1</v>
          </cell>
          <cell r="AI600" t="str">
            <v>MATE PAMPA02. MERCA SEPARADA</v>
          </cell>
          <cell r="AN600" t="str">
            <v>Sí</v>
          </cell>
        </row>
        <row r="601">
          <cell r="A601">
            <v>3046</v>
          </cell>
          <cell r="B601" t="str">
            <v>karinayariel@fibertel.com.ar</v>
          </cell>
          <cell r="AF601" t="str">
            <v>MANTEL RECTANGULAR ANTIMANCHA 1.40x2 mtrs</v>
          </cell>
          <cell r="AG601">
            <v>1566</v>
          </cell>
          <cell r="AH601">
            <v>1</v>
          </cell>
          <cell r="AI601" t="str">
            <v>CHUR14 MERCA SEPA</v>
          </cell>
          <cell r="AN601" t="str">
            <v>Sí</v>
          </cell>
        </row>
        <row r="602">
          <cell r="A602">
            <v>3045</v>
          </cell>
          <cell r="B602" t="str">
            <v>Yami_927@hotmail.com</v>
          </cell>
          <cell r="AF602" t="str">
            <v>MANTEQUERA PASTEL 15 X 7 (Violeta)</v>
          </cell>
          <cell r="AG602" t="str">
            <v>351.64</v>
          </cell>
          <cell r="AH602">
            <v>1</v>
          </cell>
          <cell r="AN602" t="str">
            <v>Sí</v>
          </cell>
        </row>
        <row r="603">
          <cell r="A603">
            <v>3045</v>
          </cell>
          <cell r="B603" t="str">
            <v>Yami_927@hotmail.com</v>
          </cell>
          <cell r="AF603" t="str">
            <v>CUBIERTERO 31.5X24.5X4.5CM COLORES PASTELES (Rosa)</v>
          </cell>
          <cell r="AG603">
            <v>537</v>
          </cell>
          <cell r="AH603">
            <v>1</v>
          </cell>
          <cell r="AI603" t="str">
            <v>0607PLA204PAS</v>
          </cell>
          <cell r="AN603" t="str">
            <v>Sí</v>
          </cell>
        </row>
        <row r="604">
          <cell r="A604">
            <v>3045</v>
          </cell>
          <cell r="B604" t="str">
            <v>Yami_927@hotmail.com</v>
          </cell>
          <cell r="AF604" t="str">
            <v>INDIVIDUAL DE CUERINA 32.5CM DIAM</v>
          </cell>
          <cell r="AG604" t="str">
            <v>269.5</v>
          </cell>
          <cell r="AH604">
            <v>4</v>
          </cell>
          <cell r="AI604" t="str">
            <v>CHUIN03C</v>
          </cell>
          <cell r="AN604" t="str">
            <v>Sí</v>
          </cell>
        </row>
        <row r="605">
          <cell r="A605">
            <v>3044</v>
          </cell>
          <cell r="B605" t="str">
            <v>borsani.lara@gmail.com</v>
          </cell>
          <cell r="AF605" t="str">
            <v>BATIDOR DE SILICONA CREAM MANGO DE MADERA 23 CM</v>
          </cell>
          <cell r="AG605">
            <v>416</v>
          </cell>
          <cell r="AH605">
            <v>1</v>
          </cell>
          <cell r="AI605" t="str">
            <v>MS101A62</v>
          </cell>
          <cell r="AN605" t="str">
            <v>Sí</v>
          </cell>
        </row>
        <row r="606">
          <cell r="A606">
            <v>3042</v>
          </cell>
          <cell r="B606" t="str">
            <v>elianacalvosa87@gmail.com</v>
          </cell>
          <cell r="AF606" t="str">
            <v>FRASCO VIDRIO 16CM X 9CM DIAM</v>
          </cell>
          <cell r="AG606">
            <v>851</v>
          </cell>
          <cell r="AH606">
            <v>1</v>
          </cell>
          <cell r="AI606" t="str">
            <v>BA6430 MERCA SEPARDAD</v>
          </cell>
          <cell r="AN606" t="str">
            <v>Sí</v>
          </cell>
        </row>
        <row r="607">
          <cell r="A607">
            <v>3042</v>
          </cell>
          <cell r="B607" t="str">
            <v>elianacalvosa87@gmail.com</v>
          </cell>
          <cell r="AF607" t="str">
            <v>APOYA PAVA REDONDO</v>
          </cell>
          <cell r="AG607">
            <v>287</v>
          </cell>
          <cell r="AH607">
            <v>1</v>
          </cell>
          <cell r="AI607" t="str">
            <v>046BA5447</v>
          </cell>
          <cell r="AN607" t="str">
            <v>Sí</v>
          </cell>
        </row>
        <row r="608">
          <cell r="A608">
            <v>3042</v>
          </cell>
          <cell r="B608" t="str">
            <v>elianacalvosa87@gmail.com</v>
          </cell>
          <cell r="AF608" t="str">
            <v>FANAL DE METAL C MANIJA BEIGE 13.5CM 12CM DIAM</v>
          </cell>
          <cell r="AG608">
            <v>849</v>
          </cell>
          <cell r="AH608">
            <v>1</v>
          </cell>
          <cell r="AI608" t="str">
            <v>046FA7434</v>
          </cell>
          <cell r="AN608" t="str">
            <v>Sí</v>
          </cell>
        </row>
        <row r="609">
          <cell r="A609">
            <v>3042</v>
          </cell>
          <cell r="B609" t="str">
            <v>elianacalvosa87@gmail.com</v>
          </cell>
          <cell r="AF609" t="str">
            <v>INDIVIDUAL SIINGAPUR DORADO CLARO 38 CM</v>
          </cell>
          <cell r="AG609" t="str">
            <v>499.99</v>
          </cell>
          <cell r="AH609">
            <v>1</v>
          </cell>
          <cell r="AI609" t="str">
            <v>MS504001</v>
          </cell>
          <cell r="AN609" t="str">
            <v>Sí</v>
          </cell>
        </row>
        <row r="610">
          <cell r="A610">
            <v>3042</v>
          </cell>
          <cell r="B610" t="str">
            <v>elianacalvosa87@gmail.com</v>
          </cell>
          <cell r="AF610" t="str">
            <v>VELA 100 % SOJA CON ESENCIAS - DIFERENTES AROMAS 8x8 CM (JAZMIN)</v>
          </cell>
          <cell r="AG610" t="str">
            <v>459.99</v>
          </cell>
          <cell r="AH610">
            <v>1</v>
          </cell>
          <cell r="AI610" t="str">
            <v>BA6340VELA</v>
          </cell>
          <cell r="AN610" t="str">
            <v>Sí</v>
          </cell>
        </row>
        <row r="611">
          <cell r="A611">
            <v>3042</v>
          </cell>
          <cell r="B611" t="str">
            <v>elianacalvosa87@gmail.com</v>
          </cell>
          <cell r="AF611" t="str">
            <v>DIFUSOR DE VIDRIO PINTADO EN 3 COLORES 6.5X14CM</v>
          </cell>
          <cell r="AG611">
            <v>399</v>
          </cell>
          <cell r="AH611">
            <v>1</v>
          </cell>
          <cell r="AI611" t="str">
            <v>BO7486</v>
          </cell>
          <cell r="AN611" t="str">
            <v>Sí</v>
          </cell>
        </row>
        <row r="612">
          <cell r="A612">
            <v>3041</v>
          </cell>
          <cell r="B612" t="str">
            <v>jana.nes@hotmail.com</v>
          </cell>
          <cell r="AF612" t="str">
            <v>COMBO NRO.1. ** 6 UTENSILIOS NYLON - COLOR A ELECCION (Rosa)</v>
          </cell>
          <cell r="AG612">
            <v>2640</v>
          </cell>
          <cell r="AH612">
            <v>1</v>
          </cell>
          <cell r="AI612" t="str">
            <v>12018/09018/11018/18018/15018/16018</v>
          </cell>
          <cell r="AN612" t="str">
            <v>Sí</v>
          </cell>
        </row>
        <row r="613">
          <cell r="A613">
            <v>3041</v>
          </cell>
          <cell r="B613" t="str">
            <v>jana.nes@hotmail.com</v>
          </cell>
          <cell r="AF613" t="str">
            <v>ENSALADERA RIGOLLEAU PRIMAVERA 1600ML</v>
          </cell>
          <cell r="AG613">
            <v>198</v>
          </cell>
          <cell r="AH613">
            <v>1</v>
          </cell>
          <cell r="AI613" t="str">
            <v>ML67539</v>
          </cell>
          <cell r="AN613" t="str">
            <v>Sí</v>
          </cell>
        </row>
        <row r="614">
          <cell r="A614">
            <v>3041</v>
          </cell>
          <cell r="B614" t="str">
            <v>jana.nes@hotmail.com</v>
          </cell>
          <cell r="AF614" t="str">
            <v>SET X 3 CUENCO BLANCO C/TAPA 400 CC</v>
          </cell>
          <cell r="AG614">
            <v>944</v>
          </cell>
          <cell r="AH614">
            <v>1</v>
          </cell>
          <cell r="AI614" t="str">
            <v>BP44002</v>
          </cell>
          <cell r="AN614" t="str">
            <v>Sí</v>
          </cell>
        </row>
        <row r="615">
          <cell r="A615">
            <v>3041</v>
          </cell>
          <cell r="B615" t="str">
            <v>jana.nes@hotmail.com</v>
          </cell>
          <cell r="AF615" t="str">
            <v>BOWL COOPER 20 X 7 COBRE</v>
          </cell>
          <cell r="AG615">
            <v>574</v>
          </cell>
          <cell r="AH615">
            <v>1</v>
          </cell>
          <cell r="AI615" t="str">
            <v>MS129538</v>
          </cell>
          <cell r="AN615" t="str">
            <v>Sí</v>
          </cell>
        </row>
        <row r="616">
          <cell r="A616">
            <v>3041</v>
          </cell>
          <cell r="B616" t="str">
            <v>jana.nes@hotmail.com</v>
          </cell>
          <cell r="AF616" t="str">
            <v>BOWL NEGRO 400CC APTO MICROONDAS Y FREEZER</v>
          </cell>
          <cell r="AG616">
            <v>242</v>
          </cell>
          <cell r="AH616">
            <v>4</v>
          </cell>
          <cell r="AI616" t="str">
            <v>BP01002 BIPO</v>
          </cell>
          <cell r="AN616" t="str">
            <v>Sí</v>
          </cell>
        </row>
        <row r="617">
          <cell r="A617">
            <v>3039</v>
          </cell>
          <cell r="B617" t="str">
            <v>elianagodoy86@gmail.com</v>
          </cell>
          <cell r="AF617" t="str">
            <v>MESA DE ARRIME HOME OFFICE 35x40x67 CM</v>
          </cell>
          <cell r="AG617">
            <v>3500</v>
          </cell>
          <cell r="AH617">
            <v>1</v>
          </cell>
          <cell r="AI617" t="str">
            <v>MESA ARRIME 2 CAÑOS</v>
          </cell>
          <cell r="AN617" t="str">
            <v>Sí</v>
          </cell>
        </row>
        <row r="618">
          <cell r="A618">
            <v>3037</v>
          </cell>
          <cell r="B618" t="str">
            <v>agusvercesi@hotmail.com</v>
          </cell>
          <cell r="AF618" t="str">
            <v>RALLADOR DE MANO GRUESO 20 CM</v>
          </cell>
          <cell r="AG618" t="str">
            <v>82.94</v>
          </cell>
          <cell r="AH618">
            <v>1</v>
          </cell>
          <cell r="AI618" t="str">
            <v>BA7383</v>
          </cell>
          <cell r="AN618" t="str">
            <v>Sí</v>
          </cell>
        </row>
        <row r="619">
          <cell r="A619">
            <v>3037</v>
          </cell>
          <cell r="B619" t="str">
            <v>agusvercesi@hotmail.com</v>
          </cell>
          <cell r="AF619" t="str">
            <v>CUCHARA COLOR ROSA</v>
          </cell>
          <cell r="AG619">
            <v>62</v>
          </cell>
          <cell r="AH619">
            <v>1</v>
          </cell>
          <cell r="AI619" t="str">
            <v>BP32018</v>
          </cell>
          <cell r="AN619" t="str">
            <v>Sí</v>
          </cell>
        </row>
        <row r="620">
          <cell r="A620">
            <v>3037</v>
          </cell>
          <cell r="B620" t="str">
            <v>agusvercesi@hotmail.com</v>
          </cell>
          <cell r="AF620" t="str">
            <v>BOWL RIGOLLEAU GALAXIA 14 CM DIAM</v>
          </cell>
          <cell r="AG620" t="str">
            <v>99.99</v>
          </cell>
          <cell r="AH620">
            <v>2</v>
          </cell>
          <cell r="AI620" t="str">
            <v>ML67645</v>
          </cell>
          <cell r="AN620" t="str">
            <v>Sí</v>
          </cell>
        </row>
        <row r="621">
          <cell r="A621">
            <v>3037</v>
          </cell>
          <cell r="B621" t="str">
            <v>agusvercesi@hotmail.com</v>
          </cell>
          <cell r="AF621" t="str">
            <v>ESPATULA CHICA MIA ROJA 26X6CM RESISTE HASTA 260ºC</v>
          </cell>
          <cell r="AG621" t="str">
            <v>135.07</v>
          </cell>
          <cell r="AH621">
            <v>1</v>
          </cell>
          <cell r="AI621" t="str">
            <v>2001RJ</v>
          </cell>
          <cell r="AN621" t="str">
            <v>Sí</v>
          </cell>
        </row>
        <row r="622">
          <cell r="A622">
            <v>3036</v>
          </cell>
          <cell r="B622" t="str">
            <v>marianaportaro@gmail.com</v>
          </cell>
          <cell r="AF622" t="str">
            <v>SR. DISPENSER COLORES SURTIDOS (Gris)</v>
          </cell>
          <cell r="AG622">
            <v>460</v>
          </cell>
          <cell r="AH622">
            <v>1</v>
          </cell>
          <cell r="AI622" t="str">
            <v>Q056 QUO MERCA SEPARADA/COSTO TEORICO MAS IVA</v>
          </cell>
          <cell r="AN622" t="str">
            <v>Sí</v>
          </cell>
        </row>
        <row r="623">
          <cell r="A623">
            <v>3036</v>
          </cell>
          <cell r="B623" t="str">
            <v>marianaportaro@gmail.com</v>
          </cell>
          <cell r="AF623" t="str">
            <v>ESPEJO CON BASE MADERA BLANCO 25.5x15 CM</v>
          </cell>
          <cell r="AG623">
            <v>645</v>
          </cell>
          <cell r="AH623">
            <v>1</v>
          </cell>
          <cell r="AI623" t="str">
            <v>046DE7596</v>
          </cell>
          <cell r="AN623" t="str">
            <v>Sí</v>
          </cell>
        </row>
        <row r="624">
          <cell r="A624">
            <v>3035</v>
          </cell>
          <cell r="B624" t="str">
            <v>ximenabianco@hotmail.com</v>
          </cell>
          <cell r="AF624" t="str">
            <v>SERVISPAGUETTI DISTINTOS COLORES (Rosa)</v>
          </cell>
          <cell r="AG624">
            <v>440</v>
          </cell>
          <cell r="AH624">
            <v>1</v>
          </cell>
          <cell r="AN624" t="str">
            <v>Sí</v>
          </cell>
        </row>
        <row r="625">
          <cell r="A625">
            <v>3035</v>
          </cell>
          <cell r="B625" t="str">
            <v>ximenabianco@hotmail.com</v>
          </cell>
          <cell r="AF625" t="str">
            <v>ESPATULA RANURADA DISTINTOS COLORES (Rosa)</v>
          </cell>
          <cell r="AG625">
            <v>440</v>
          </cell>
          <cell r="AH625">
            <v>1</v>
          </cell>
          <cell r="AI625" t="str">
            <v>BP12018 BIPO</v>
          </cell>
          <cell r="AN625" t="str">
            <v>Sí</v>
          </cell>
        </row>
        <row r="626">
          <cell r="A626">
            <v>3035</v>
          </cell>
          <cell r="B626" t="str">
            <v>ximenabianco@hotmail.com</v>
          </cell>
          <cell r="AF626" t="str">
            <v>ESPUMADERA DISTINTOS COLORES (Rosa)</v>
          </cell>
          <cell r="AG626">
            <v>440</v>
          </cell>
          <cell r="AH626">
            <v>1</v>
          </cell>
          <cell r="AI626" t="str">
            <v>BP10018 BIPO</v>
          </cell>
          <cell r="AN626" t="str">
            <v>Sí</v>
          </cell>
        </row>
        <row r="627">
          <cell r="A627">
            <v>3035</v>
          </cell>
          <cell r="B627" t="str">
            <v>ximenabianco@hotmail.com</v>
          </cell>
          <cell r="AF627" t="str">
            <v>CUCHARA DISTINTOS COLORES (Rosa)</v>
          </cell>
          <cell r="AG627">
            <v>440</v>
          </cell>
          <cell r="AH627">
            <v>1</v>
          </cell>
          <cell r="AI627" t="str">
            <v>BP15018 BIPO</v>
          </cell>
          <cell r="AN627" t="str">
            <v>Sí</v>
          </cell>
        </row>
        <row r="628">
          <cell r="A628">
            <v>3035</v>
          </cell>
          <cell r="B628" t="str">
            <v>ximenabianco@hotmail.com</v>
          </cell>
          <cell r="AF628" t="str">
            <v>CUCHARON DISTINTOS COLORES (Rosa)</v>
          </cell>
          <cell r="AG628">
            <v>440</v>
          </cell>
          <cell r="AH628">
            <v>1</v>
          </cell>
          <cell r="AN628" t="str">
            <v>Sí</v>
          </cell>
        </row>
        <row r="629">
          <cell r="A629">
            <v>3035</v>
          </cell>
          <cell r="B629" t="str">
            <v>ximenabianco@hotmail.com</v>
          </cell>
          <cell r="AF629" t="str">
            <v>PISAPAPAS DISTINTOS COLORES (Rosa)</v>
          </cell>
          <cell r="AG629">
            <v>440</v>
          </cell>
          <cell r="AH629">
            <v>1</v>
          </cell>
          <cell r="AN629" t="str">
            <v>Sí</v>
          </cell>
        </row>
        <row r="630">
          <cell r="A630">
            <v>3035</v>
          </cell>
          <cell r="B630" t="str">
            <v>ximenabianco@hotmail.com</v>
          </cell>
          <cell r="AF630" t="str">
            <v>FRASCO VIDRIO 16CM X 9CM DIAM</v>
          </cell>
          <cell r="AG630">
            <v>851</v>
          </cell>
          <cell r="AH630">
            <v>1</v>
          </cell>
          <cell r="AI630" t="str">
            <v>BA6430 MERCA SEPARDAD</v>
          </cell>
          <cell r="AN630" t="str">
            <v>Sí</v>
          </cell>
        </row>
        <row r="631">
          <cell r="A631">
            <v>3035</v>
          </cell>
          <cell r="B631" t="str">
            <v>ximenabianco@hotmail.com</v>
          </cell>
          <cell r="AF631" t="str">
            <v>FRASCO VIDRIO 19CM X 9CM DIAM</v>
          </cell>
          <cell r="AG631">
            <v>895</v>
          </cell>
          <cell r="AH631">
            <v>1</v>
          </cell>
          <cell r="AI631" t="str">
            <v>BA6431 MERRCA SEPARADA</v>
          </cell>
          <cell r="AN631" t="str">
            <v>Sí</v>
          </cell>
        </row>
        <row r="632">
          <cell r="A632">
            <v>3035</v>
          </cell>
          <cell r="B632" t="str">
            <v>ximenabianco@hotmail.com</v>
          </cell>
          <cell r="AF632" t="str">
            <v>FRASCO VIDRIO 23CM</v>
          </cell>
          <cell r="AG632">
            <v>951</v>
          </cell>
          <cell r="AH632">
            <v>1</v>
          </cell>
          <cell r="AI632" t="str">
            <v>BA6432 MERCA SEPARDA</v>
          </cell>
          <cell r="AN632" t="str">
            <v>Sí</v>
          </cell>
        </row>
        <row r="633">
          <cell r="A633">
            <v>3035</v>
          </cell>
          <cell r="B633" t="str">
            <v>ximenabianco@hotmail.com</v>
          </cell>
          <cell r="AF633" t="str">
            <v>PORTA LLAVE Y POSA CARTAS 24X27.5X6CM</v>
          </cell>
          <cell r="AG633">
            <v>2407</v>
          </cell>
          <cell r="AH633">
            <v>1</v>
          </cell>
          <cell r="AI633" t="str">
            <v>075DE6881</v>
          </cell>
          <cell r="AN633" t="str">
            <v>Sí</v>
          </cell>
        </row>
        <row r="634">
          <cell r="A634">
            <v>3035</v>
          </cell>
          <cell r="B634" t="str">
            <v>ximenabianco@hotmail.com</v>
          </cell>
          <cell r="AF634" t="str">
            <v>CAJA DE TE MAD. BCO 9DIV 24X7CM</v>
          </cell>
          <cell r="AG634">
            <v>2155</v>
          </cell>
          <cell r="AH634">
            <v>1</v>
          </cell>
          <cell r="AI634" t="str">
            <v>046CX7202</v>
          </cell>
          <cell r="AN634" t="str">
            <v>Sí</v>
          </cell>
        </row>
        <row r="635">
          <cell r="A635">
            <v>3035</v>
          </cell>
          <cell r="B635" t="str">
            <v>ximenabianco@hotmail.com</v>
          </cell>
          <cell r="AF635" t="str">
            <v>SET X 6 VASO NOA COOL 400 ML</v>
          </cell>
          <cell r="AG635">
            <v>656</v>
          </cell>
          <cell r="AH635">
            <v>1</v>
          </cell>
          <cell r="AI635" t="str">
            <v>69255PK</v>
          </cell>
          <cell r="AN635" t="str">
            <v>Sí</v>
          </cell>
        </row>
        <row r="636">
          <cell r="A636">
            <v>3035</v>
          </cell>
          <cell r="B636" t="str">
            <v>ximenabianco@hotmail.com</v>
          </cell>
          <cell r="AF636" t="str">
            <v>ENSALADERA APILABLE 2900 ML RIGOLLEAU 11 X 22 CM</v>
          </cell>
          <cell r="AG636">
            <v>362</v>
          </cell>
          <cell r="AH636">
            <v>1</v>
          </cell>
          <cell r="AI636" t="str">
            <v>ML67552</v>
          </cell>
          <cell r="AN636" t="str">
            <v>Sí</v>
          </cell>
        </row>
        <row r="637">
          <cell r="A637">
            <v>3035</v>
          </cell>
          <cell r="B637" t="str">
            <v>ximenabianco@hotmail.com</v>
          </cell>
          <cell r="AF637" t="str">
            <v>BATIDOR SEMIAUTOMATICO 34 CM</v>
          </cell>
          <cell r="AG637">
            <v>484</v>
          </cell>
          <cell r="AH637">
            <v>1</v>
          </cell>
          <cell r="AI637" t="str">
            <v>046BA4824</v>
          </cell>
          <cell r="AN637" t="str">
            <v>Sí</v>
          </cell>
        </row>
        <row r="638">
          <cell r="A638">
            <v>3035</v>
          </cell>
          <cell r="B638" t="str">
            <v>ximenabianco@hotmail.com</v>
          </cell>
          <cell r="AF638" t="str">
            <v>ENSALADERA APILABLE 1700 ML RIGOLLEAU 9 X 18 CM</v>
          </cell>
          <cell r="AG638">
            <v>184</v>
          </cell>
          <cell r="AH638">
            <v>1</v>
          </cell>
          <cell r="AI638" t="str">
            <v>ML67551</v>
          </cell>
          <cell r="AN638" t="str">
            <v>Sí</v>
          </cell>
        </row>
        <row r="639">
          <cell r="A639">
            <v>3035</v>
          </cell>
          <cell r="B639" t="str">
            <v>ximenabianco@hotmail.com</v>
          </cell>
          <cell r="AF639" t="str">
            <v>BOTELLA VIDRIO H2O 1 LITRO CORCHO ECOLOGICO</v>
          </cell>
          <cell r="AG639">
            <v>519</v>
          </cell>
          <cell r="AH639">
            <v>1</v>
          </cell>
          <cell r="AI639" t="str">
            <v>019BO5217NEW</v>
          </cell>
          <cell r="AN639" t="str">
            <v>Sí</v>
          </cell>
        </row>
        <row r="640">
          <cell r="A640">
            <v>3035</v>
          </cell>
          <cell r="B640" t="str">
            <v>ximenabianco@hotmail.com</v>
          </cell>
          <cell r="AF640" t="str">
            <v>BOWL BLANCO 400CC APTO MICROONDAS Y FREEZER</v>
          </cell>
          <cell r="AG640">
            <v>242</v>
          </cell>
          <cell r="AH640">
            <v>4</v>
          </cell>
          <cell r="AI640" t="str">
            <v>BP01001 BIPO</v>
          </cell>
          <cell r="AN640" t="str">
            <v>Sí</v>
          </cell>
        </row>
        <row r="641">
          <cell r="A641">
            <v>3035</v>
          </cell>
          <cell r="B641" t="str">
            <v>ximenabianco@hotmail.com</v>
          </cell>
          <cell r="AF641" t="str">
            <v>BOTELLA 500CC CORCHO ECOLOGICO</v>
          </cell>
          <cell r="AG641">
            <v>231</v>
          </cell>
          <cell r="AH641">
            <v>3</v>
          </cell>
          <cell r="AI641" t="str">
            <v>019BO6406</v>
          </cell>
          <cell r="AN641" t="str">
            <v>Sí</v>
          </cell>
        </row>
        <row r="642">
          <cell r="A642">
            <v>3034</v>
          </cell>
          <cell r="B642" t="str">
            <v>aldanapintado@hotmail.com</v>
          </cell>
          <cell r="AF642" t="str">
            <v>MATE MADERA COLORES CON BOMBILLA (Fucsia)</v>
          </cell>
          <cell r="AG642">
            <v>595</v>
          </cell>
          <cell r="AH642">
            <v>1</v>
          </cell>
          <cell r="AN642" t="str">
            <v>Sí</v>
          </cell>
        </row>
        <row r="643">
          <cell r="A643">
            <v>3034</v>
          </cell>
          <cell r="B643" t="str">
            <v>aldanapintado@hotmail.com</v>
          </cell>
          <cell r="AF643" t="str">
            <v>VELA 100% SOJA AROMA JAZMIN</v>
          </cell>
          <cell r="AG643">
            <v>352</v>
          </cell>
          <cell r="AH643">
            <v>1</v>
          </cell>
          <cell r="AI643" t="str">
            <v>TW83140VELA MERCA SEPARADA ..YO ESTOY LLEVANDO EL MARTES 31/8. 2 UNIDADES</v>
          </cell>
          <cell r="AN643" t="str">
            <v>Sí</v>
          </cell>
        </row>
        <row r="644">
          <cell r="A644">
            <v>3033</v>
          </cell>
          <cell r="B644" t="str">
            <v>juliv_20@hotmail.com</v>
          </cell>
          <cell r="AF644" t="str">
            <v>TAPON PARA BOTELLA TOMATE 4 CM DIAM</v>
          </cell>
          <cell r="AG644" t="str">
            <v>71.49</v>
          </cell>
          <cell r="AH644">
            <v>1</v>
          </cell>
          <cell r="AI644" t="str">
            <v>019BA87512</v>
          </cell>
          <cell r="AN644" t="str">
            <v>Sí</v>
          </cell>
        </row>
        <row r="645">
          <cell r="A645">
            <v>3033</v>
          </cell>
          <cell r="B645" t="str">
            <v>juliv_20@hotmail.com</v>
          </cell>
          <cell r="AF645" t="str">
            <v>RALLADOR DE MANO GRUESO 20 CM</v>
          </cell>
          <cell r="AG645" t="str">
            <v>82.94</v>
          </cell>
          <cell r="AH645">
            <v>1</v>
          </cell>
          <cell r="AI645" t="str">
            <v>BA7383</v>
          </cell>
          <cell r="AN645" t="str">
            <v>Sí</v>
          </cell>
        </row>
        <row r="646">
          <cell r="A646">
            <v>3033</v>
          </cell>
          <cell r="B646" t="str">
            <v>juliv_20@hotmail.com</v>
          </cell>
          <cell r="AF646" t="str">
            <v>CUCHARAS LARGAS 1PC PASTEL 23 CM (Violeta)</v>
          </cell>
          <cell r="AG646">
            <v>71</v>
          </cell>
          <cell r="AH646">
            <v>1</v>
          </cell>
          <cell r="AN646" t="str">
            <v>Sí</v>
          </cell>
        </row>
        <row r="647">
          <cell r="A647">
            <v>3033</v>
          </cell>
          <cell r="B647" t="str">
            <v>juliv_20@hotmail.com</v>
          </cell>
          <cell r="AF647" t="str">
            <v>BOWL RIGOLLEAU GALAXIA 14 CM DIAM</v>
          </cell>
          <cell r="AG647" t="str">
            <v>99.99</v>
          </cell>
          <cell r="AH647">
            <v>2</v>
          </cell>
          <cell r="AI647" t="str">
            <v>ML67645</v>
          </cell>
          <cell r="AN647" t="str">
            <v>Sí</v>
          </cell>
        </row>
        <row r="648">
          <cell r="A648">
            <v>3033</v>
          </cell>
          <cell r="B648" t="str">
            <v>juliv_20@hotmail.com</v>
          </cell>
          <cell r="AF648" t="str">
            <v>CUCHARA COLOR ROSA</v>
          </cell>
          <cell r="AG648">
            <v>62</v>
          </cell>
          <cell r="AH648">
            <v>2</v>
          </cell>
          <cell r="AI648" t="str">
            <v>BP32018</v>
          </cell>
          <cell r="AN648" t="str">
            <v>Sí</v>
          </cell>
        </row>
        <row r="649">
          <cell r="A649">
            <v>3032</v>
          </cell>
          <cell r="B649" t="str">
            <v>carolinamoy@gmail.com</v>
          </cell>
          <cell r="AF649" t="str">
            <v>DISPENSER SINGLE 500ML COLOR SURT (Gris)</v>
          </cell>
          <cell r="AG649">
            <v>662</v>
          </cell>
          <cell r="AH649">
            <v>1</v>
          </cell>
          <cell r="AI649" t="str">
            <v>BP17008</v>
          </cell>
          <cell r="AN649" t="str">
            <v>Sí</v>
          </cell>
        </row>
        <row r="650">
          <cell r="A650">
            <v>3031</v>
          </cell>
          <cell r="B650" t="str">
            <v>jimeraul80@gmail.com</v>
          </cell>
          <cell r="AF650" t="str">
            <v>MANTEL TUSOR AQUA 2.20 X 1.40</v>
          </cell>
          <cell r="AG650">
            <v>1567</v>
          </cell>
          <cell r="AH650">
            <v>1</v>
          </cell>
          <cell r="AI650" t="str">
            <v>LO25053</v>
          </cell>
          <cell r="AN650" t="str">
            <v>Sí</v>
          </cell>
        </row>
        <row r="651">
          <cell r="A651">
            <v>3027</v>
          </cell>
          <cell r="B651" t="str">
            <v>agustina-mv@hotmail.com</v>
          </cell>
          <cell r="AF651" t="str">
            <v>TAPON BAÑERA PASTEL 1PC (Rosa)</v>
          </cell>
          <cell r="AG651" t="str">
            <v>79.5</v>
          </cell>
          <cell r="AH651">
            <v>1</v>
          </cell>
          <cell r="AI651" t="str">
            <v>019BA87553</v>
          </cell>
          <cell r="AN651" t="str">
            <v>Sí</v>
          </cell>
        </row>
        <row r="652">
          <cell r="A652">
            <v>3027</v>
          </cell>
          <cell r="B652" t="str">
            <v>agustina-mv@hotmail.com</v>
          </cell>
          <cell r="AF652" t="str">
            <v>ENSALADERA APILABLE 1700 ML RIGOLLEAU 9 X 18 CM</v>
          </cell>
          <cell r="AG652">
            <v>184</v>
          </cell>
          <cell r="AH652">
            <v>2</v>
          </cell>
          <cell r="AI652" t="str">
            <v>ML67551</v>
          </cell>
          <cell r="AN652" t="str">
            <v>Sí</v>
          </cell>
        </row>
        <row r="653">
          <cell r="A653">
            <v>3027</v>
          </cell>
          <cell r="B653" t="str">
            <v>agustina-mv@hotmail.com</v>
          </cell>
          <cell r="AF653" t="str">
            <v>ALMOHADON PANA BEIGE 36*36</v>
          </cell>
          <cell r="AG653">
            <v>373</v>
          </cell>
          <cell r="AH653">
            <v>2</v>
          </cell>
          <cell r="AI653" t="str">
            <v>AL7770</v>
          </cell>
          <cell r="AN653" t="str">
            <v>Sí</v>
          </cell>
        </row>
        <row r="654">
          <cell r="A654">
            <v>3027</v>
          </cell>
          <cell r="B654" t="str">
            <v>agustina-mv@hotmail.com</v>
          </cell>
          <cell r="AF654" t="str">
            <v>TRAPO DE PISO GRIS FORMAS STANDARD</v>
          </cell>
          <cell r="AG654">
            <v>390</v>
          </cell>
          <cell r="AH654">
            <v>1</v>
          </cell>
          <cell r="AN654" t="str">
            <v>Sí</v>
          </cell>
        </row>
        <row r="655">
          <cell r="A655">
            <v>3027</v>
          </cell>
          <cell r="B655" t="str">
            <v>agustina-mv@hotmail.com</v>
          </cell>
          <cell r="AF655" t="str">
            <v>TRAPO DE PISO HOLA CHAU GRIS MEDIDA XL. 60X 70 CM</v>
          </cell>
          <cell r="AG655">
            <v>490</v>
          </cell>
          <cell r="AH655">
            <v>1</v>
          </cell>
          <cell r="AI655" t="str">
            <v>HOLA CHAU GRIS XL</v>
          </cell>
          <cell r="AN655" t="str">
            <v>Sí</v>
          </cell>
        </row>
        <row r="656">
          <cell r="A656">
            <v>3027</v>
          </cell>
          <cell r="B656" t="str">
            <v>agustina-mv@hotmail.com</v>
          </cell>
          <cell r="AF656" t="str">
            <v>MATE PAMPA BOCA ANGOSTA CON BOMBILLA COLOR BLANCO</v>
          </cell>
          <cell r="AG656">
            <v>720</v>
          </cell>
          <cell r="AH656">
            <v>1</v>
          </cell>
          <cell r="AN656" t="str">
            <v>Sí</v>
          </cell>
        </row>
        <row r="657">
          <cell r="A657">
            <v>3026</v>
          </cell>
          <cell r="B657" t="str">
            <v>jesica25abril5@hotmail.com</v>
          </cell>
          <cell r="AF657" t="str">
            <v>MANTEL RECTANGULAR ANTIMANCHA 1.40x2 mtrs</v>
          </cell>
          <cell r="AG657">
            <v>1566</v>
          </cell>
          <cell r="AH657">
            <v>1</v>
          </cell>
          <cell r="AI657" t="str">
            <v>CHUR14 MERCA SEPA</v>
          </cell>
          <cell r="AN657" t="str">
            <v>Sí</v>
          </cell>
        </row>
        <row r="658">
          <cell r="A658">
            <v>3025</v>
          </cell>
          <cell r="B658" t="str">
            <v>florippolito@hotmail.com</v>
          </cell>
          <cell r="AF658" t="str">
            <v>MANTEL RECTANGULAR ANTIMANCHA 1.40x2 mtrs</v>
          </cell>
          <cell r="AG658">
            <v>1566</v>
          </cell>
          <cell r="AH658">
            <v>1</v>
          </cell>
          <cell r="AI658" t="str">
            <v>CHUR1</v>
          </cell>
          <cell r="AN658" t="str">
            <v>Sí</v>
          </cell>
        </row>
        <row r="659">
          <cell r="A659">
            <v>3023</v>
          </cell>
          <cell r="B659" t="str">
            <v>chanamatas@hotmail.com</v>
          </cell>
          <cell r="AF659" t="str">
            <v>INDIVIDUAL HOJA AZUL CUERINA</v>
          </cell>
          <cell r="AG659" t="str">
            <v>269.5</v>
          </cell>
          <cell r="AH659">
            <v>2</v>
          </cell>
          <cell r="AI659" t="str">
            <v>CHUIN06R</v>
          </cell>
          <cell r="AN659" t="str">
            <v>Sí</v>
          </cell>
        </row>
        <row r="660">
          <cell r="A660">
            <v>3023</v>
          </cell>
          <cell r="B660" t="str">
            <v>chanamatas@hotmail.com</v>
          </cell>
          <cell r="AF660" t="str">
            <v>FLORERO DE VIDRIO AZUL 16.5CM 10.5CM DIAM</v>
          </cell>
          <cell r="AG660">
            <v>892</v>
          </cell>
          <cell r="AH660">
            <v>1</v>
          </cell>
          <cell r="AI660" t="str">
            <v>046JA7225</v>
          </cell>
          <cell r="AN660" t="str">
            <v>Sí</v>
          </cell>
        </row>
        <row r="661">
          <cell r="A661">
            <v>3023</v>
          </cell>
          <cell r="B661" t="str">
            <v>chanamatas@hotmail.com</v>
          </cell>
          <cell r="AF661" t="str">
            <v>INDIVIDUAL FLORES RECTANGULAR 44 X 30CM</v>
          </cell>
          <cell r="AG661" t="str">
            <v>269.5</v>
          </cell>
          <cell r="AH661">
            <v>2</v>
          </cell>
          <cell r="AI661" t="str">
            <v>CHUIN09R MERCA SEPA</v>
          </cell>
          <cell r="AN661" t="str">
            <v>Sí</v>
          </cell>
        </row>
        <row r="662">
          <cell r="A662">
            <v>3023</v>
          </cell>
          <cell r="B662" t="str">
            <v>chanamatas@hotmail.com</v>
          </cell>
          <cell r="AF662" t="str">
            <v>YERBERO METALIZADO VIOLETA SET X 2 16 X 8.5 CM</v>
          </cell>
          <cell r="AG662">
            <v>1232</v>
          </cell>
          <cell r="AH662">
            <v>1</v>
          </cell>
          <cell r="AI662" t="str">
            <v>645LA55039</v>
          </cell>
          <cell r="AN662" t="str">
            <v>Sí</v>
          </cell>
        </row>
        <row r="663">
          <cell r="A663">
            <v>3023</v>
          </cell>
          <cell r="B663" t="str">
            <v>chanamatas@hotmail.com</v>
          </cell>
          <cell r="AF663" t="str">
            <v>FRASCO VIDRIO 16CM X 9CM DIAM</v>
          </cell>
          <cell r="AG663">
            <v>851</v>
          </cell>
          <cell r="AH663">
            <v>2</v>
          </cell>
          <cell r="AI663" t="str">
            <v>BA6430 MERCA SEPARDAD</v>
          </cell>
          <cell r="AN663" t="str">
            <v>Sí</v>
          </cell>
        </row>
        <row r="664">
          <cell r="A664">
            <v>3023</v>
          </cell>
          <cell r="B664" t="str">
            <v>chanamatas@hotmail.com</v>
          </cell>
          <cell r="AF664" t="str">
            <v>MATE PAMPA BOCA ANCHA CON BOMBILLA COLOR ROSA</v>
          </cell>
          <cell r="AG664">
            <v>720</v>
          </cell>
          <cell r="AH664">
            <v>1</v>
          </cell>
          <cell r="AI664" t="str">
            <v>MATE PAMPA02. MERCA SEPARADA</v>
          </cell>
          <cell r="AN664" t="str">
            <v>Sí</v>
          </cell>
        </row>
        <row r="665">
          <cell r="A665">
            <v>3023</v>
          </cell>
          <cell r="B665" t="str">
            <v>chanamatas@hotmail.com</v>
          </cell>
          <cell r="AF665" t="str">
            <v>BOTELLA 500CC CORCHO ECOLOGICO</v>
          </cell>
          <cell r="AG665">
            <v>231</v>
          </cell>
          <cell r="AH665">
            <v>1</v>
          </cell>
          <cell r="AI665" t="str">
            <v>019BO6406</v>
          </cell>
          <cell r="AN665" t="str">
            <v>Sí</v>
          </cell>
        </row>
        <row r="666">
          <cell r="A666">
            <v>3021</v>
          </cell>
          <cell r="B666" t="str">
            <v>marianabarreto2000@yahoo.com.ar</v>
          </cell>
          <cell r="AF666" t="str">
            <v>FRASCO VIDRIO 19CM X 9CM DIAM</v>
          </cell>
          <cell r="AG666">
            <v>895</v>
          </cell>
          <cell r="AH666">
            <v>1</v>
          </cell>
          <cell r="AI666" t="str">
            <v>BA6431 MERRCA SEPARADA</v>
          </cell>
          <cell r="AN666" t="str">
            <v>Sí</v>
          </cell>
        </row>
        <row r="667">
          <cell r="A667">
            <v>3021</v>
          </cell>
          <cell r="B667" t="str">
            <v>marianabarreto2000@yahoo.com.ar</v>
          </cell>
          <cell r="AF667" t="str">
            <v>BOTELLA ROJA 1L TAPA SILICONA</v>
          </cell>
          <cell r="AG667">
            <v>584</v>
          </cell>
          <cell r="AH667">
            <v>1</v>
          </cell>
          <cell r="AI667" t="str">
            <v>019BO5589</v>
          </cell>
          <cell r="AN667" t="str">
            <v>Sí</v>
          </cell>
        </row>
        <row r="668">
          <cell r="A668">
            <v>3021</v>
          </cell>
          <cell r="B668" t="str">
            <v>marianabarreto2000@yahoo.com.ar</v>
          </cell>
          <cell r="AF668" t="str">
            <v>YERBERA UNICORNIO C/VISOR 8.5X22.5X10CM</v>
          </cell>
          <cell r="AG668">
            <v>776</v>
          </cell>
          <cell r="AH668">
            <v>1</v>
          </cell>
          <cell r="AI668" t="str">
            <v>LA88009</v>
          </cell>
          <cell r="AN668" t="str">
            <v>Sí</v>
          </cell>
        </row>
        <row r="669">
          <cell r="A669">
            <v>3021</v>
          </cell>
          <cell r="B669" t="str">
            <v>marianabarreto2000@yahoo.com.ar</v>
          </cell>
          <cell r="AF669" t="str">
            <v>YERBERA RETRO CELESTE C/ VISOR 8.5 X 11.5 X 20 CM</v>
          </cell>
          <cell r="AG669">
            <v>901</v>
          </cell>
          <cell r="AH669">
            <v>1</v>
          </cell>
          <cell r="AI669">
            <v>88005</v>
          </cell>
          <cell r="AN669" t="str">
            <v>Sí</v>
          </cell>
        </row>
        <row r="670">
          <cell r="A670">
            <v>3021</v>
          </cell>
          <cell r="B670" t="str">
            <v>marianabarreto2000@yahoo.com.ar</v>
          </cell>
          <cell r="AF670" t="str">
            <v>CUCHARON ROJO MIA 23X10CM</v>
          </cell>
          <cell r="AG670">
            <v>251</v>
          </cell>
          <cell r="AH670">
            <v>1</v>
          </cell>
          <cell r="AI670" t="str">
            <v>2004RJ</v>
          </cell>
          <cell r="AN670" t="str">
            <v>Sí</v>
          </cell>
        </row>
        <row r="671">
          <cell r="A671">
            <v>3021</v>
          </cell>
          <cell r="B671" t="str">
            <v>marianabarreto2000@yahoo.com.ar</v>
          </cell>
          <cell r="AF671" t="str">
            <v>UNTADOR PASTEL 14.5 CM (Rosa)</v>
          </cell>
          <cell r="AG671">
            <v>49</v>
          </cell>
          <cell r="AH671">
            <v>1</v>
          </cell>
          <cell r="AI671" t="str">
            <v>019BA87503 MERCA SEPA</v>
          </cell>
          <cell r="AN671" t="str">
            <v>Sí</v>
          </cell>
        </row>
        <row r="672">
          <cell r="A672">
            <v>3021</v>
          </cell>
          <cell r="B672" t="str">
            <v>marianabarreto2000@yahoo.com.ar</v>
          </cell>
          <cell r="AF672" t="str">
            <v>UNTADOR PASTEL 14.5 CM (Verde)</v>
          </cell>
          <cell r="AG672">
            <v>49</v>
          </cell>
          <cell r="AH672">
            <v>1</v>
          </cell>
          <cell r="AI672" t="str">
            <v>019BA87503 MERCA SEPA</v>
          </cell>
          <cell r="AN672" t="str">
            <v>Sí</v>
          </cell>
        </row>
        <row r="673">
          <cell r="A673">
            <v>3021</v>
          </cell>
          <cell r="B673" t="str">
            <v>marianabarreto2000@yahoo.com.ar</v>
          </cell>
          <cell r="AF673" t="str">
            <v>UNTADOR PASTEL 14.5 CM (Celeste)</v>
          </cell>
          <cell r="AG673">
            <v>49</v>
          </cell>
          <cell r="AH673">
            <v>1</v>
          </cell>
          <cell r="AI673" t="str">
            <v>019BA87503 MERCA SEPA</v>
          </cell>
          <cell r="AN673" t="str">
            <v>Sí</v>
          </cell>
        </row>
        <row r="674">
          <cell r="A674">
            <v>3021</v>
          </cell>
          <cell r="B674" t="str">
            <v>marianabarreto2000@yahoo.com.ar</v>
          </cell>
          <cell r="AF674" t="str">
            <v>CUCHARAS LARGAS 1PC PASTEL 23 CM (Rosa)</v>
          </cell>
          <cell r="AG674">
            <v>71</v>
          </cell>
          <cell r="AH674">
            <v>1</v>
          </cell>
          <cell r="AN674" t="str">
            <v>Sí</v>
          </cell>
        </row>
        <row r="675">
          <cell r="A675">
            <v>3021</v>
          </cell>
          <cell r="B675" t="str">
            <v>marianabarreto2000@yahoo.com.ar</v>
          </cell>
          <cell r="AF675" t="str">
            <v>CUCHARAS LARGAS 1PC PASTEL 23 CM (Verde)</v>
          </cell>
          <cell r="AG675">
            <v>71</v>
          </cell>
          <cell r="AH675">
            <v>1</v>
          </cell>
          <cell r="AN675" t="str">
            <v>Sí</v>
          </cell>
        </row>
        <row r="676">
          <cell r="A676">
            <v>3021</v>
          </cell>
          <cell r="B676" t="str">
            <v>marianabarreto2000@yahoo.com.ar</v>
          </cell>
          <cell r="AF676" t="str">
            <v>CUCHARAS LARGAS 1PC PASTEL 23 CM (Violeta)</v>
          </cell>
          <cell r="AG676">
            <v>71</v>
          </cell>
          <cell r="AH676">
            <v>1</v>
          </cell>
          <cell r="AN676" t="str">
            <v>Sí</v>
          </cell>
        </row>
        <row r="677">
          <cell r="A677">
            <v>3021</v>
          </cell>
          <cell r="B677" t="str">
            <v>marianabarreto2000@yahoo.com.ar</v>
          </cell>
          <cell r="AF677" t="str">
            <v>COMBO NRO 9 ** 9 UTENSILIOS PASTEL - COLOR A ELECCION (Amarillo)</v>
          </cell>
          <cell r="AG677">
            <v>507</v>
          </cell>
          <cell r="AH677">
            <v>1</v>
          </cell>
          <cell r="AN677" t="str">
            <v>Sí</v>
          </cell>
        </row>
        <row r="678">
          <cell r="A678">
            <v>3020</v>
          </cell>
          <cell r="B678" t="str">
            <v>costi_balan@hotmail.com</v>
          </cell>
          <cell r="AF678" t="str">
            <v>ESPECIERO 6 PIEZAS DE ACERO INOXIDABLE 20X20 CM</v>
          </cell>
          <cell r="AG678">
            <v>2974</v>
          </cell>
          <cell r="AH678">
            <v>1</v>
          </cell>
          <cell r="AI678" t="str">
            <v>046BA3347</v>
          </cell>
          <cell r="AN678" t="str">
            <v>Sí</v>
          </cell>
        </row>
        <row r="679">
          <cell r="A679">
            <v>3020</v>
          </cell>
          <cell r="B679" t="str">
            <v>costi_balan@hotmail.com</v>
          </cell>
          <cell r="AF679" t="str">
            <v>COLADOR ACERO INOXIDABLE DIAM 24CM X 8.5CM ALTO</v>
          </cell>
          <cell r="AG679">
            <v>963</v>
          </cell>
          <cell r="AH679">
            <v>1</v>
          </cell>
          <cell r="AI679" t="str">
            <v>046BA8163</v>
          </cell>
          <cell r="AN679" t="str">
            <v>Sí</v>
          </cell>
        </row>
        <row r="680">
          <cell r="A680">
            <v>3020</v>
          </cell>
          <cell r="B680" t="str">
            <v>costi_balan@hotmail.com</v>
          </cell>
          <cell r="AF680" t="str">
            <v>ENSALADERA APILABLE 1100 ML RIGOLLEAU 8 X 16 CM</v>
          </cell>
          <cell r="AG680" t="str">
            <v>169.99</v>
          </cell>
          <cell r="AH680">
            <v>1</v>
          </cell>
          <cell r="AI680" t="str">
            <v>ML67550</v>
          </cell>
          <cell r="AN680" t="str">
            <v>Sí</v>
          </cell>
        </row>
        <row r="681">
          <cell r="A681">
            <v>3020</v>
          </cell>
          <cell r="B681" t="str">
            <v>costi_balan@hotmail.com</v>
          </cell>
          <cell r="AF681" t="str">
            <v>ENSALADERA APILABLE 2900 ML RIGOLLEAU 11 X 22 CM</v>
          </cell>
          <cell r="AG681">
            <v>362</v>
          </cell>
          <cell r="AH681">
            <v>1</v>
          </cell>
          <cell r="AI681" t="str">
            <v>ML67552</v>
          </cell>
          <cell r="AN681" t="str">
            <v>Sí</v>
          </cell>
        </row>
        <row r="682">
          <cell r="A682">
            <v>3020</v>
          </cell>
          <cell r="B682" t="str">
            <v>costi_balan@hotmail.com</v>
          </cell>
          <cell r="AF682" t="str">
            <v>RALLADOR DE MANO MANGO ACERO INOX.</v>
          </cell>
          <cell r="AG682">
            <v>1039</v>
          </cell>
          <cell r="AH682">
            <v>1</v>
          </cell>
          <cell r="AI682" t="str">
            <v>BA6856</v>
          </cell>
          <cell r="AN682" t="str">
            <v>Sí</v>
          </cell>
        </row>
        <row r="683">
          <cell r="A683">
            <v>3020</v>
          </cell>
          <cell r="B683" t="str">
            <v>costi_balan@hotmail.com</v>
          </cell>
          <cell r="AF683" t="str">
            <v>FRASCO VIDRIO 23CM</v>
          </cell>
          <cell r="AG683">
            <v>951</v>
          </cell>
          <cell r="AH683">
            <v>1</v>
          </cell>
          <cell r="AI683" t="str">
            <v>BA6432 MERCA SEPARDA</v>
          </cell>
          <cell r="AN683" t="str">
            <v>Sí</v>
          </cell>
        </row>
        <row r="684">
          <cell r="A684">
            <v>3020</v>
          </cell>
          <cell r="B684" t="str">
            <v>costi_balan@hotmail.com</v>
          </cell>
          <cell r="AF684" t="str">
            <v>FRASCO VIDRIO 19CM X 9CM DIAM</v>
          </cell>
          <cell r="AG684">
            <v>895</v>
          </cell>
          <cell r="AH684">
            <v>1</v>
          </cell>
          <cell r="AI684" t="str">
            <v>BA6431 MERRCA SEPARADA</v>
          </cell>
          <cell r="AN684" t="str">
            <v>Sí</v>
          </cell>
        </row>
        <row r="685">
          <cell r="A685">
            <v>3020</v>
          </cell>
          <cell r="B685" t="str">
            <v>costi_balan@hotmail.com</v>
          </cell>
          <cell r="AF685" t="str">
            <v>FRASCO VIDRIO 16CM X 9CM DIAM</v>
          </cell>
          <cell r="AG685">
            <v>851</v>
          </cell>
          <cell r="AH685">
            <v>1</v>
          </cell>
          <cell r="AI685" t="str">
            <v>BA6430 MERCA SEPARDAD</v>
          </cell>
          <cell r="AN685" t="str">
            <v>Sí</v>
          </cell>
        </row>
        <row r="686">
          <cell r="A686">
            <v>3019</v>
          </cell>
          <cell r="B686" t="str">
            <v>aixacaroli@gmail.com</v>
          </cell>
          <cell r="AF686" t="str">
            <v>PACK X 6 VASO BRILHANTE X 310ML</v>
          </cell>
          <cell r="AG686">
            <v>386</v>
          </cell>
          <cell r="AH686">
            <v>1</v>
          </cell>
          <cell r="AI686" t="str">
            <v>TW4699</v>
          </cell>
          <cell r="AN686" t="str">
            <v>Sí</v>
          </cell>
        </row>
        <row r="687">
          <cell r="A687">
            <v>3019</v>
          </cell>
          <cell r="B687" t="str">
            <v>aixacaroli@gmail.com</v>
          </cell>
          <cell r="AF687" t="str">
            <v>BOWL VERDE LIMA 5CM X 12.5CM DIAM</v>
          </cell>
          <cell r="AG687" t="str">
            <v>134.42</v>
          </cell>
          <cell r="AH687">
            <v>2</v>
          </cell>
          <cell r="AI687" t="str">
            <v>DIM1403VL</v>
          </cell>
          <cell r="AN687" t="str">
            <v>Sí</v>
          </cell>
        </row>
        <row r="688">
          <cell r="A688">
            <v>3019</v>
          </cell>
          <cell r="B688" t="str">
            <v>aixacaroli@gmail.com</v>
          </cell>
          <cell r="AF688" t="str">
            <v>VASO TERMICO CON TAPA Y FAJA COLORES PASTELES (Violeta)</v>
          </cell>
          <cell r="AG688">
            <v>250</v>
          </cell>
          <cell r="AH688">
            <v>1</v>
          </cell>
          <cell r="AI688" t="str">
            <v>BA87506 MERCA SEPA</v>
          </cell>
          <cell r="AN688" t="str">
            <v>Sí</v>
          </cell>
        </row>
        <row r="689">
          <cell r="A689">
            <v>3019</v>
          </cell>
          <cell r="B689" t="str">
            <v>aixacaroli@gmail.com</v>
          </cell>
          <cell r="AF689" t="str">
            <v>VASO TERMICO CON TAPA Y FAJA COLORES PASTELES (Verde)</v>
          </cell>
          <cell r="AG689">
            <v>250</v>
          </cell>
          <cell r="AH689">
            <v>1</v>
          </cell>
          <cell r="AI689" t="str">
            <v>BA87506 MERCA SEPA</v>
          </cell>
          <cell r="AN689" t="str">
            <v>Sí</v>
          </cell>
        </row>
        <row r="690">
          <cell r="A690">
            <v>3019</v>
          </cell>
          <cell r="B690" t="str">
            <v>aixacaroli@gmail.com</v>
          </cell>
          <cell r="AF690" t="str">
            <v>VASO TERMICO CON TAPA Y FAJA COLORES PASTELES (Amarillo)</v>
          </cell>
          <cell r="AG690">
            <v>250</v>
          </cell>
          <cell r="AH690">
            <v>1</v>
          </cell>
          <cell r="AI690" t="str">
            <v>BA87506 MERCA SEPA</v>
          </cell>
          <cell r="AN690" t="str">
            <v>Sí</v>
          </cell>
        </row>
        <row r="691">
          <cell r="A691">
            <v>3019</v>
          </cell>
          <cell r="B691" t="str">
            <v>aixacaroli@gmail.com</v>
          </cell>
          <cell r="AF691" t="str">
            <v>FRASCO DE VIDRIO LINEA CUNA COBRE MEDIANO - 2 L 15.2X10X16.5CM</v>
          </cell>
          <cell r="AG691">
            <v>899</v>
          </cell>
          <cell r="AH691">
            <v>1</v>
          </cell>
          <cell r="AI691" t="str">
            <v>M117A25</v>
          </cell>
          <cell r="AN691" t="str">
            <v>Sí</v>
          </cell>
        </row>
        <row r="692">
          <cell r="A692">
            <v>3018</v>
          </cell>
          <cell r="B692" t="str">
            <v>florenciacolutta@gmail.com</v>
          </cell>
          <cell r="AF692" t="str">
            <v>ALMOHADON CON RELLENO VELLON SILICONADO 30X30 CM</v>
          </cell>
          <cell r="AG692">
            <v>444</v>
          </cell>
          <cell r="AH692">
            <v>1</v>
          </cell>
          <cell r="AI692" t="str">
            <v>CHU414</v>
          </cell>
          <cell r="AN692" t="str">
            <v>Sí</v>
          </cell>
        </row>
        <row r="693">
          <cell r="A693">
            <v>3018</v>
          </cell>
          <cell r="B693" t="str">
            <v>florenciacolutta@gmail.com</v>
          </cell>
          <cell r="AF693" t="str">
            <v>SECAPLATOS PASTEL PANAL 30.5X0.4X20.5 CM (Rosa)</v>
          </cell>
          <cell r="AG693">
            <v>532</v>
          </cell>
          <cell r="AH693">
            <v>1</v>
          </cell>
          <cell r="AI693" t="str">
            <v>019BA87519</v>
          </cell>
          <cell r="AN693" t="str">
            <v>Sí</v>
          </cell>
        </row>
        <row r="694">
          <cell r="A694">
            <v>3018</v>
          </cell>
          <cell r="B694" t="str">
            <v>florenciacolutta@gmail.com</v>
          </cell>
          <cell r="AF694" t="str">
            <v>ENSALADERA APILABLE 1700 ML RIGOLLEAU 9 X 18 CM</v>
          </cell>
          <cell r="AG694">
            <v>184</v>
          </cell>
          <cell r="AH694">
            <v>1</v>
          </cell>
          <cell r="AI694" t="str">
            <v>ML67551</v>
          </cell>
          <cell r="AN694" t="str">
            <v>Sí</v>
          </cell>
        </row>
        <row r="695">
          <cell r="A695">
            <v>3018</v>
          </cell>
          <cell r="B695" t="str">
            <v>florenciacolutta@gmail.com</v>
          </cell>
          <cell r="AF695" t="str">
            <v>ENSALADERA RIGOLLEAU PRIMAVERA 1600ML</v>
          </cell>
          <cell r="AG695">
            <v>198</v>
          </cell>
          <cell r="AH695">
            <v>1</v>
          </cell>
          <cell r="AI695" t="str">
            <v>ML67539</v>
          </cell>
          <cell r="AN695" t="str">
            <v>Sí</v>
          </cell>
        </row>
        <row r="696">
          <cell r="A696">
            <v>3017</v>
          </cell>
          <cell r="B696" t="str">
            <v>floriherr3@gmail.com</v>
          </cell>
          <cell r="AF696" t="str">
            <v>POCILLO CERAMICA JUANA 200 CC (Celeste)</v>
          </cell>
          <cell r="AG696">
            <v>590</v>
          </cell>
          <cell r="AH696">
            <v>2</v>
          </cell>
          <cell r="AN696" t="str">
            <v>Sí</v>
          </cell>
        </row>
        <row r="697">
          <cell r="A697">
            <v>3017</v>
          </cell>
          <cell r="B697" t="str">
            <v>floriherr3@gmail.com</v>
          </cell>
          <cell r="AF697" t="str">
            <v>POCILLO CERAMICA JUANA 200 CC (Rosa)</v>
          </cell>
          <cell r="AG697">
            <v>590</v>
          </cell>
          <cell r="AH697">
            <v>2</v>
          </cell>
          <cell r="AN697" t="str">
            <v>Sí</v>
          </cell>
        </row>
        <row r="698">
          <cell r="A698">
            <v>3017</v>
          </cell>
          <cell r="B698" t="str">
            <v>floriherr3@gmail.com</v>
          </cell>
          <cell r="AF698" t="str">
            <v>TABLA DE BAMBOO RECTANGULAR RAYADA 24X34CM</v>
          </cell>
          <cell r="AG698">
            <v>866</v>
          </cell>
          <cell r="AH698">
            <v>1</v>
          </cell>
          <cell r="AI698" t="str">
            <v>MS113006</v>
          </cell>
          <cell r="AN698" t="str">
            <v>Sí</v>
          </cell>
        </row>
        <row r="699">
          <cell r="A699">
            <v>3017</v>
          </cell>
          <cell r="B699" t="str">
            <v>floriherr3@gmail.com</v>
          </cell>
          <cell r="AF699" t="str">
            <v>CUBETERA COLORES SURTIDOS 27.5CM X 9.5 CM (Violeta)</v>
          </cell>
          <cell r="AG699">
            <v>532</v>
          </cell>
          <cell r="AH699">
            <v>1</v>
          </cell>
          <cell r="AI699" t="str">
            <v>Q010</v>
          </cell>
          <cell r="AN699" t="str">
            <v>Sí</v>
          </cell>
        </row>
        <row r="700">
          <cell r="A700">
            <v>3017</v>
          </cell>
          <cell r="B700" t="str">
            <v>floriherr3@gmail.com</v>
          </cell>
          <cell r="AF700" t="str">
            <v>JUEGO CUBIERTOS NEGRO X 24 PZS "DI SOLLE"</v>
          </cell>
          <cell r="AG700">
            <v>2537</v>
          </cell>
          <cell r="AH700">
            <v>1</v>
          </cell>
          <cell r="AI700" t="str">
            <v>061CPP0335</v>
          </cell>
          <cell r="AN700" t="str">
            <v>Sí</v>
          </cell>
        </row>
        <row r="701">
          <cell r="A701">
            <v>3017</v>
          </cell>
          <cell r="B701" t="str">
            <v>floriherr3@gmail.com</v>
          </cell>
          <cell r="AF701" t="str">
            <v>PLATO PRINCIPAL NEGRO 25 CM DIAM</v>
          </cell>
          <cell r="AG701">
            <v>293</v>
          </cell>
          <cell r="AH701">
            <v>4</v>
          </cell>
          <cell r="AI701" t="str">
            <v>BP05002</v>
          </cell>
          <cell r="AN701" t="str">
            <v>Sí</v>
          </cell>
        </row>
        <row r="702">
          <cell r="A702">
            <v>3017</v>
          </cell>
          <cell r="B702" t="str">
            <v>floriherr3@gmail.com</v>
          </cell>
          <cell r="AF702" t="str">
            <v>PLATO PRINCIPAL BLANCO 25 CM DIAM</v>
          </cell>
          <cell r="AG702">
            <v>293</v>
          </cell>
          <cell r="AH702">
            <v>4</v>
          </cell>
          <cell r="AI702" t="str">
            <v>BP05001</v>
          </cell>
          <cell r="AN702" t="str">
            <v>Sí</v>
          </cell>
        </row>
        <row r="703">
          <cell r="A703">
            <v>3016</v>
          </cell>
          <cell r="B703" t="str">
            <v>daniela.costa@hotmail.es</v>
          </cell>
          <cell r="AF703" t="str">
            <v>UNTADOR PASTEL 14.5 CM (Amarillo)</v>
          </cell>
          <cell r="AG703">
            <v>49</v>
          </cell>
          <cell r="AH703">
            <v>1</v>
          </cell>
          <cell r="AI703" t="str">
            <v>019BA87503 MERCA SEPA</v>
          </cell>
          <cell r="AN703" t="str">
            <v>Sí</v>
          </cell>
        </row>
        <row r="704">
          <cell r="A704">
            <v>3016</v>
          </cell>
          <cell r="B704" t="str">
            <v>daniela.costa@hotmail.es</v>
          </cell>
          <cell r="AF704" t="str">
            <v>UNTADOR PASTEL 14.5 CM (Rosa)</v>
          </cell>
          <cell r="AG704">
            <v>49</v>
          </cell>
          <cell r="AH704">
            <v>1</v>
          </cell>
          <cell r="AI704" t="str">
            <v>019BA87503 MERCA SEPA</v>
          </cell>
          <cell r="AN704" t="str">
            <v>Sí</v>
          </cell>
        </row>
        <row r="705">
          <cell r="A705">
            <v>3016</v>
          </cell>
          <cell r="B705" t="str">
            <v>daniela.costa@hotmail.es</v>
          </cell>
          <cell r="AF705" t="str">
            <v>BOTELLA TRANSPARENTE TAPA SILICONA</v>
          </cell>
          <cell r="AG705">
            <v>477</v>
          </cell>
          <cell r="AH705">
            <v>1</v>
          </cell>
          <cell r="AI705" t="str">
            <v>019BO5569</v>
          </cell>
          <cell r="AN705" t="str">
            <v>Sí</v>
          </cell>
        </row>
        <row r="706">
          <cell r="A706">
            <v>3016</v>
          </cell>
          <cell r="B706" t="str">
            <v>daniela.costa@hotmail.es</v>
          </cell>
          <cell r="AF706" t="str">
            <v>Hermetico rosa pastel c/tapa 400 cc</v>
          </cell>
          <cell r="AG706">
            <v>333</v>
          </cell>
          <cell r="AH706">
            <v>1</v>
          </cell>
          <cell r="AI706" t="str">
            <v>BP35018</v>
          </cell>
          <cell r="AN706" t="str">
            <v>Sí</v>
          </cell>
        </row>
        <row r="707">
          <cell r="A707">
            <v>3016</v>
          </cell>
          <cell r="B707" t="str">
            <v>daniela.costa@hotmail.es</v>
          </cell>
          <cell r="AF707" t="str">
            <v>UNTADOR PASTEL 14.5 CM (Verde)</v>
          </cell>
          <cell r="AG707">
            <v>49</v>
          </cell>
          <cell r="AH707">
            <v>1</v>
          </cell>
          <cell r="AI707" t="str">
            <v>019BA87503 MERCA SEPA</v>
          </cell>
          <cell r="AN707" t="str">
            <v>Sí</v>
          </cell>
        </row>
        <row r="708">
          <cell r="A708">
            <v>3016</v>
          </cell>
          <cell r="B708" t="str">
            <v>daniela.costa@hotmail.es</v>
          </cell>
          <cell r="AF708" t="str">
            <v>UNTADOR PASTEL 14.5 CM (Violeta)</v>
          </cell>
          <cell r="AG708">
            <v>49</v>
          </cell>
          <cell r="AH708">
            <v>1</v>
          </cell>
          <cell r="AI708" t="str">
            <v>019BA87503 MERCA SEPA</v>
          </cell>
          <cell r="AN708" t="str">
            <v>Sí</v>
          </cell>
        </row>
        <row r="709">
          <cell r="A709">
            <v>3016</v>
          </cell>
          <cell r="B709" t="str">
            <v>daniela.costa@hotmail.es</v>
          </cell>
          <cell r="AF709" t="str">
            <v>MOLDE TARTERA 27 CM DIAM</v>
          </cell>
          <cell r="AG709">
            <v>488</v>
          </cell>
          <cell r="AH709">
            <v>1</v>
          </cell>
          <cell r="AI709" t="str">
            <v>046BA4836</v>
          </cell>
          <cell r="AN709" t="str">
            <v>Sí</v>
          </cell>
        </row>
        <row r="710">
          <cell r="A710">
            <v>3016</v>
          </cell>
          <cell r="B710" t="str">
            <v>daniela.costa@hotmail.es</v>
          </cell>
          <cell r="AF710" t="str">
            <v>ESPATULA HOMBRECITO COLORES PASTELES</v>
          </cell>
          <cell r="AG710">
            <v>158</v>
          </cell>
          <cell r="AH710">
            <v>1</v>
          </cell>
          <cell r="AI710" t="str">
            <v>019BA87517</v>
          </cell>
          <cell r="AN710" t="str">
            <v>Sí</v>
          </cell>
        </row>
        <row r="711">
          <cell r="A711">
            <v>3015</v>
          </cell>
          <cell r="B711" t="str">
            <v>marieguasasco@hotmail.com</v>
          </cell>
          <cell r="AF711" t="str">
            <v>FRASCO DE VIDRIO LINEA CUNA COBRE MEDIANO - 2 L 15.2X10X16.5CM</v>
          </cell>
          <cell r="AG711">
            <v>899</v>
          </cell>
          <cell r="AH711">
            <v>1</v>
          </cell>
          <cell r="AI711" t="str">
            <v>M117A25</v>
          </cell>
          <cell r="AN711" t="str">
            <v>Sí</v>
          </cell>
        </row>
        <row r="712">
          <cell r="A712">
            <v>3015</v>
          </cell>
          <cell r="B712" t="str">
            <v>marieguasasco@hotmail.com</v>
          </cell>
          <cell r="AF712" t="str">
            <v>BOWL ROSA 1.5LTS</v>
          </cell>
          <cell r="AG712">
            <v>348</v>
          </cell>
          <cell r="AH712">
            <v>1</v>
          </cell>
          <cell r="AI712" t="str">
            <v>BP26018 BIPO</v>
          </cell>
          <cell r="AN712" t="str">
            <v>Sí</v>
          </cell>
        </row>
        <row r="713">
          <cell r="A713">
            <v>3015</v>
          </cell>
          <cell r="B713" t="str">
            <v>marieguasasco@hotmail.com</v>
          </cell>
          <cell r="AF713" t="str">
            <v>SET X 4 CUCHARAS DE BAMBOO 27CM</v>
          </cell>
          <cell r="AG713">
            <v>574</v>
          </cell>
          <cell r="AH713">
            <v>1</v>
          </cell>
          <cell r="AI713" t="str">
            <v>MS101898</v>
          </cell>
          <cell r="AN713" t="str">
            <v>Sí</v>
          </cell>
        </row>
        <row r="714">
          <cell r="A714">
            <v>3015</v>
          </cell>
          <cell r="B714" t="str">
            <v>marieguasasco@hotmail.com</v>
          </cell>
          <cell r="AF714" t="str">
            <v>UNTADOR PASTEL 14.5 CM (Amarillo)</v>
          </cell>
          <cell r="AG714">
            <v>49</v>
          </cell>
          <cell r="AH714">
            <v>1</v>
          </cell>
          <cell r="AI714" t="str">
            <v>019BA87503 MERCA SEPA</v>
          </cell>
          <cell r="AN714" t="str">
            <v>Sí</v>
          </cell>
        </row>
        <row r="715">
          <cell r="A715">
            <v>3015</v>
          </cell>
          <cell r="B715" t="str">
            <v>marieguasasco@hotmail.com</v>
          </cell>
          <cell r="AF715" t="str">
            <v>UNTADOR PASTEL 14.5 CM (Verde)</v>
          </cell>
          <cell r="AG715">
            <v>49</v>
          </cell>
          <cell r="AH715">
            <v>1</v>
          </cell>
          <cell r="AI715" t="str">
            <v>019BA87503 MERCA SEPA</v>
          </cell>
          <cell r="AN715" t="str">
            <v>Sí</v>
          </cell>
        </row>
        <row r="716">
          <cell r="A716">
            <v>3015</v>
          </cell>
          <cell r="B716" t="str">
            <v>marieguasasco@hotmail.com</v>
          </cell>
          <cell r="AF716" t="str">
            <v>VASO TERMICO CON TAPA Y FAJA COLORES PASTELES (Violeta)</v>
          </cell>
          <cell r="AG716">
            <v>250</v>
          </cell>
          <cell r="AH716">
            <v>1</v>
          </cell>
          <cell r="AI716" t="str">
            <v>BA87506 MERCA SEPA</v>
          </cell>
          <cell r="AN716" t="str">
            <v>Sí</v>
          </cell>
        </row>
        <row r="717">
          <cell r="A717">
            <v>3014</v>
          </cell>
          <cell r="B717" t="str">
            <v>lsesteban.30@gmail.com</v>
          </cell>
          <cell r="AF717" t="str">
            <v>VASO TERMICO CON TAPA Y FAJA COLORES PASTELES (Verde)</v>
          </cell>
          <cell r="AG717">
            <v>250</v>
          </cell>
          <cell r="AH717">
            <v>1</v>
          </cell>
          <cell r="AI717" t="str">
            <v>BA87506 MERCA SEPA</v>
          </cell>
          <cell r="AN717" t="str">
            <v>Sí</v>
          </cell>
        </row>
        <row r="718">
          <cell r="A718">
            <v>3013</v>
          </cell>
          <cell r="B718" t="str">
            <v>cannn.otazoo@gmail.com</v>
          </cell>
          <cell r="AF718" t="str">
            <v>VELA 100% SOJA AROMA JAZMIN</v>
          </cell>
          <cell r="AG718">
            <v>352</v>
          </cell>
          <cell r="AH718">
            <v>1</v>
          </cell>
          <cell r="AI718" t="str">
            <v>TW83140VELA MERCA SEPARADA ..YO ESTOY LLEVANDO EL MARTES 31/8. 2 UNIDADES</v>
          </cell>
          <cell r="AN718" t="str">
            <v>Sí</v>
          </cell>
        </row>
        <row r="719">
          <cell r="A719">
            <v>3013</v>
          </cell>
          <cell r="B719" t="str">
            <v>cannn.otazoo@gmail.com</v>
          </cell>
          <cell r="AF719" t="str">
            <v>VASO TERMICO CON TAPA Y FAJA COLORES PASTELES (Celeste)</v>
          </cell>
          <cell r="AG719">
            <v>250</v>
          </cell>
          <cell r="AH719">
            <v>1</v>
          </cell>
          <cell r="AI719" t="str">
            <v>BA87506 MERCA SEPA</v>
          </cell>
          <cell r="AN719" t="str">
            <v>Sí</v>
          </cell>
        </row>
        <row r="720">
          <cell r="A720">
            <v>3012</v>
          </cell>
          <cell r="B720" t="str">
            <v>florencia.mara30@gmail.com</v>
          </cell>
          <cell r="AF720" t="str">
            <v>ORDENADOR DE MESADA CON 3 DIVISIONES COLOR PASTEL (Beige)</v>
          </cell>
          <cell r="AG720">
            <v>267</v>
          </cell>
          <cell r="AH720">
            <v>1</v>
          </cell>
          <cell r="AI720" t="str">
            <v>0607PLA203PAS</v>
          </cell>
          <cell r="AN720" t="str">
            <v>Sí</v>
          </cell>
        </row>
        <row r="721">
          <cell r="A721">
            <v>3012</v>
          </cell>
          <cell r="B721" t="str">
            <v>florencia.mara30@gmail.com</v>
          </cell>
          <cell r="AF721" t="str">
            <v>BOTELLA VIDRIO ENJOY 400 ML</v>
          </cell>
          <cell r="AG721">
            <v>546</v>
          </cell>
          <cell r="AH721">
            <v>1</v>
          </cell>
          <cell r="AN721" t="str">
            <v>Sí</v>
          </cell>
        </row>
        <row r="722">
          <cell r="A722">
            <v>3010</v>
          </cell>
          <cell r="B722" t="str">
            <v>magalipeyrot98@outlook.com</v>
          </cell>
          <cell r="AF722" t="str">
            <v>SECAPLATOS CON BANDEJA 38X21CM (Celeste)</v>
          </cell>
          <cell r="AG722">
            <v>1420</v>
          </cell>
          <cell r="AH722">
            <v>1</v>
          </cell>
          <cell r="AI722" t="str">
            <v>046BA6373</v>
          </cell>
          <cell r="AN722" t="str">
            <v>Sí</v>
          </cell>
        </row>
        <row r="723">
          <cell r="A723">
            <v>3008</v>
          </cell>
          <cell r="B723" t="str">
            <v>denisejvelarde@gmail.com</v>
          </cell>
          <cell r="AF723" t="str">
            <v>VELA 100% SOJA AROMA JAZMIN O VAINILLA</v>
          </cell>
          <cell r="AG723">
            <v>352</v>
          </cell>
          <cell r="AH723">
            <v>5</v>
          </cell>
          <cell r="AI723" t="str">
            <v>TW88423VELA(SHOWROOM)</v>
          </cell>
          <cell r="AN723" t="str">
            <v>Sí</v>
          </cell>
        </row>
        <row r="724">
          <cell r="A724">
            <v>3008</v>
          </cell>
          <cell r="B724" t="str">
            <v>denisejvelarde@gmail.com</v>
          </cell>
          <cell r="AF724" t="str">
            <v>MANTEL RECTANGULAR ANTIMANCHA 1.40x2 mtrs</v>
          </cell>
          <cell r="AG724">
            <v>1566</v>
          </cell>
          <cell r="AH724">
            <v>1</v>
          </cell>
          <cell r="AI724" t="str">
            <v>CHUR14 MERCA SEPA</v>
          </cell>
          <cell r="AN724" t="str">
            <v>Sí</v>
          </cell>
        </row>
        <row r="725">
          <cell r="A725">
            <v>3008</v>
          </cell>
          <cell r="B725" t="str">
            <v>denisejvelarde@gmail.com</v>
          </cell>
          <cell r="AF725" t="str">
            <v>VELA 100 % SOJA CON ESENCIAS - DIFERENTES AROMAS 8x8 CM (JAZMIN)</v>
          </cell>
          <cell r="AG725" t="str">
            <v>459.99</v>
          </cell>
          <cell r="AH725">
            <v>4</v>
          </cell>
          <cell r="AI725" t="str">
            <v>BA6340VELA</v>
          </cell>
          <cell r="AN725" t="str">
            <v>Sí</v>
          </cell>
        </row>
        <row r="726">
          <cell r="A726">
            <v>3008</v>
          </cell>
          <cell r="B726" t="str">
            <v>denisejvelarde@gmail.com</v>
          </cell>
          <cell r="AF726" t="str">
            <v>VELA SOJA C/TAPA AROMA JAZMIN GARDENIA 14X10 CM</v>
          </cell>
          <cell r="AG726">
            <v>550</v>
          </cell>
          <cell r="AH726">
            <v>1</v>
          </cell>
          <cell r="AI726" t="str">
            <v>BA8098VELAMERCA SEPARADA</v>
          </cell>
          <cell r="AN726" t="str">
            <v>Sí</v>
          </cell>
        </row>
        <row r="727">
          <cell r="A727">
            <v>3007</v>
          </cell>
          <cell r="B727" t="str">
            <v>guada887@hotmail.com</v>
          </cell>
          <cell r="AF727" t="str">
            <v>PLANTA ARTIFICIAL MACET CEM. CACTUS</v>
          </cell>
          <cell r="AG727">
            <v>777</v>
          </cell>
          <cell r="AH727">
            <v>1</v>
          </cell>
          <cell r="AI727" t="str">
            <v>046FL7153</v>
          </cell>
          <cell r="AN727" t="str">
            <v>Sí</v>
          </cell>
        </row>
        <row r="728">
          <cell r="A728">
            <v>3007</v>
          </cell>
          <cell r="B728" t="str">
            <v>guada887@hotmail.com</v>
          </cell>
          <cell r="AF728" t="str">
            <v>INDIVIDUAL RANGPUR GOLD 38CM</v>
          </cell>
          <cell r="AG728">
            <v>484</v>
          </cell>
          <cell r="AH728">
            <v>1</v>
          </cell>
          <cell r="AI728" t="str">
            <v>MS115246</v>
          </cell>
          <cell r="AN728" t="str">
            <v>Sí</v>
          </cell>
        </row>
        <row r="729">
          <cell r="A729">
            <v>3007</v>
          </cell>
          <cell r="B729" t="str">
            <v>guada887@hotmail.com</v>
          </cell>
          <cell r="AF729" t="str">
            <v>MANTEL RECTANGULAR ANTIMANCHA 1.40x2 mtrs</v>
          </cell>
          <cell r="AG729">
            <v>1566</v>
          </cell>
          <cell r="AH729">
            <v>1</v>
          </cell>
          <cell r="AI729" t="str">
            <v>CHUR21</v>
          </cell>
          <cell r="AN729" t="str">
            <v>Sí</v>
          </cell>
        </row>
        <row r="730">
          <cell r="A730">
            <v>3005</v>
          </cell>
          <cell r="B730" t="str">
            <v>noeritacco@gmail.com</v>
          </cell>
          <cell r="AF730" t="str">
            <v>MESA DE ARRIME HOME OFFICE 35x40x67 CM</v>
          </cell>
          <cell r="AG730">
            <v>3500</v>
          </cell>
          <cell r="AH730">
            <v>2</v>
          </cell>
          <cell r="AI730" t="str">
            <v>MESA ARRIMME OSCURA 2 CAÑOS LAS TENGO EN SAN DIEGO</v>
          </cell>
          <cell r="AN730" t="str">
            <v>Sí</v>
          </cell>
        </row>
        <row r="731">
          <cell r="A731">
            <v>3003</v>
          </cell>
          <cell r="B731" t="str">
            <v>rocioblanco22.rb@gmail.com</v>
          </cell>
          <cell r="AF731" t="str">
            <v>STARBOX 30L TAPA COLOR 30X25X39CM (Azul)</v>
          </cell>
          <cell r="AG731">
            <v>1219</v>
          </cell>
          <cell r="AH731">
            <v>1</v>
          </cell>
          <cell r="AI731" t="str">
            <v>607PLA5002NEW MERCA SEPA</v>
          </cell>
          <cell r="AN731" t="str">
            <v>Sí</v>
          </cell>
        </row>
        <row r="732">
          <cell r="A732">
            <v>3003</v>
          </cell>
          <cell r="B732" t="str">
            <v>rocioblanco22.rb@gmail.com</v>
          </cell>
          <cell r="AF732" t="str">
            <v>CANASTA ONE GRANDE 28.8X19.1X12.3 CM COLORES SURT. (Negro)</v>
          </cell>
          <cell r="AG732">
            <v>449</v>
          </cell>
          <cell r="AH732">
            <v>2</v>
          </cell>
          <cell r="AN732" t="str">
            <v>Sí</v>
          </cell>
        </row>
        <row r="733">
          <cell r="A733">
            <v>3002</v>
          </cell>
          <cell r="B733" t="str">
            <v>cindypatriciavm@gmail.com</v>
          </cell>
          <cell r="AF733" t="str">
            <v>SET X2 PINZAS</v>
          </cell>
          <cell r="AG733">
            <v>353</v>
          </cell>
          <cell r="AH733">
            <v>1</v>
          </cell>
          <cell r="AI733" t="str">
            <v>046BA3323</v>
          </cell>
          <cell r="AN733" t="str">
            <v>Sí</v>
          </cell>
        </row>
        <row r="734">
          <cell r="A734">
            <v>3002</v>
          </cell>
          <cell r="B734" t="str">
            <v>cindypatriciavm@gmail.com</v>
          </cell>
          <cell r="AF734" t="str">
            <v>TABLA DE PICAR VERTEDORA ROJO 26.5X18CM</v>
          </cell>
          <cell r="AG734" t="str">
            <v>455.26</v>
          </cell>
          <cell r="AH734">
            <v>1</v>
          </cell>
          <cell r="AI734" t="str">
            <v>42BA8016</v>
          </cell>
          <cell r="AN734" t="str">
            <v>Sí</v>
          </cell>
        </row>
        <row r="735">
          <cell r="A735">
            <v>3002</v>
          </cell>
          <cell r="B735" t="str">
            <v>cindypatriciavm@gmail.com</v>
          </cell>
          <cell r="AF735" t="str">
            <v>SET X 4 CUCHARAS DE BAMBOO 27CM</v>
          </cell>
          <cell r="AG735">
            <v>574</v>
          </cell>
          <cell r="AH735">
            <v>2</v>
          </cell>
          <cell r="AI735" t="str">
            <v>MS101898</v>
          </cell>
          <cell r="AN735" t="str">
            <v>Sí</v>
          </cell>
        </row>
        <row r="736">
          <cell r="A736">
            <v>3002</v>
          </cell>
          <cell r="B736" t="str">
            <v>cindypatriciavm@gmail.com</v>
          </cell>
          <cell r="AF736" t="str">
            <v>SET X 6 VASOS ORLY 370 ML</v>
          </cell>
          <cell r="AG736">
            <v>592</v>
          </cell>
          <cell r="AH736">
            <v>1</v>
          </cell>
          <cell r="AI736" t="str">
            <v>68600PK</v>
          </cell>
          <cell r="AN736" t="str">
            <v>Sí</v>
          </cell>
        </row>
        <row r="737">
          <cell r="A737">
            <v>3000</v>
          </cell>
          <cell r="B737" t="str">
            <v>psicop.cristinaalvarez@gmail.com</v>
          </cell>
          <cell r="AF737" t="str">
            <v>MESA DE ARRIME HOME OFFICE 36X43X60 CM</v>
          </cell>
          <cell r="AG737">
            <v>2800</v>
          </cell>
          <cell r="AH737">
            <v>1</v>
          </cell>
          <cell r="AI737" t="str">
            <v>NEWARRIME</v>
          </cell>
          <cell r="AN737" t="str">
            <v>Sí</v>
          </cell>
        </row>
        <row r="738">
          <cell r="A738">
            <v>2999</v>
          </cell>
          <cell r="B738" t="str">
            <v>flor.lerer@gmail.com</v>
          </cell>
          <cell r="AF738" t="str">
            <v>MANOPLA SILICONA MÁRMOL 20CM</v>
          </cell>
          <cell r="AG738" t="str">
            <v>705.6</v>
          </cell>
          <cell r="AH738">
            <v>1</v>
          </cell>
          <cell r="AI738" t="str">
            <v>MS110253</v>
          </cell>
          <cell r="AN738" t="str">
            <v>Sí</v>
          </cell>
        </row>
        <row r="739">
          <cell r="A739">
            <v>2999</v>
          </cell>
          <cell r="B739" t="str">
            <v>flor.lerer@gmail.com</v>
          </cell>
          <cell r="AF739" t="str">
            <v>MATE PAMPA BOCA ANCHA CON BOMBILLA COLOR BLANCO</v>
          </cell>
          <cell r="AG739">
            <v>720</v>
          </cell>
          <cell r="AH739">
            <v>1</v>
          </cell>
          <cell r="AN739" t="str">
            <v>Sí</v>
          </cell>
        </row>
        <row r="740">
          <cell r="A740">
            <v>2998</v>
          </cell>
          <cell r="B740" t="str">
            <v>carnormanno2@gmail.com</v>
          </cell>
          <cell r="AF740" t="str">
            <v>ENSALADERA RIGOLLEAU PRIMAVERA 1600ML</v>
          </cell>
          <cell r="AG740" t="str">
            <v>158.4</v>
          </cell>
          <cell r="AH740">
            <v>1</v>
          </cell>
          <cell r="AI740" t="str">
            <v>ML67539</v>
          </cell>
          <cell r="AN740" t="str">
            <v>Sí</v>
          </cell>
        </row>
        <row r="741">
          <cell r="A741">
            <v>2998</v>
          </cell>
          <cell r="B741" t="str">
            <v>carnormanno2@gmail.com</v>
          </cell>
          <cell r="AF741" t="str">
            <v>INDIVIDUAL CUERINA HOJAS 44X30 CM</v>
          </cell>
          <cell r="AG741" t="str">
            <v>215.6</v>
          </cell>
          <cell r="AH741">
            <v>1</v>
          </cell>
          <cell r="AI741" t="str">
            <v>CHUIN44R</v>
          </cell>
          <cell r="AN741" t="str">
            <v>Sí</v>
          </cell>
        </row>
        <row r="742">
          <cell r="A742">
            <v>2998</v>
          </cell>
          <cell r="B742" t="str">
            <v>carnormanno2@gmail.com</v>
          </cell>
          <cell r="AF742" t="str">
            <v>INDIVIDUAL CUERINA HOJAS 44x30 CM</v>
          </cell>
          <cell r="AG742" t="str">
            <v>215.6</v>
          </cell>
          <cell r="AH742">
            <v>1</v>
          </cell>
          <cell r="AI742" t="str">
            <v>CHUIN40R</v>
          </cell>
          <cell r="AN742" t="str">
            <v>Sí</v>
          </cell>
        </row>
        <row r="743">
          <cell r="A743">
            <v>2998</v>
          </cell>
          <cell r="B743" t="str">
            <v>carnormanno2@gmail.com</v>
          </cell>
          <cell r="AF743" t="str">
            <v>INDIVIDUAL CUERINA HOJAS 44X30 CM</v>
          </cell>
          <cell r="AG743" t="str">
            <v>215.6</v>
          </cell>
          <cell r="AH743">
            <v>1</v>
          </cell>
          <cell r="AI743" t="str">
            <v>CHUIN42R</v>
          </cell>
          <cell r="AN743" t="str">
            <v>Sí</v>
          </cell>
        </row>
        <row r="744">
          <cell r="A744">
            <v>2998</v>
          </cell>
          <cell r="B744" t="str">
            <v>carnormanno2@gmail.com</v>
          </cell>
          <cell r="AF744" t="str">
            <v>INDIVIDUAL CUERINA HOJAS 44X30 CM</v>
          </cell>
          <cell r="AG744" t="str">
            <v>215.6</v>
          </cell>
          <cell r="AH744">
            <v>1</v>
          </cell>
          <cell r="AI744" t="str">
            <v>CHUIN43R</v>
          </cell>
          <cell r="AN744" t="str">
            <v>Sí</v>
          </cell>
        </row>
        <row r="745">
          <cell r="A745">
            <v>2997</v>
          </cell>
          <cell r="B745" t="str">
            <v>andrea.s.acosta16@gmail.com</v>
          </cell>
          <cell r="AF745" t="str">
            <v>MATE PAMPA BOCA ANCHA CON BOMBILLA COLOR ROSA</v>
          </cell>
          <cell r="AG745">
            <v>720</v>
          </cell>
          <cell r="AH745">
            <v>1</v>
          </cell>
          <cell r="AI745" t="str">
            <v>MATE PAMPA02. MERCA SEPARADA</v>
          </cell>
          <cell r="AN745" t="str">
            <v>Sí</v>
          </cell>
        </row>
        <row r="746">
          <cell r="A746">
            <v>2997</v>
          </cell>
          <cell r="B746" t="str">
            <v>andrea.s.acosta16@gmail.com</v>
          </cell>
          <cell r="AF746" t="str">
            <v>YERBERA RETRO CELESTE C/ VISOR 8.5 X 11.5 X 20 CM</v>
          </cell>
          <cell r="AG746">
            <v>721</v>
          </cell>
          <cell r="AH746">
            <v>1</v>
          </cell>
          <cell r="AI746">
            <v>88005</v>
          </cell>
          <cell r="AN746" t="str">
            <v>Sí</v>
          </cell>
        </row>
        <row r="747">
          <cell r="A747">
            <v>2997</v>
          </cell>
          <cell r="B747" t="str">
            <v>andrea.s.acosta16@gmail.com</v>
          </cell>
          <cell r="AF747" t="str">
            <v>YERBA Y AZUCAR LOVE</v>
          </cell>
          <cell r="AG747" t="str">
            <v>985.6</v>
          </cell>
          <cell r="AH747">
            <v>1</v>
          </cell>
          <cell r="AI747" t="str">
            <v>LA55085</v>
          </cell>
          <cell r="AN747" t="str">
            <v>Sí</v>
          </cell>
        </row>
        <row r="748">
          <cell r="A748">
            <v>2997</v>
          </cell>
          <cell r="B748" t="str">
            <v>andrea.s.acosta16@gmail.com</v>
          </cell>
          <cell r="AF748" t="str">
            <v>SET X 3 TARROS HERMETICOS ROSA C/2 CUCHARAS DE REGALO</v>
          </cell>
          <cell r="AG748" t="str">
            <v>1338.4</v>
          </cell>
          <cell r="AH748">
            <v>1</v>
          </cell>
          <cell r="AI748" t="str">
            <v>BP43018</v>
          </cell>
          <cell r="AN748" t="str">
            <v>Sí</v>
          </cell>
        </row>
        <row r="749">
          <cell r="A749">
            <v>2997</v>
          </cell>
          <cell r="B749" t="str">
            <v>andrea.s.acosta16@gmail.com</v>
          </cell>
          <cell r="AF749" t="str">
            <v>CUCHARA COLOR ROSA</v>
          </cell>
          <cell r="AG749" t="str">
            <v>49.6</v>
          </cell>
          <cell r="AH749">
            <v>3</v>
          </cell>
          <cell r="AI749" t="str">
            <v>BP32018</v>
          </cell>
          <cell r="AN749" t="str">
            <v>Sí</v>
          </cell>
        </row>
        <row r="750">
          <cell r="A750">
            <v>2996</v>
          </cell>
          <cell r="B750" t="str">
            <v>agustinapacheco1303@gmail.com</v>
          </cell>
          <cell r="AF750" t="str">
            <v>AUTOMATE COLORES SURTIDOS (Celeste)</v>
          </cell>
          <cell r="AG750" t="str">
            <v>455.2</v>
          </cell>
          <cell r="AH750">
            <v>1</v>
          </cell>
          <cell r="AN750" t="str">
            <v>Sí</v>
          </cell>
        </row>
        <row r="751">
          <cell r="A751">
            <v>2995</v>
          </cell>
          <cell r="B751" t="str">
            <v>carlacermesoni@gmail.com</v>
          </cell>
          <cell r="AF751" t="str">
            <v>MESA PLEGABLE PARA PC MADERA Y METAL 59X39X23CM (Marrón)</v>
          </cell>
          <cell r="AG751">
            <v>2099</v>
          </cell>
          <cell r="AH751">
            <v>1</v>
          </cell>
          <cell r="AN751" t="str">
            <v>Sí</v>
          </cell>
        </row>
        <row r="752">
          <cell r="A752">
            <v>2994</v>
          </cell>
          <cell r="B752" t="str">
            <v>macabruna@gmail.com</v>
          </cell>
          <cell r="AF752" t="str">
            <v>COMBO NRO 10 ** 3 FRASCOS DE VIDRIO HERMETICOS</v>
          </cell>
          <cell r="AG752" t="str">
            <v>2022.75</v>
          </cell>
          <cell r="AH752">
            <v>1</v>
          </cell>
          <cell r="AI752" t="str">
            <v>BA6430-31-32 MERCA SEPARADA</v>
          </cell>
          <cell r="AN752" t="str">
            <v>Sí</v>
          </cell>
        </row>
        <row r="753">
          <cell r="A753">
            <v>2994</v>
          </cell>
          <cell r="B753" t="str">
            <v>macabruna@gmail.com</v>
          </cell>
          <cell r="AF753" t="str">
            <v>ENSALADERA RIGOLLEAU PRIMAVERA 1600ML</v>
          </cell>
          <cell r="AG753" t="str">
            <v>158.4</v>
          </cell>
          <cell r="AH753">
            <v>2</v>
          </cell>
          <cell r="AI753" t="str">
            <v>ML67539</v>
          </cell>
          <cell r="AN753" t="str">
            <v>Sí</v>
          </cell>
        </row>
        <row r="754">
          <cell r="A754">
            <v>2993</v>
          </cell>
          <cell r="B754" t="str">
            <v>aparicio.mb14@gmail.com</v>
          </cell>
          <cell r="AF754" t="str">
            <v>SET X2 PINZAS</v>
          </cell>
          <cell r="AG754">
            <v>282</v>
          </cell>
          <cell r="AH754">
            <v>1</v>
          </cell>
          <cell r="AI754" t="str">
            <v>046BA3323</v>
          </cell>
          <cell r="AN754" t="str">
            <v>Sí</v>
          </cell>
        </row>
        <row r="755">
          <cell r="A755">
            <v>2993</v>
          </cell>
          <cell r="B755" t="str">
            <v>aparicio.mb14@gmail.com</v>
          </cell>
          <cell r="AF755" t="str">
            <v>RALLADOR DE MANO 25 CM</v>
          </cell>
          <cell r="AG755" t="str">
            <v>202.11</v>
          </cell>
          <cell r="AH755">
            <v>1</v>
          </cell>
          <cell r="AI755" t="str">
            <v>BA7385</v>
          </cell>
          <cell r="AN755" t="str">
            <v>Sí</v>
          </cell>
        </row>
        <row r="756">
          <cell r="A756">
            <v>2993</v>
          </cell>
          <cell r="B756" t="str">
            <v>aparicio.mb14@gmail.com</v>
          </cell>
          <cell r="AF756" t="str">
            <v>VELA 100 % SOJA CON ESENCIAS - DIFERENTES AROMAS 8x8 CM (JAZMIN)</v>
          </cell>
          <cell r="AG756" t="str">
            <v>367.99</v>
          </cell>
          <cell r="AH756">
            <v>1</v>
          </cell>
          <cell r="AI756" t="str">
            <v>BA6340VELA</v>
          </cell>
          <cell r="AN756" t="str">
            <v>Sí</v>
          </cell>
        </row>
        <row r="757">
          <cell r="A757">
            <v>2993</v>
          </cell>
          <cell r="B757" t="str">
            <v>aparicio.mb14@gmail.com</v>
          </cell>
          <cell r="AF757" t="str">
            <v>SR. DISPENSER COLORES SURTIDOS (Gris)</v>
          </cell>
          <cell r="AG757">
            <v>368</v>
          </cell>
          <cell r="AH757">
            <v>1</v>
          </cell>
          <cell r="AI757" t="str">
            <v>Q056 QUO MERCA SEPARADA/COSTO TEORICO MAS IVA</v>
          </cell>
          <cell r="AN757" t="str">
            <v>Sí</v>
          </cell>
        </row>
        <row r="758">
          <cell r="A758">
            <v>2992</v>
          </cell>
          <cell r="B758" t="str">
            <v>geraldine.coria.96@hotmail.com</v>
          </cell>
          <cell r="AF758" t="str">
            <v>MATE PAMPA BOCA ANCHA CON BOMBILLA COLOR BLANCO</v>
          </cell>
          <cell r="AG758">
            <v>720</v>
          </cell>
          <cell r="AH758">
            <v>1</v>
          </cell>
          <cell r="AN758" t="str">
            <v>Sí</v>
          </cell>
        </row>
        <row r="759">
          <cell r="A759">
            <v>2992</v>
          </cell>
          <cell r="B759" t="str">
            <v>geraldine.coria.96@hotmail.com</v>
          </cell>
          <cell r="AF759" t="str">
            <v>MANTEQUERA PASTEL 15 X 7 (Rosa)</v>
          </cell>
          <cell r="AG759" t="str">
            <v>281.31</v>
          </cell>
          <cell r="AH759">
            <v>1</v>
          </cell>
          <cell r="AN759" t="str">
            <v>Sí</v>
          </cell>
        </row>
        <row r="760">
          <cell r="A760">
            <v>2992</v>
          </cell>
          <cell r="B760" t="str">
            <v>geraldine.coria.96@hotmail.com</v>
          </cell>
          <cell r="AF760" t="str">
            <v>BATIDOR DE SILICONA CREAM MANGO DE MADERA 28 CM</v>
          </cell>
          <cell r="AG760" t="str">
            <v>399.6</v>
          </cell>
          <cell r="AH760">
            <v>1</v>
          </cell>
          <cell r="AI760" t="str">
            <v>MS101A63</v>
          </cell>
          <cell r="AN760" t="str">
            <v>Sí</v>
          </cell>
        </row>
        <row r="761">
          <cell r="A761">
            <v>2991</v>
          </cell>
          <cell r="B761" t="str">
            <v>shapnaroy@hotmail.com</v>
          </cell>
          <cell r="AF761" t="str">
            <v>MOLDE TARTERA 27 CM DIAM</v>
          </cell>
          <cell r="AG761" t="str">
            <v>390.4</v>
          </cell>
          <cell r="AH761">
            <v>1</v>
          </cell>
          <cell r="AI761" t="str">
            <v>046BA4836</v>
          </cell>
          <cell r="AN761" t="str">
            <v>Sí</v>
          </cell>
        </row>
        <row r="762">
          <cell r="A762">
            <v>2991</v>
          </cell>
          <cell r="B762" t="str">
            <v>shapnaroy@hotmail.com</v>
          </cell>
          <cell r="AF762" t="str">
            <v>SET X 4 CUCHARAS DE BAMBOO 27CM</v>
          </cell>
          <cell r="AG762" t="str">
            <v>459.2</v>
          </cell>
          <cell r="AH762">
            <v>1</v>
          </cell>
          <cell r="AI762" t="str">
            <v>MS101898</v>
          </cell>
          <cell r="AN762" t="str">
            <v>Sí</v>
          </cell>
        </row>
        <row r="763">
          <cell r="A763">
            <v>2990</v>
          </cell>
          <cell r="B763" t="str">
            <v>fabiana.veron@hotmail.com</v>
          </cell>
          <cell r="AF763" t="str">
            <v>BOTELLA H2O 1L TAPA SILICONA</v>
          </cell>
          <cell r="AG763" t="str">
            <v>467.2</v>
          </cell>
          <cell r="AH763">
            <v>1</v>
          </cell>
          <cell r="AI763" t="str">
            <v>019BO5571</v>
          </cell>
          <cell r="AN763" t="str">
            <v>Sí</v>
          </cell>
        </row>
        <row r="764">
          <cell r="A764">
            <v>2990</v>
          </cell>
          <cell r="B764" t="str">
            <v>fabiana.veron@hotmail.com</v>
          </cell>
          <cell r="AF764" t="str">
            <v>MOLDE TARTERA 27 CM DIAM</v>
          </cell>
          <cell r="AG764" t="str">
            <v>390.4</v>
          </cell>
          <cell r="AH764">
            <v>1</v>
          </cell>
          <cell r="AI764" t="str">
            <v>046BA4836</v>
          </cell>
          <cell r="AN764" t="str">
            <v>Sí</v>
          </cell>
        </row>
        <row r="765">
          <cell r="A765">
            <v>2990</v>
          </cell>
          <cell r="B765" t="str">
            <v>fabiana.veron@hotmail.com</v>
          </cell>
          <cell r="AF765" t="str">
            <v>DISPENSER SINGLE 500ML COLOR SURT (Blanco)</v>
          </cell>
          <cell r="AG765" t="str">
            <v>529.6</v>
          </cell>
          <cell r="AH765">
            <v>1</v>
          </cell>
          <cell r="AI765" t="str">
            <v>Q17008 QUO MERCA SEPARADA COSTO TEORICO MAS IVA</v>
          </cell>
          <cell r="AN765" t="str">
            <v>Sí</v>
          </cell>
        </row>
        <row r="766">
          <cell r="A766">
            <v>2990</v>
          </cell>
          <cell r="B766" t="str">
            <v>fabiana.veron@hotmail.com</v>
          </cell>
          <cell r="AF766" t="str">
            <v>ENSALADERA APILABLE 2900 ML RIGOLLEAU 11 X 22 CM</v>
          </cell>
          <cell r="AG766" t="str">
            <v>289.6</v>
          </cell>
          <cell r="AH766">
            <v>2</v>
          </cell>
          <cell r="AI766" t="str">
            <v>ML67552</v>
          </cell>
          <cell r="AN766" t="str">
            <v>Sí</v>
          </cell>
        </row>
        <row r="767">
          <cell r="A767">
            <v>2989</v>
          </cell>
          <cell r="B767" t="str">
            <v>florlodico@gmail.com</v>
          </cell>
          <cell r="AF767" t="str">
            <v>BANDEJA UNICORNIO 25x25 CM</v>
          </cell>
          <cell r="AG767" t="str">
            <v>179.98</v>
          </cell>
          <cell r="AH767">
            <v>1</v>
          </cell>
          <cell r="AI767" t="str">
            <v>077DE7644</v>
          </cell>
          <cell r="AN767" t="str">
            <v>Sí</v>
          </cell>
        </row>
        <row r="768">
          <cell r="A768">
            <v>2989</v>
          </cell>
          <cell r="B768" t="str">
            <v>florlodico@gmail.com</v>
          </cell>
          <cell r="AF768" t="str">
            <v>ALMOHADON CORAZON DIAMANTE 30X30CM POLIESTER CON VELLON SILICONADO</v>
          </cell>
          <cell r="AG768" t="str">
            <v>355.2</v>
          </cell>
          <cell r="AH768">
            <v>1</v>
          </cell>
          <cell r="AI768" t="str">
            <v>CHU66</v>
          </cell>
          <cell r="AN768" t="str">
            <v>Sí</v>
          </cell>
        </row>
        <row r="769">
          <cell r="A769">
            <v>2988</v>
          </cell>
          <cell r="B769" t="str">
            <v>melisapedron@gmail.com</v>
          </cell>
          <cell r="AF769" t="str">
            <v>TABLA DE BAMBOO RECTANGULAR RAYADA 24X34CM</v>
          </cell>
          <cell r="AG769" t="str">
            <v>692.8</v>
          </cell>
          <cell r="AH769">
            <v>1</v>
          </cell>
          <cell r="AI769" t="str">
            <v>MS113006</v>
          </cell>
          <cell r="AN769" t="str">
            <v>Sí</v>
          </cell>
        </row>
        <row r="770">
          <cell r="A770">
            <v>2985</v>
          </cell>
          <cell r="B770" t="str">
            <v>cami_betten@hotmail.com</v>
          </cell>
          <cell r="AF770" t="str">
            <v>INDIVIDUAL DE PAPEL DHAKA REDONDO BEIGE 37 CM</v>
          </cell>
          <cell r="AG770" t="str">
            <v>279.99</v>
          </cell>
          <cell r="AH770">
            <v>2</v>
          </cell>
          <cell r="AI770" t="str">
            <v>MS115319</v>
          </cell>
          <cell r="AN770" t="str">
            <v>Sí</v>
          </cell>
        </row>
        <row r="771">
          <cell r="A771">
            <v>2984</v>
          </cell>
          <cell r="B771" t="str">
            <v>carla_fiorelli@hotmail.com</v>
          </cell>
          <cell r="AF771" t="str">
            <v>MATE PAMPA BOCA ANCHA CON BOMBILLA COLOR BLANCO</v>
          </cell>
          <cell r="AG771">
            <v>720</v>
          </cell>
          <cell r="AH771">
            <v>1</v>
          </cell>
          <cell r="AN771" t="str">
            <v>Sí</v>
          </cell>
        </row>
        <row r="772">
          <cell r="A772">
            <v>2984</v>
          </cell>
          <cell r="B772" t="str">
            <v>carla_fiorelli@hotmail.com</v>
          </cell>
          <cell r="AF772" t="str">
            <v>TAZA ROMA DE CERAMICA CRUDO 275ML</v>
          </cell>
          <cell r="AG772">
            <v>552</v>
          </cell>
          <cell r="AH772">
            <v>2</v>
          </cell>
          <cell r="AI772" t="str">
            <v>PO285713NN MERCA SEPARADA</v>
          </cell>
          <cell r="AN772" t="str">
            <v>Sí</v>
          </cell>
        </row>
        <row r="773">
          <cell r="A773">
            <v>2984</v>
          </cell>
          <cell r="B773" t="str">
            <v>carla_fiorelli@hotmail.com</v>
          </cell>
          <cell r="AF773" t="str">
            <v>MESA PLEGABLE PARA PC MADERA Y METAL 59X39X23CM (Beige con rayas)</v>
          </cell>
          <cell r="AG773">
            <v>2099</v>
          </cell>
          <cell r="AH773">
            <v>1</v>
          </cell>
          <cell r="AN773" t="str">
            <v>Sí</v>
          </cell>
        </row>
        <row r="774">
          <cell r="A774">
            <v>2983</v>
          </cell>
          <cell r="B774" t="str">
            <v>Danielatononi@hotmail.com</v>
          </cell>
          <cell r="AF774" t="str">
            <v>TAPA PARA CERVEZA PASTEL</v>
          </cell>
          <cell r="AG774" t="str">
            <v>28.8</v>
          </cell>
          <cell r="AH774">
            <v>2</v>
          </cell>
          <cell r="AI774" t="str">
            <v>019BA87518</v>
          </cell>
          <cell r="AN774" t="str">
            <v>Sí</v>
          </cell>
        </row>
        <row r="775">
          <cell r="A775">
            <v>2983</v>
          </cell>
          <cell r="B775" t="str">
            <v>Danielatononi@hotmail.com</v>
          </cell>
          <cell r="AF775" t="str">
            <v>MUG CAFE TERMICO TAPA SILICONA (Violeta)</v>
          </cell>
          <cell r="AG775">
            <v>392</v>
          </cell>
          <cell r="AH775">
            <v>1</v>
          </cell>
          <cell r="AI775" t="str">
            <v>Q527 QUO/MERCA SEPARADA/COSTO TEORICO MAS IVA</v>
          </cell>
          <cell r="AN775" t="str">
            <v>Sí</v>
          </cell>
        </row>
        <row r="776">
          <cell r="A776">
            <v>2983</v>
          </cell>
          <cell r="B776" t="str">
            <v>Danielatononi@hotmail.com</v>
          </cell>
          <cell r="AF776" t="str">
            <v>UNTADOR PASTEL 14.5 CM (Rosa)</v>
          </cell>
          <cell r="AG776" t="str">
            <v>39.2</v>
          </cell>
          <cell r="AH776">
            <v>1</v>
          </cell>
          <cell r="AI776" t="str">
            <v>019BA87503 MERCA SEPA</v>
          </cell>
          <cell r="AN776" t="str">
            <v>Sí</v>
          </cell>
        </row>
        <row r="777">
          <cell r="A777">
            <v>2983</v>
          </cell>
          <cell r="B777" t="str">
            <v>Danielatononi@hotmail.com</v>
          </cell>
          <cell r="AF777" t="str">
            <v>ALM. LOVE 25X55CM POLIESTER V.SILICONADO</v>
          </cell>
          <cell r="AG777" t="str">
            <v>414.4</v>
          </cell>
          <cell r="AH777">
            <v>1</v>
          </cell>
          <cell r="AI777" t="str">
            <v>CHU392</v>
          </cell>
          <cell r="AN777" t="str">
            <v>Sí</v>
          </cell>
        </row>
        <row r="778">
          <cell r="A778">
            <v>2983</v>
          </cell>
          <cell r="B778" t="str">
            <v>Danielatononi@hotmail.com</v>
          </cell>
          <cell r="AF778" t="str">
            <v>ALMOHADON CON RELLENO VELLON SILICONADO 30X30 CM</v>
          </cell>
          <cell r="AG778" t="str">
            <v>355.2</v>
          </cell>
          <cell r="AH778">
            <v>1</v>
          </cell>
          <cell r="AI778" t="str">
            <v>CHU433</v>
          </cell>
          <cell r="AN778" t="str">
            <v>Sí</v>
          </cell>
        </row>
        <row r="779">
          <cell r="A779">
            <v>2983</v>
          </cell>
          <cell r="B779" t="str">
            <v>Danielatononi@hotmail.com</v>
          </cell>
          <cell r="AF779" t="str">
            <v>ALMOHADON CON RELLENO VELLON SILICONADO 30X30 CM</v>
          </cell>
          <cell r="AG779" t="str">
            <v>355.2</v>
          </cell>
          <cell r="AH779">
            <v>1</v>
          </cell>
          <cell r="AI779" t="str">
            <v>CHU432</v>
          </cell>
          <cell r="AN779" t="str">
            <v>Sí</v>
          </cell>
        </row>
        <row r="780">
          <cell r="A780">
            <v>2983</v>
          </cell>
          <cell r="B780" t="str">
            <v>Danielatononi@hotmail.com</v>
          </cell>
          <cell r="AF780" t="str">
            <v>ALMOHADON LOVE 30X30CM POLIESTER CON VELLON SILICONADO</v>
          </cell>
          <cell r="AG780" t="str">
            <v>355.2</v>
          </cell>
          <cell r="AH780">
            <v>1</v>
          </cell>
          <cell r="AI780" t="str">
            <v>CHU53</v>
          </cell>
          <cell r="AN780" t="str">
            <v>Sí</v>
          </cell>
        </row>
        <row r="781">
          <cell r="A781">
            <v>2983</v>
          </cell>
          <cell r="B781" t="str">
            <v>Danielatononi@hotmail.com</v>
          </cell>
          <cell r="AF781" t="str">
            <v>SET X 4 BALON CERVEZA NORUEGA 420 ML</v>
          </cell>
          <cell r="AG781">
            <v>448</v>
          </cell>
          <cell r="AH781">
            <v>1</v>
          </cell>
          <cell r="AI781" t="str">
            <v>68971PK</v>
          </cell>
          <cell r="AN781" t="str">
            <v>Sí</v>
          </cell>
        </row>
        <row r="782">
          <cell r="A782">
            <v>2982</v>
          </cell>
          <cell r="B782" t="str">
            <v>mellizo87@hotmail.com</v>
          </cell>
          <cell r="AF782" t="str">
            <v>FRASCO DE VIDRIO LINEA CUNA COBRE GRANDE - 2.5 L 20.3X13.3X20.3CM</v>
          </cell>
          <cell r="AG782" t="str">
            <v>1064.8</v>
          </cell>
          <cell r="AH782">
            <v>1</v>
          </cell>
          <cell r="AI782" t="str">
            <v>M117A24</v>
          </cell>
          <cell r="AN782" t="str">
            <v>Sí</v>
          </cell>
        </row>
        <row r="783">
          <cell r="A783">
            <v>2981</v>
          </cell>
          <cell r="B783" t="str">
            <v>andreachanono@gmail.com</v>
          </cell>
          <cell r="AF783" t="str">
            <v>MANTEL CIRCULAR TELA ANTIMANCHA TROPICAL 1.40 M</v>
          </cell>
          <cell r="AG783" t="str">
            <v>1232.1</v>
          </cell>
          <cell r="AH783">
            <v>1</v>
          </cell>
          <cell r="AI783" t="str">
            <v>CHUC2</v>
          </cell>
          <cell r="AN783" t="str">
            <v>Sí</v>
          </cell>
        </row>
        <row r="784">
          <cell r="A784">
            <v>2980</v>
          </cell>
          <cell r="B784" t="str">
            <v>mquattromano@gmail.com</v>
          </cell>
          <cell r="AF784" t="str">
            <v>ALMOHADON FLAMENCO 30X30CM POLIESTER CON VELLON SILICONADO</v>
          </cell>
          <cell r="AG784" t="str">
            <v>355.2</v>
          </cell>
          <cell r="AH784">
            <v>1</v>
          </cell>
          <cell r="AI784" t="str">
            <v>CHU185</v>
          </cell>
          <cell r="AN784" t="str">
            <v>Sí</v>
          </cell>
        </row>
        <row r="785">
          <cell r="A785">
            <v>2980</v>
          </cell>
          <cell r="B785" t="str">
            <v>mquattromano@gmail.com</v>
          </cell>
          <cell r="AF785" t="str">
            <v>ALM. VIVE RIE AMA 25X55CM POLIESTER V.SILICONADO</v>
          </cell>
          <cell r="AG785" t="str">
            <v>414.4</v>
          </cell>
          <cell r="AH785">
            <v>1</v>
          </cell>
          <cell r="AI785" t="str">
            <v>CHU376</v>
          </cell>
          <cell r="AN785" t="str">
            <v>Sí</v>
          </cell>
        </row>
        <row r="786">
          <cell r="A786">
            <v>2980</v>
          </cell>
          <cell r="B786" t="str">
            <v>mquattromano@gmail.com</v>
          </cell>
          <cell r="AF786" t="str">
            <v>ALMOHADON LOVE 30X30CM POLIESTER CON VELLON SILICONADO</v>
          </cell>
          <cell r="AG786" t="str">
            <v>355.2</v>
          </cell>
          <cell r="AH786">
            <v>1</v>
          </cell>
          <cell r="AI786" t="str">
            <v>CHU53</v>
          </cell>
          <cell r="AN786" t="str">
            <v>Sí</v>
          </cell>
        </row>
        <row r="787">
          <cell r="A787">
            <v>2980</v>
          </cell>
          <cell r="B787" t="str">
            <v>mquattromano@gmail.com</v>
          </cell>
          <cell r="AF787" t="str">
            <v>CUCHILLO CERAMICA 28</v>
          </cell>
          <cell r="AG787" t="str">
            <v>1117.6</v>
          </cell>
          <cell r="AH787">
            <v>1</v>
          </cell>
          <cell r="AI787" t="str">
            <v>046BA8189</v>
          </cell>
          <cell r="AN787" t="str">
            <v>Sí</v>
          </cell>
        </row>
        <row r="788">
          <cell r="A788">
            <v>2980</v>
          </cell>
          <cell r="B788" t="str">
            <v>mquattromano@gmail.com</v>
          </cell>
          <cell r="AF788" t="str">
            <v>CUCHILLO CERAMICA 23</v>
          </cell>
          <cell r="AG788" t="str">
            <v>886.4</v>
          </cell>
          <cell r="AH788">
            <v>1</v>
          </cell>
          <cell r="AI788" t="str">
            <v>046BA8188</v>
          </cell>
          <cell r="AN788" t="str">
            <v>Sí</v>
          </cell>
        </row>
        <row r="789">
          <cell r="A789">
            <v>2980</v>
          </cell>
          <cell r="B789" t="str">
            <v>mquattromano@gmail.com</v>
          </cell>
          <cell r="AF789" t="str">
            <v>CUCHILLO CERAMICA 20</v>
          </cell>
          <cell r="AG789" t="str">
            <v>715.2</v>
          </cell>
          <cell r="AH789">
            <v>1</v>
          </cell>
          <cell r="AI789" t="str">
            <v>046BA8187</v>
          </cell>
          <cell r="AN789" t="str">
            <v>Sí</v>
          </cell>
        </row>
        <row r="790">
          <cell r="A790">
            <v>2980</v>
          </cell>
          <cell r="B790" t="str">
            <v>mquattromano@gmail.com</v>
          </cell>
          <cell r="AF790" t="str">
            <v>FRASCO VIDRIO 23CM</v>
          </cell>
          <cell r="AG790" t="str">
            <v>760.8</v>
          </cell>
          <cell r="AH790">
            <v>1</v>
          </cell>
          <cell r="AI790" t="str">
            <v>BA6432 MERCA SEPARDA</v>
          </cell>
          <cell r="AN790" t="str">
            <v>Sí</v>
          </cell>
        </row>
        <row r="791">
          <cell r="A791">
            <v>2980</v>
          </cell>
          <cell r="B791" t="str">
            <v>mquattromano@gmail.com</v>
          </cell>
          <cell r="AF791" t="str">
            <v>VELA 100 % SOJA AROMA JAZMIN 10X12 CM</v>
          </cell>
          <cell r="AG791">
            <v>528</v>
          </cell>
          <cell r="AH791">
            <v>1</v>
          </cell>
          <cell r="AI791" t="str">
            <v>JA5064J MERCA SEPARADA</v>
          </cell>
          <cell r="AN791" t="str">
            <v>Sí</v>
          </cell>
        </row>
        <row r="792">
          <cell r="A792">
            <v>2980</v>
          </cell>
          <cell r="B792" t="str">
            <v>mquattromano@gmail.com</v>
          </cell>
          <cell r="AF792" t="str">
            <v>VELA 100 % SOJA CON AROMA JAZMIN GARDENIA (JAZMIN)</v>
          </cell>
          <cell r="AG792">
            <v>440</v>
          </cell>
          <cell r="AH792">
            <v>1</v>
          </cell>
          <cell r="AI792" t="str">
            <v>BA5914VELA</v>
          </cell>
          <cell r="AN792" t="str">
            <v>Sí</v>
          </cell>
        </row>
        <row r="793">
          <cell r="A793">
            <v>2980</v>
          </cell>
          <cell r="B793" t="str">
            <v>mquattromano@gmail.com</v>
          </cell>
          <cell r="AF793" t="str">
            <v>COMBO NRO.6 ** COCINA **3 ARTICULOS ANTIADHERENTES</v>
          </cell>
          <cell r="AG793" t="str">
            <v>1573.5</v>
          </cell>
          <cell r="AH793">
            <v>1</v>
          </cell>
          <cell r="AI793" t="str">
            <v>BA4836-4829-4825</v>
          </cell>
          <cell r="AN793" t="str">
            <v>Sí</v>
          </cell>
        </row>
        <row r="794">
          <cell r="A794">
            <v>2979</v>
          </cell>
          <cell r="B794" t="str">
            <v>gorostivicky@gmail.com</v>
          </cell>
          <cell r="AF794" t="str">
            <v>MANTEL RECTANGULAR ANTIMANCHA 1.40x2 mtrs</v>
          </cell>
          <cell r="AG794" t="str">
            <v>1409.4</v>
          </cell>
          <cell r="AH794">
            <v>1</v>
          </cell>
          <cell r="AI794" t="str">
            <v>CHUR14 MERCA SEPA</v>
          </cell>
          <cell r="AN794" t="str">
            <v>Sí</v>
          </cell>
        </row>
        <row r="795">
          <cell r="A795">
            <v>2978</v>
          </cell>
          <cell r="B795" t="str">
            <v>fiammalelu113@gmail.com</v>
          </cell>
          <cell r="AF795" t="str">
            <v>HERMETICOS SET 6PCS C/TAPA DE VENTILACION FUCSIA (Fucsia)</v>
          </cell>
          <cell r="AG795" t="str">
            <v>1119.2</v>
          </cell>
          <cell r="AH795">
            <v>1</v>
          </cell>
          <cell r="AI795" t="str">
            <v>100BA4030</v>
          </cell>
          <cell r="AN795" t="str">
            <v>Sí</v>
          </cell>
        </row>
        <row r="796">
          <cell r="A796">
            <v>2978</v>
          </cell>
          <cell r="B796" t="str">
            <v>fiammalelu113@gmail.com</v>
          </cell>
          <cell r="AF796" t="str">
            <v>SR. DISPENSER COLORES SURTIDOS (azul marino)</v>
          </cell>
          <cell r="AG796">
            <v>368</v>
          </cell>
          <cell r="AH796">
            <v>1</v>
          </cell>
          <cell r="AI796" t="str">
            <v>Q056 QUO MERCA SEPARADA/COSTO TEORICO MAS IVA</v>
          </cell>
          <cell r="AN796" t="str">
            <v>Sí</v>
          </cell>
        </row>
        <row r="797">
          <cell r="A797">
            <v>2978</v>
          </cell>
          <cell r="B797" t="str">
            <v>fiammalelu113@gmail.com</v>
          </cell>
          <cell r="AF797" t="str">
            <v>UNTADOR PASTEL 14.5 CM (Verde)</v>
          </cell>
          <cell r="AG797" t="str">
            <v>35.2</v>
          </cell>
          <cell r="AH797">
            <v>1</v>
          </cell>
          <cell r="AI797" t="str">
            <v>019BA87503 MERCA SEPA</v>
          </cell>
          <cell r="AN797" t="str">
            <v>Sí</v>
          </cell>
        </row>
        <row r="798">
          <cell r="A798">
            <v>2978</v>
          </cell>
          <cell r="B798" t="str">
            <v>fiammalelu113@gmail.com</v>
          </cell>
          <cell r="AF798" t="str">
            <v>AZUCARERA DE VIDRIO Y ACERO INOXIDABLE 10CM</v>
          </cell>
          <cell r="AG798" t="str">
            <v>229.28</v>
          </cell>
          <cell r="AH798">
            <v>1</v>
          </cell>
          <cell r="AI798" t="str">
            <v>046BA8196</v>
          </cell>
          <cell r="AN798" t="str">
            <v>Sí</v>
          </cell>
        </row>
        <row r="799">
          <cell r="A799">
            <v>2978</v>
          </cell>
          <cell r="B799" t="str">
            <v>fiammalelu113@gmail.com</v>
          </cell>
          <cell r="AF799" t="str">
            <v>ENSALADERA DE VIDRIO ACQUAMARINE 355ML 24X7CM RIGOLLEAU</v>
          </cell>
          <cell r="AG799" t="str">
            <v>149.6</v>
          </cell>
          <cell r="AH799">
            <v>1</v>
          </cell>
          <cell r="AI799" t="str">
            <v>ML62506 MERCA SEPARADA</v>
          </cell>
          <cell r="AN799" t="str">
            <v>Sí</v>
          </cell>
        </row>
        <row r="800">
          <cell r="A800">
            <v>2978</v>
          </cell>
          <cell r="B800" t="str">
            <v>fiammalelu113@gmail.com</v>
          </cell>
          <cell r="AF800" t="str">
            <v>ENSALADERA DE VIDRIO PRIMAVERA 1000ML. 17 X 7 XM RIGOLLEAU</v>
          </cell>
          <cell r="AG800" t="str">
            <v>140.8</v>
          </cell>
          <cell r="AH800">
            <v>1</v>
          </cell>
          <cell r="AI800" t="str">
            <v>ML67537 MERCA SEPARDAD</v>
          </cell>
          <cell r="AN800" t="str">
            <v>Sí</v>
          </cell>
        </row>
        <row r="801">
          <cell r="A801">
            <v>2978</v>
          </cell>
          <cell r="B801" t="str">
            <v>fiammalelu113@gmail.com</v>
          </cell>
          <cell r="AF801" t="str">
            <v>ENSALADERA RIGOLLEAU PRIMAVERA 1600ML</v>
          </cell>
          <cell r="AG801" t="str">
            <v>158.4</v>
          </cell>
          <cell r="AH801">
            <v>1</v>
          </cell>
          <cell r="AI801" t="str">
            <v>ML67539</v>
          </cell>
          <cell r="AN801" t="str">
            <v>Sí</v>
          </cell>
        </row>
        <row r="802">
          <cell r="A802">
            <v>2977</v>
          </cell>
          <cell r="B802" t="str">
            <v>flor.coluccio@hotmail.com</v>
          </cell>
          <cell r="AF802" t="str">
            <v>MOLDE BUDINERA</v>
          </cell>
          <cell r="AG802" t="str">
            <v>585.6</v>
          </cell>
          <cell r="AH802">
            <v>1</v>
          </cell>
          <cell r="AI802" t="str">
            <v>046BA4829</v>
          </cell>
          <cell r="AN802" t="str">
            <v>Sí</v>
          </cell>
        </row>
        <row r="803">
          <cell r="A803">
            <v>2977</v>
          </cell>
          <cell r="B803" t="str">
            <v>flor.coluccio@hotmail.com</v>
          </cell>
          <cell r="AF803" t="str">
            <v>TABLA DE PICAR VERTEDORA ROJO 26.5X18CM</v>
          </cell>
          <cell r="AG803" t="str">
            <v>364.21</v>
          </cell>
          <cell r="AH803">
            <v>1</v>
          </cell>
          <cell r="AI803" t="str">
            <v>42BA8016</v>
          </cell>
          <cell r="AN803" t="str">
            <v>Sí</v>
          </cell>
        </row>
        <row r="804">
          <cell r="A804">
            <v>2977</v>
          </cell>
          <cell r="B804" t="str">
            <v>flor.coluccio@hotmail.com</v>
          </cell>
          <cell r="AF804" t="str">
            <v>TABLA DE PICAR VERTEDORA VERDE 26.5X18CM</v>
          </cell>
          <cell r="AG804">
            <v>364</v>
          </cell>
          <cell r="AH804">
            <v>1</v>
          </cell>
          <cell r="AI804" t="str">
            <v>42BA1018</v>
          </cell>
          <cell r="AN804" t="str">
            <v>Sí</v>
          </cell>
        </row>
        <row r="805">
          <cell r="A805">
            <v>2977</v>
          </cell>
          <cell r="B805" t="str">
            <v>flor.coluccio@hotmail.com</v>
          </cell>
          <cell r="AF805" t="str">
            <v>MOLDE TARTERA 27 CM DIAM</v>
          </cell>
          <cell r="AG805" t="str">
            <v>390.4</v>
          </cell>
          <cell r="AH805">
            <v>1</v>
          </cell>
          <cell r="AI805" t="str">
            <v>046BA4836</v>
          </cell>
          <cell r="AN805" t="str">
            <v>Sí</v>
          </cell>
        </row>
        <row r="806">
          <cell r="A806">
            <v>2977</v>
          </cell>
          <cell r="B806" t="str">
            <v>flor.coluccio@hotmail.com</v>
          </cell>
          <cell r="AF806" t="str">
            <v>UNTADOR PASTEL 14.5 CM (Violeta)</v>
          </cell>
          <cell r="AG806" t="str">
            <v>39.2</v>
          </cell>
          <cell r="AH806">
            <v>1</v>
          </cell>
          <cell r="AI806" t="str">
            <v>019BA87503 MERCA SEPA</v>
          </cell>
          <cell r="AN806" t="str">
            <v>Sí</v>
          </cell>
        </row>
        <row r="807">
          <cell r="A807">
            <v>2977</v>
          </cell>
          <cell r="B807" t="str">
            <v>flor.coluccio@hotmail.com</v>
          </cell>
          <cell r="AF807" t="str">
            <v>UNTADOR PASTEL 14.5 CM (Rosa)</v>
          </cell>
          <cell r="AG807" t="str">
            <v>39.2</v>
          </cell>
          <cell r="AH807">
            <v>1</v>
          </cell>
          <cell r="AI807" t="str">
            <v>019BA87503 MERCA SEPA</v>
          </cell>
          <cell r="AN807" t="str">
            <v>Sí</v>
          </cell>
        </row>
        <row r="808">
          <cell r="A808">
            <v>2977</v>
          </cell>
          <cell r="B808" t="str">
            <v>flor.coluccio@hotmail.com</v>
          </cell>
          <cell r="AF808" t="str">
            <v>ALMOHADON HOME 30X30CM POLIESTER CON VELLON SILICONADO</v>
          </cell>
          <cell r="AG808" t="str">
            <v>355.2</v>
          </cell>
          <cell r="AH808">
            <v>1</v>
          </cell>
          <cell r="AI808" t="str">
            <v>CHU68</v>
          </cell>
          <cell r="AN808" t="str">
            <v>Sí</v>
          </cell>
        </row>
        <row r="809">
          <cell r="A809">
            <v>2977</v>
          </cell>
          <cell r="B809" t="str">
            <v>flor.coluccio@hotmail.com</v>
          </cell>
          <cell r="AF809" t="str">
            <v>ALMOHADON LOVE 30X30CM POLIESTER CON VELLON SILICONADO</v>
          </cell>
          <cell r="AG809" t="str">
            <v>355.2</v>
          </cell>
          <cell r="AH809">
            <v>1</v>
          </cell>
          <cell r="AI809" t="str">
            <v>CHU53</v>
          </cell>
          <cell r="AN809" t="str">
            <v>Sí</v>
          </cell>
        </row>
        <row r="810">
          <cell r="A810">
            <v>2976</v>
          </cell>
          <cell r="B810" t="str">
            <v>cande_dalmazzo77@outlook.com</v>
          </cell>
          <cell r="AF810" t="str">
            <v>FLORERO DE VIDRIO VIOLETA 17CM 9CM DIAM</v>
          </cell>
          <cell r="AG810" t="str">
            <v>645.6</v>
          </cell>
          <cell r="AH810">
            <v>1</v>
          </cell>
          <cell r="AI810" t="str">
            <v>046JA7245</v>
          </cell>
          <cell r="AN810" t="str">
            <v>Sí</v>
          </cell>
        </row>
        <row r="811">
          <cell r="A811">
            <v>2975</v>
          </cell>
          <cell r="B811" t="str">
            <v>agus.gil46@gmail.com</v>
          </cell>
          <cell r="AF811" t="str">
            <v>YERBERA RETRO CELESTE C/ VISOR 8.5 X 11.5 X 20 CM</v>
          </cell>
          <cell r="AG811">
            <v>721</v>
          </cell>
          <cell r="AH811">
            <v>1</v>
          </cell>
          <cell r="AI811">
            <v>88005</v>
          </cell>
          <cell r="AN811" t="str">
            <v>Sí</v>
          </cell>
        </row>
        <row r="812">
          <cell r="A812">
            <v>2975</v>
          </cell>
          <cell r="B812" t="str">
            <v>agus.gil46@gmail.com</v>
          </cell>
          <cell r="AF812" t="str">
            <v>MANOPLA DE SILICONA Y TELA GRIS Y NEGRA CON PUNTOS BLANCOS</v>
          </cell>
          <cell r="AG812" t="str">
            <v>1108.8</v>
          </cell>
          <cell r="AH812">
            <v>2</v>
          </cell>
          <cell r="AI812">
            <v>110245</v>
          </cell>
          <cell r="AN812" t="str">
            <v>Sí</v>
          </cell>
        </row>
        <row r="813">
          <cell r="A813">
            <v>2975</v>
          </cell>
          <cell r="B813" t="str">
            <v>agus.gil46@gmail.com</v>
          </cell>
          <cell r="AF813" t="str">
            <v>SR. DISPENSER COLORES SURTIDOS (azul marino)</v>
          </cell>
          <cell r="AG813">
            <v>368</v>
          </cell>
          <cell r="AH813">
            <v>1</v>
          </cell>
          <cell r="AI813" t="str">
            <v>Q056 QUO MERCA SEPARADA/COSTO TEORICO MAS IVA</v>
          </cell>
          <cell r="AN813" t="str">
            <v>Sí</v>
          </cell>
        </row>
        <row r="814">
          <cell r="A814">
            <v>2975</v>
          </cell>
          <cell r="B814" t="str">
            <v>agus.gil46@gmail.com</v>
          </cell>
          <cell r="AF814" t="str">
            <v>INDIVIDUAL REDONDO DE ALGODÓN AZUL 38CM</v>
          </cell>
          <cell r="AG814" t="str">
            <v>387.2</v>
          </cell>
          <cell r="AH814">
            <v>2</v>
          </cell>
          <cell r="AI814" t="str">
            <v>MS115311 MERCA EN NAZCA y aca</v>
          </cell>
          <cell r="AN814" t="str">
            <v>Sí</v>
          </cell>
        </row>
        <row r="815">
          <cell r="A815">
            <v>2975</v>
          </cell>
          <cell r="B815" t="str">
            <v>agus.gil46@gmail.com</v>
          </cell>
          <cell r="AF815" t="str">
            <v>SET BAÑO 4 PIEZAS ACRILICO</v>
          </cell>
          <cell r="AG815">
            <v>1952</v>
          </cell>
          <cell r="AH815">
            <v>1</v>
          </cell>
          <cell r="AI815" t="str">
            <v>046AB6007</v>
          </cell>
          <cell r="AN815" t="str">
            <v>Sí</v>
          </cell>
        </row>
        <row r="816">
          <cell r="A816">
            <v>2974</v>
          </cell>
          <cell r="B816" t="str">
            <v>melymei@hotmail.com</v>
          </cell>
          <cell r="AF816" t="str">
            <v>ESPATULA DE NYLON CON MANGO DE ACERO Y PP SIMIL MARMOL 35CM</v>
          </cell>
          <cell r="AG816" t="str">
            <v>439.2</v>
          </cell>
          <cell r="AH816">
            <v>1</v>
          </cell>
          <cell r="AI816" t="str">
            <v>MS101850</v>
          </cell>
          <cell r="AN816" t="str">
            <v>Sí</v>
          </cell>
        </row>
        <row r="817">
          <cell r="A817">
            <v>2974</v>
          </cell>
          <cell r="B817" t="str">
            <v>melymei@hotmail.com</v>
          </cell>
          <cell r="AF817" t="str">
            <v>MANOPLA SILICONA MÁRMOL 20CM</v>
          </cell>
          <cell r="AG817" t="str">
            <v>705.6</v>
          </cell>
          <cell r="AH817">
            <v>1</v>
          </cell>
          <cell r="AI817" t="str">
            <v>MS110253</v>
          </cell>
          <cell r="AN817" t="str">
            <v>Sí</v>
          </cell>
        </row>
        <row r="818">
          <cell r="A818">
            <v>2974</v>
          </cell>
          <cell r="B818" t="str">
            <v>melymei@hotmail.com</v>
          </cell>
          <cell r="AF818" t="str">
            <v>BOWL MENTA 1.5LTS</v>
          </cell>
          <cell r="AG818" t="str">
            <v>278.4</v>
          </cell>
          <cell r="AH818">
            <v>1</v>
          </cell>
          <cell r="AI818" t="str">
            <v>BP26019 BIPO</v>
          </cell>
          <cell r="AN818" t="str">
            <v>Sí</v>
          </cell>
        </row>
        <row r="819">
          <cell r="A819">
            <v>2974</v>
          </cell>
          <cell r="B819" t="str">
            <v>melymei@hotmail.com</v>
          </cell>
          <cell r="AF819" t="str">
            <v>VASO MENTA FACETEADO Y EXPRIMIDOR</v>
          </cell>
          <cell r="AG819">
            <v>316</v>
          </cell>
          <cell r="AH819">
            <v>1</v>
          </cell>
          <cell r="AI819" t="str">
            <v>BP24019 BIPO</v>
          </cell>
          <cell r="AN819" t="str">
            <v>Sí</v>
          </cell>
        </row>
        <row r="820">
          <cell r="A820">
            <v>2974</v>
          </cell>
          <cell r="B820" t="str">
            <v>melymei@hotmail.com</v>
          </cell>
          <cell r="AF820" t="str">
            <v>SET X 4 CUCHARAS DE BAMBOO 27CM</v>
          </cell>
          <cell r="AG820" t="str">
            <v>459.2</v>
          </cell>
          <cell r="AH820">
            <v>1</v>
          </cell>
          <cell r="AI820" t="str">
            <v>MS101898</v>
          </cell>
          <cell r="AN820" t="str">
            <v>Sí</v>
          </cell>
        </row>
        <row r="821">
          <cell r="A821">
            <v>2974</v>
          </cell>
          <cell r="B821" t="str">
            <v>melymei@hotmail.com</v>
          </cell>
          <cell r="AF821" t="str">
            <v>BOWL ROSA 2.5LTS</v>
          </cell>
          <cell r="AG821" t="str">
            <v>337.6</v>
          </cell>
          <cell r="AH821">
            <v>1</v>
          </cell>
          <cell r="AI821" t="str">
            <v>BP02018 BIPO</v>
          </cell>
          <cell r="AN821" t="str">
            <v>Sí</v>
          </cell>
        </row>
        <row r="822">
          <cell r="A822">
            <v>2974</v>
          </cell>
          <cell r="B822" t="str">
            <v>melymei@hotmail.com</v>
          </cell>
          <cell r="AF822" t="str">
            <v>MANTEL RECTANGULAR ANTIMANCHA 1.40x2 mtrs</v>
          </cell>
          <cell r="AG822" t="str">
            <v>1409.4</v>
          </cell>
          <cell r="AH822">
            <v>1</v>
          </cell>
          <cell r="AI822" t="str">
            <v>CHUR14 MERCA SEPA</v>
          </cell>
          <cell r="AN822" t="str">
            <v>Sí</v>
          </cell>
        </row>
        <row r="823">
          <cell r="A823">
            <v>2974</v>
          </cell>
          <cell r="B823" t="str">
            <v>melymei@hotmail.com</v>
          </cell>
          <cell r="AF823" t="str">
            <v>MESA PLEGABLE PARA PC MADERA Y METAL 59X39X23CM (Beige)</v>
          </cell>
          <cell r="AG823">
            <v>2099</v>
          </cell>
          <cell r="AH823">
            <v>1</v>
          </cell>
          <cell r="AI823" t="str">
            <v>ME7897</v>
          </cell>
          <cell r="AN823" t="str">
            <v>Sí</v>
          </cell>
        </row>
        <row r="824">
          <cell r="A824">
            <v>2974</v>
          </cell>
          <cell r="B824" t="str">
            <v>melymei@hotmail.com</v>
          </cell>
          <cell r="AF824" t="str">
            <v>INDIVIDUAL RANGPUR GRAFITO 38CM</v>
          </cell>
          <cell r="AG824" t="str">
            <v>387.2</v>
          </cell>
          <cell r="AH824">
            <v>4</v>
          </cell>
          <cell r="AI824" t="str">
            <v>MS115329</v>
          </cell>
          <cell r="AN824" t="str">
            <v>Sí</v>
          </cell>
        </row>
        <row r="825">
          <cell r="A825">
            <v>2974</v>
          </cell>
          <cell r="B825" t="str">
            <v>melymei@hotmail.com</v>
          </cell>
          <cell r="AF825" t="str">
            <v>INDIVIDUAL CUERINA MAPA 44X30CM</v>
          </cell>
          <cell r="AG825" t="str">
            <v>215.6</v>
          </cell>
          <cell r="AH825">
            <v>4</v>
          </cell>
          <cell r="AI825" t="str">
            <v>CHUIN37R</v>
          </cell>
          <cell r="AN825" t="str">
            <v>Sí</v>
          </cell>
        </row>
        <row r="826">
          <cell r="A826">
            <v>2974</v>
          </cell>
          <cell r="B826" t="str">
            <v>melymei@hotmail.com</v>
          </cell>
          <cell r="AF826" t="str">
            <v>INDIVIDUAL HOJAS FELICIDAD RECTANGULAR 44 X 30CM</v>
          </cell>
          <cell r="AG826" t="str">
            <v>215.6</v>
          </cell>
          <cell r="AH826">
            <v>5</v>
          </cell>
          <cell r="AI826" t="str">
            <v>CHUIN107R MERCA SEPA</v>
          </cell>
          <cell r="AN826" t="str">
            <v>Sí</v>
          </cell>
        </row>
        <row r="827">
          <cell r="A827">
            <v>2974</v>
          </cell>
          <cell r="B827" t="str">
            <v>melymei@hotmail.com</v>
          </cell>
          <cell r="AF827" t="str">
            <v>INDIVIDUAL HOJAS AMOR RECTANGULAR 44 X 30CM</v>
          </cell>
          <cell r="AG827" t="str">
            <v>215.6</v>
          </cell>
          <cell r="AH827">
            <v>5</v>
          </cell>
          <cell r="AI827" t="str">
            <v>CHUIN110R</v>
          </cell>
          <cell r="AN827" t="str">
            <v>Sí</v>
          </cell>
        </row>
        <row r="828">
          <cell r="A828">
            <v>2973</v>
          </cell>
          <cell r="B828" t="str">
            <v>maggi2509@hotmail.com</v>
          </cell>
          <cell r="AF828" t="str">
            <v>VELA 100% SOJA AROMA JAZMIN O VAINILLA</v>
          </cell>
          <cell r="AG828" t="str">
            <v>281.6</v>
          </cell>
          <cell r="AH828">
            <v>1</v>
          </cell>
          <cell r="AI828" t="str">
            <v>TW88423VELA(SHOWROOM)</v>
          </cell>
          <cell r="AN828" t="str">
            <v>Sí</v>
          </cell>
        </row>
        <row r="829">
          <cell r="A829">
            <v>2973</v>
          </cell>
          <cell r="B829" t="str">
            <v>maggi2509@hotmail.com</v>
          </cell>
          <cell r="AF829" t="str">
            <v>AUTOMATE "QUO" CON BOMBILLA DE METAL (Blanco)</v>
          </cell>
          <cell r="AG829" t="str">
            <v>542.4</v>
          </cell>
          <cell r="AH829">
            <v>1</v>
          </cell>
          <cell r="AN829" t="str">
            <v>Sí</v>
          </cell>
        </row>
        <row r="830">
          <cell r="A830">
            <v>2973</v>
          </cell>
          <cell r="B830" t="str">
            <v>maggi2509@hotmail.com</v>
          </cell>
          <cell r="AF830" t="str">
            <v>MANTEL RECTANGULAR ANTIMANCHA 1.40x2 mtrs</v>
          </cell>
          <cell r="AG830" t="str">
            <v>1409.4</v>
          </cell>
          <cell r="AH830">
            <v>1</v>
          </cell>
          <cell r="AI830" t="str">
            <v>CHUR14 MERCA SEPA</v>
          </cell>
          <cell r="AN830" t="str">
            <v>Sí</v>
          </cell>
        </row>
        <row r="831">
          <cell r="A831">
            <v>2971</v>
          </cell>
          <cell r="B831" t="str">
            <v>geraldine.coria.96@hotmail.com</v>
          </cell>
          <cell r="AF831" t="str">
            <v>HOMBRECITO CON VIRULANA COLORES PASTEL (Rosa)</v>
          </cell>
          <cell r="AG831" t="str">
            <v>163.2</v>
          </cell>
          <cell r="AH831">
            <v>1</v>
          </cell>
          <cell r="AI831" t="str">
            <v>019BA87516</v>
          </cell>
          <cell r="AN831" t="str">
            <v>Sí</v>
          </cell>
        </row>
        <row r="832">
          <cell r="A832">
            <v>2971</v>
          </cell>
          <cell r="B832" t="str">
            <v>geraldine.coria.96@hotmail.com</v>
          </cell>
          <cell r="AF832" t="str">
            <v>ALM. FELICIDAD 25X55CM POLIESTER V.SILICONADO</v>
          </cell>
          <cell r="AG832" t="str">
            <v>414.4</v>
          </cell>
          <cell r="AH832">
            <v>1</v>
          </cell>
          <cell r="AI832" t="str">
            <v>CHU382</v>
          </cell>
          <cell r="AN832" t="str">
            <v>Sí</v>
          </cell>
        </row>
        <row r="833">
          <cell r="A833">
            <v>2971</v>
          </cell>
          <cell r="B833" t="str">
            <v>geraldine.coria.96@hotmail.com</v>
          </cell>
          <cell r="AF833" t="str">
            <v>SECAPLATOS PASTEL PANAL 30.5X0.4X20.5 CM (Rosa)</v>
          </cell>
          <cell r="AG833" t="str">
            <v>425.6</v>
          </cell>
          <cell r="AH833">
            <v>1</v>
          </cell>
          <cell r="AI833" t="str">
            <v>019BA87519</v>
          </cell>
          <cell r="AN833" t="str">
            <v>Sí</v>
          </cell>
        </row>
        <row r="834">
          <cell r="A834">
            <v>2971</v>
          </cell>
          <cell r="B834" t="str">
            <v>geraldine.coria.96@hotmail.com</v>
          </cell>
          <cell r="AF834" t="str">
            <v>DISPENSER SINGLE 500ML COLOR SURT (Blanco)</v>
          </cell>
          <cell r="AG834" t="str">
            <v>529.6</v>
          </cell>
          <cell r="AH834">
            <v>1</v>
          </cell>
          <cell r="AI834" t="str">
            <v>Q17008 QUO MERCA SEPARADA COSTO TEORICO MAS IVA</v>
          </cell>
          <cell r="AN834" t="str">
            <v>Sí</v>
          </cell>
        </row>
        <row r="835">
          <cell r="A835">
            <v>2970</v>
          </cell>
          <cell r="B835" t="str">
            <v>rohumarti@gmail.com</v>
          </cell>
          <cell r="AF835" t="str">
            <v>MANTEL RECTANGULAR ANTIMANCHA 1.40x2 mtrs</v>
          </cell>
          <cell r="AG835" t="str">
            <v>1409.4</v>
          </cell>
          <cell r="AH835">
            <v>1</v>
          </cell>
          <cell r="AI835" t="str">
            <v>CHUR14 MERCA SEPA</v>
          </cell>
          <cell r="AN835" t="str">
            <v>Sí</v>
          </cell>
        </row>
        <row r="836">
          <cell r="A836">
            <v>2969</v>
          </cell>
          <cell r="B836" t="str">
            <v>ckirestian@gmail.com</v>
          </cell>
          <cell r="AF836" t="str">
            <v>BROCHES BLISTER X 12 GRIP ARRIBA</v>
          </cell>
          <cell r="AG836" t="str">
            <v>242.4</v>
          </cell>
          <cell r="AH836">
            <v>2</v>
          </cell>
          <cell r="AI836" t="str">
            <v>046BR5388</v>
          </cell>
          <cell r="AN836" t="str">
            <v>Sí</v>
          </cell>
        </row>
        <row r="837">
          <cell r="A837">
            <v>2969</v>
          </cell>
          <cell r="B837" t="str">
            <v>ckirestian@gmail.com</v>
          </cell>
          <cell r="AF837" t="str">
            <v>CORTINA ALGODÓN Y POLIÉSTER PESADAS 2 PAÑOS 1.40x2.10 CM GRIS (Gris)</v>
          </cell>
          <cell r="AG837" t="str">
            <v>2249.1</v>
          </cell>
          <cell r="AH837">
            <v>1</v>
          </cell>
          <cell r="AN837" t="str">
            <v>Sí</v>
          </cell>
        </row>
        <row r="838">
          <cell r="A838">
            <v>2968</v>
          </cell>
          <cell r="B838" t="str">
            <v>morrisara@hotmail.com</v>
          </cell>
          <cell r="AF838" t="str">
            <v>VELA 100% SOJA AROMA JAZMIN</v>
          </cell>
          <cell r="AG838" t="str">
            <v>281.6</v>
          </cell>
          <cell r="AH838">
            <v>1</v>
          </cell>
          <cell r="AI838" t="str">
            <v>TW83140VELA MERCA SEPARADA ..YO ESTOY LLEVANDO EL MARTES 31/8. 2 UNIDADES</v>
          </cell>
          <cell r="AN838" t="str">
            <v>Sí</v>
          </cell>
        </row>
        <row r="839">
          <cell r="A839">
            <v>2968</v>
          </cell>
          <cell r="B839" t="str">
            <v>morrisara@hotmail.com</v>
          </cell>
          <cell r="AF839" t="str">
            <v>VELA 100% SOJA AROMA JAZMIN O VAINILLA</v>
          </cell>
          <cell r="AG839" t="str">
            <v>281.6</v>
          </cell>
          <cell r="AH839">
            <v>1</v>
          </cell>
          <cell r="AI839" t="str">
            <v>TW88423VELA(SHOWROOM)</v>
          </cell>
          <cell r="AN839" t="str">
            <v>Sí</v>
          </cell>
        </row>
        <row r="840">
          <cell r="A840">
            <v>2968</v>
          </cell>
          <cell r="B840" t="str">
            <v>morrisara@hotmail.com</v>
          </cell>
          <cell r="AF840" t="str">
            <v>MANTEL CIRCULAR TELA ANTIMANCHA TROPICAL 1.40 M</v>
          </cell>
          <cell r="AG840" t="str">
            <v>1232.1</v>
          </cell>
          <cell r="AH840">
            <v>1</v>
          </cell>
          <cell r="AI840" t="str">
            <v>CHUC19</v>
          </cell>
          <cell r="AN840" t="str">
            <v>Sí</v>
          </cell>
        </row>
        <row r="841">
          <cell r="A841">
            <v>2967</v>
          </cell>
          <cell r="B841" t="str">
            <v>ansaldo_ana@yahoo.com.ar</v>
          </cell>
          <cell r="AF841" t="str">
            <v>MANTEL RECTANGULAR ANTIMANCHA 1.40x2 mtrs</v>
          </cell>
          <cell r="AG841" t="str">
            <v>1409.4</v>
          </cell>
          <cell r="AH841">
            <v>1</v>
          </cell>
          <cell r="AI841" t="str">
            <v>CHUR27</v>
          </cell>
          <cell r="AN841" t="str">
            <v>Sí</v>
          </cell>
        </row>
        <row r="842">
          <cell r="A842">
            <v>2966</v>
          </cell>
          <cell r="B842" t="str">
            <v>claraarriberebell@gmail.com</v>
          </cell>
          <cell r="AF842" t="str">
            <v>MANTEL CIRCULAR TELA ANTIMANCHA TROPICAL 1.40 M</v>
          </cell>
          <cell r="AG842" t="str">
            <v>1232.1</v>
          </cell>
          <cell r="AH842">
            <v>1</v>
          </cell>
          <cell r="AI842" t="str">
            <v>CHUC19</v>
          </cell>
          <cell r="AN842" t="str">
            <v>Sí</v>
          </cell>
        </row>
        <row r="843">
          <cell r="A843">
            <v>2966</v>
          </cell>
          <cell r="B843" t="str">
            <v>claraarriberebell@gmail.com</v>
          </cell>
          <cell r="AF843" t="str">
            <v>INDIVIDUAL RANGPUR GOLD 38CM</v>
          </cell>
          <cell r="AG843" t="str">
            <v>387.2</v>
          </cell>
          <cell r="AH843">
            <v>1</v>
          </cell>
          <cell r="AI843" t="str">
            <v>MS115246</v>
          </cell>
          <cell r="AN843" t="str">
            <v>Sí</v>
          </cell>
        </row>
        <row r="844">
          <cell r="A844">
            <v>2965</v>
          </cell>
          <cell r="B844" t="str">
            <v>marilinat88@gmail.com</v>
          </cell>
          <cell r="AF844" t="str">
            <v>CUCHILLO PARA UNTAR DE MADERA 16 CM</v>
          </cell>
          <cell r="AG844" t="str">
            <v>79.2</v>
          </cell>
          <cell r="AH844">
            <v>1</v>
          </cell>
          <cell r="AI844">
            <v>101100</v>
          </cell>
          <cell r="AN844" t="str">
            <v>Sí</v>
          </cell>
        </row>
        <row r="845">
          <cell r="A845">
            <v>2965</v>
          </cell>
          <cell r="B845" t="str">
            <v>marilinat88@gmail.com</v>
          </cell>
          <cell r="AF845" t="str">
            <v>TAPA PARA BOTELLAS 1 PIEZA COLORES SURTIDOS</v>
          </cell>
          <cell r="AG845" t="str">
            <v>29.04</v>
          </cell>
          <cell r="AH845">
            <v>3</v>
          </cell>
          <cell r="AI845" t="str">
            <v>019BA6984</v>
          </cell>
          <cell r="AN845" t="str">
            <v>Sí</v>
          </cell>
        </row>
        <row r="846">
          <cell r="A846">
            <v>2965</v>
          </cell>
          <cell r="B846" t="str">
            <v>marilinat88@gmail.com</v>
          </cell>
          <cell r="AF846" t="str">
            <v>ESPATULA PORCIONERA ROJO 30 CM</v>
          </cell>
          <cell r="AG846">
            <v>352</v>
          </cell>
          <cell r="AH846">
            <v>1</v>
          </cell>
          <cell r="AI846" t="str">
            <v>BP14003 BIPO</v>
          </cell>
          <cell r="AN846" t="str">
            <v>Sí</v>
          </cell>
        </row>
        <row r="847">
          <cell r="A847">
            <v>2965</v>
          </cell>
          <cell r="B847" t="str">
            <v>marilinat88@gmail.com</v>
          </cell>
          <cell r="AF847" t="str">
            <v>POSAVASOS SET 6 UNIDADES VINILO 10.5CM</v>
          </cell>
          <cell r="AG847" t="str">
            <v>957.6</v>
          </cell>
          <cell r="AH847">
            <v>1</v>
          </cell>
          <cell r="AI847" t="str">
            <v>046BA6997</v>
          </cell>
          <cell r="AN847" t="str">
            <v>Sí</v>
          </cell>
        </row>
        <row r="848">
          <cell r="A848">
            <v>2965</v>
          </cell>
          <cell r="B848" t="str">
            <v>marilinat88@gmail.com</v>
          </cell>
          <cell r="AF848" t="str">
            <v>VELA 100% SOJA AROMA JAZMIN O VAINILLA</v>
          </cell>
          <cell r="AG848" t="str">
            <v>281.6</v>
          </cell>
          <cell r="AH848">
            <v>1</v>
          </cell>
          <cell r="AI848" t="str">
            <v>TW88423VELA(SHOWROOM)</v>
          </cell>
          <cell r="AN848" t="str">
            <v>Sí</v>
          </cell>
        </row>
        <row r="849">
          <cell r="A849">
            <v>2965</v>
          </cell>
          <cell r="B849" t="str">
            <v>marilinat88@gmail.com</v>
          </cell>
          <cell r="AF849" t="str">
            <v>ALM. FIACA 25X55CM POLIESTER V.SILICONADO</v>
          </cell>
          <cell r="AG849" t="str">
            <v>414.4</v>
          </cell>
          <cell r="AH849">
            <v>1</v>
          </cell>
          <cell r="AI849" t="str">
            <v>CHU384</v>
          </cell>
          <cell r="AN849" t="str">
            <v>Sí</v>
          </cell>
        </row>
        <row r="850">
          <cell r="A850">
            <v>2965</v>
          </cell>
          <cell r="B850" t="str">
            <v>marilinat88@gmail.com</v>
          </cell>
          <cell r="AF850" t="str">
            <v>SR. DISPENSER COLORES SURTIDOS (Gris)</v>
          </cell>
          <cell r="AG850">
            <v>368</v>
          </cell>
          <cell r="AH850">
            <v>1</v>
          </cell>
          <cell r="AI850" t="str">
            <v>Q056 QUO MERCA SEPARADA/COSTO TEORICO MAS IVA</v>
          </cell>
          <cell r="AN850" t="str">
            <v>Sí</v>
          </cell>
        </row>
        <row r="851">
          <cell r="A851">
            <v>2964</v>
          </cell>
          <cell r="B851" t="str">
            <v>luciabelensanchez56@gmail.com</v>
          </cell>
          <cell r="AF851" t="str">
            <v>ALMOHADON LOVE 30X30CM POLIESTER CON VELLON SILICONADO</v>
          </cell>
          <cell r="AG851" t="str">
            <v>355.2</v>
          </cell>
          <cell r="AH851">
            <v>1</v>
          </cell>
          <cell r="AI851" t="str">
            <v>CHU53</v>
          </cell>
          <cell r="AN851" t="str">
            <v>Sí</v>
          </cell>
        </row>
        <row r="852">
          <cell r="A852">
            <v>2964</v>
          </cell>
          <cell r="B852" t="str">
            <v>luciabelensanchez56@gmail.com</v>
          </cell>
          <cell r="AF852" t="str">
            <v>ALMOHADON CORAZON DIAMANTE 30X30CM POLIESTER CON VELLON SILICONADO</v>
          </cell>
          <cell r="AG852" t="str">
            <v>355.2</v>
          </cell>
          <cell r="AH852">
            <v>1</v>
          </cell>
          <cell r="AI852" t="str">
            <v>CHU66</v>
          </cell>
          <cell r="AN852" t="str">
            <v>Sí</v>
          </cell>
        </row>
        <row r="853">
          <cell r="A853">
            <v>2964</v>
          </cell>
          <cell r="B853" t="str">
            <v>luciabelensanchez56@gmail.com</v>
          </cell>
          <cell r="AF853" t="str">
            <v>ALMOHADON PANA BEIGE 36*36</v>
          </cell>
          <cell r="AG853" t="str">
            <v>298.4</v>
          </cell>
          <cell r="AH853">
            <v>2</v>
          </cell>
          <cell r="AI853" t="str">
            <v>AL7770</v>
          </cell>
          <cell r="AN853" t="str">
            <v>Sí</v>
          </cell>
        </row>
        <row r="854">
          <cell r="A854">
            <v>2963</v>
          </cell>
          <cell r="B854" t="str">
            <v>victoriamazzeo@live.com</v>
          </cell>
          <cell r="AF854" t="str">
            <v>BATIDOR DE SILICONA CREAM MANGO DE MADERA 28 CM</v>
          </cell>
          <cell r="AG854" t="str">
            <v>399.6</v>
          </cell>
          <cell r="AH854">
            <v>1</v>
          </cell>
          <cell r="AI854" t="str">
            <v>MS101A63</v>
          </cell>
          <cell r="AN854" t="str">
            <v>Sí</v>
          </cell>
        </row>
        <row r="855">
          <cell r="A855">
            <v>2963</v>
          </cell>
          <cell r="B855" t="str">
            <v>victoriamazzeo@live.com</v>
          </cell>
          <cell r="AF855" t="str">
            <v>ESPATULA REPOSTERA CURVA DE SILICONA CREAM MANGO DE MADERA PLANO 34 CM</v>
          </cell>
          <cell r="AG855" t="str">
            <v>532.8</v>
          </cell>
          <cell r="AH855">
            <v>1</v>
          </cell>
          <cell r="AI855" t="str">
            <v>MS101A57</v>
          </cell>
          <cell r="AN855" t="str">
            <v>Sí</v>
          </cell>
        </row>
        <row r="856">
          <cell r="A856">
            <v>2963</v>
          </cell>
          <cell r="B856" t="str">
            <v>victoriamazzeo@live.com</v>
          </cell>
          <cell r="AF856" t="str">
            <v>PINCEL DE SILICONA CREAM MANGO DE MADERA 27 CM</v>
          </cell>
          <cell r="AG856" t="str">
            <v>532.8</v>
          </cell>
          <cell r="AH856">
            <v>1</v>
          </cell>
          <cell r="AI856" t="str">
            <v>MS101A53</v>
          </cell>
          <cell r="AN856" t="str">
            <v>Sí</v>
          </cell>
        </row>
        <row r="857">
          <cell r="A857">
            <v>2962</v>
          </cell>
          <cell r="B857" t="str">
            <v>andrea.s.acosta16@gmail.com</v>
          </cell>
          <cell r="AF857" t="str">
            <v>SET X 3 TARROS HERMETICOS ROSA C/2 CUCHARAS DE REGALO</v>
          </cell>
          <cell r="AG857" t="str">
            <v>1338.4</v>
          </cell>
          <cell r="AH857">
            <v>1</v>
          </cell>
          <cell r="AI857" t="str">
            <v>BP43018</v>
          </cell>
          <cell r="AN857" t="str">
            <v>Sí</v>
          </cell>
        </row>
        <row r="858">
          <cell r="A858">
            <v>2962</v>
          </cell>
          <cell r="B858" t="str">
            <v>andrea.s.acosta16@gmail.com</v>
          </cell>
          <cell r="AF858" t="str">
            <v>YERBA Y AZUCAR LOVE</v>
          </cell>
          <cell r="AG858" t="str">
            <v>985.6</v>
          </cell>
          <cell r="AH858">
            <v>1</v>
          </cell>
          <cell r="AI858" t="str">
            <v>LA55085</v>
          </cell>
          <cell r="AN858" t="str">
            <v>Sí</v>
          </cell>
        </row>
        <row r="859">
          <cell r="A859">
            <v>2962</v>
          </cell>
          <cell r="B859" t="str">
            <v>andrea.s.acosta16@gmail.com</v>
          </cell>
          <cell r="AF859" t="str">
            <v>YERBERA RETRO CELESTE C/ VISOR 8.5 X 11.5 X 20 CM</v>
          </cell>
          <cell r="AG859">
            <v>721</v>
          </cell>
          <cell r="AH859">
            <v>1</v>
          </cell>
          <cell r="AI859">
            <v>88005</v>
          </cell>
          <cell r="AN859" t="str">
            <v>Sí</v>
          </cell>
        </row>
        <row r="860">
          <cell r="A860">
            <v>2962</v>
          </cell>
          <cell r="B860" t="str">
            <v>andrea.s.acosta16@gmail.com</v>
          </cell>
          <cell r="AF860" t="str">
            <v>MOLINILLO MADERA 15 CM.</v>
          </cell>
          <cell r="AG860" t="str">
            <v>1249.6</v>
          </cell>
          <cell r="AH860">
            <v>1</v>
          </cell>
          <cell r="AI860" t="str">
            <v>046BA6858</v>
          </cell>
          <cell r="AN860" t="str">
            <v>Sí</v>
          </cell>
        </row>
        <row r="861">
          <cell r="A861">
            <v>2962</v>
          </cell>
          <cell r="B861" t="str">
            <v>andrea.s.acosta16@gmail.com</v>
          </cell>
          <cell r="AF861" t="str">
            <v>MATE PAMPA BOCA ANCHA CON BOMBILLA COLOR ROSA</v>
          </cell>
          <cell r="AG861">
            <v>720</v>
          </cell>
          <cell r="AH861">
            <v>1</v>
          </cell>
          <cell r="AI861" t="str">
            <v>MATE PAMPA02. MERCA SEPARADA</v>
          </cell>
          <cell r="AN861" t="str">
            <v>Sí</v>
          </cell>
        </row>
        <row r="862">
          <cell r="A862">
            <v>2960</v>
          </cell>
          <cell r="B862" t="str">
            <v>fatima.campos@hotmail.es</v>
          </cell>
          <cell r="AF862" t="str">
            <v>TRAPO DE PISO SUITE GRIS MEDIDA XL 60*70</v>
          </cell>
          <cell r="AG862">
            <v>490</v>
          </cell>
          <cell r="AH862">
            <v>1</v>
          </cell>
          <cell r="AI862" t="str">
            <v>SUITE XL GRIS</v>
          </cell>
          <cell r="AN862" t="str">
            <v>Sí</v>
          </cell>
        </row>
        <row r="863">
          <cell r="A863">
            <v>2960</v>
          </cell>
          <cell r="B863" t="str">
            <v>fatima.campos@hotmail.es</v>
          </cell>
          <cell r="AF863" t="str">
            <v>RALLADOR BLANCO 11 X 25 CM</v>
          </cell>
          <cell r="AG863">
            <v>476</v>
          </cell>
          <cell r="AH863">
            <v>1</v>
          </cell>
          <cell r="AI863">
            <v>371200</v>
          </cell>
          <cell r="AN863" t="str">
            <v>Sí</v>
          </cell>
        </row>
        <row r="864">
          <cell r="A864">
            <v>2960</v>
          </cell>
          <cell r="B864" t="str">
            <v>fatima.campos@hotmail.es</v>
          </cell>
          <cell r="AF864" t="str">
            <v>MATE PAMPA BOCA ANGOSTA CON BOMBILLA COLOR BLANCO</v>
          </cell>
          <cell r="AG864">
            <v>720</v>
          </cell>
          <cell r="AH864">
            <v>1</v>
          </cell>
          <cell r="AN864" t="str">
            <v>Sí</v>
          </cell>
        </row>
        <row r="865">
          <cell r="A865">
            <v>2960</v>
          </cell>
          <cell r="B865" t="str">
            <v>fatima.campos@hotmail.es</v>
          </cell>
          <cell r="AF865" t="str">
            <v>MESA PLEGABLE PARA PC MADERA Y METAL 59X39X23CM (Beige)</v>
          </cell>
          <cell r="AG865">
            <v>2099</v>
          </cell>
          <cell r="AH865">
            <v>1</v>
          </cell>
          <cell r="AI865" t="str">
            <v>ME7897</v>
          </cell>
          <cell r="AN865" t="str">
            <v>Sí</v>
          </cell>
        </row>
        <row r="866">
          <cell r="A866">
            <v>2960</v>
          </cell>
          <cell r="B866" t="str">
            <v>fatima.campos@hotmail.es</v>
          </cell>
          <cell r="AF866" t="str">
            <v>PARRILLA PORTATIL CARRITO</v>
          </cell>
          <cell r="AG866" t="str">
            <v>6279.2</v>
          </cell>
          <cell r="AH866">
            <v>1</v>
          </cell>
          <cell r="AI866" t="str">
            <v>093PA7075</v>
          </cell>
          <cell r="AN866" t="str">
            <v>Sí</v>
          </cell>
        </row>
        <row r="867">
          <cell r="A867">
            <v>2959</v>
          </cell>
          <cell r="B867" t="str">
            <v>barbara-m@live.com.ar</v>
          </cell>
          <cell r="AF867" t="str">
            <v>PINCEL DE SILICONA MANGO DE MADERA SIMIL MARMOL 27X4CM</v>
          </cell>
          <cell r="AG867" t="str">
            <v>532.8</v>
          </cell>
          <cell r="AH867">
            <v>1</v>
          </cell>
          <cell r="AI867" t="str">
            <v>MS101A20</v>
          </cell>
          <cell r="AN867" t="str">
            <v>Sí</v>
          </cell>
        </row>
        <row r="868">
          <cell r="A868">
            <v>2959</v>
          </cell>
          <cell r="B868" t="str">
            <v>barbara-m@live.com.ar</v>
          </cell>
          <cell r="AF868" t="str">
            <v>CUCHARA SILICONA SIMIL MARMOL MANGO MADERA</v>
          </cell>
          <cell r="AG868">
            <v>696</v>
          </cell>
          <cell r="AH868">
            <v>1</v>
          </cell>
          <cell r="AI868" t="str">
            <v>MS101A22</v>
          </cell>
          <cell r="AN868" t="str">
            <v>Sí</v>
          </cell>
        </row>
        <row r="869">
          <cell r="A869">
            <v>2958</v>
          </cell>
          <cell r="B869" t="str">
            <v>camilapagani@outlook.com</v>
          </cell>
          <cell r="AF869" t="str">
            <v>BOTELLA ACQUA 1L TAPA SILICONA</v>
          </cell>
          <cell r="AG869" t="str">
            <v>467.2</v>
          </cell>
          <cell r="AH869">
            <v>1</v>
          </cell>
          <cell r="AI869" t="str">
            <v>019BO5574</v>
          </cell>
          <cell r="AN869" t="str">
            <v>Sí</v>
          </cell>
        </row>
        <row r="870">
          <cell r="A870">
            <v>2958</v>
          </cell>
          <cell r="B870" t="str">
            <v>camilapagani@outlook.com</v>
          </cell>
          <cell r="AF870" t="str">
            <v>BOWL BLANCO 1.5LTS APTO MICROONDAS Y FREEZER</v>
          </cell>
          <cell r="AG870" t="str">
            <v>278.4</v>
          </cell>
          <cell r="AH870">
            <v>2</v>
          </cell>
          <cell r="AI870" t="str">
            <v>BP26001 BIPO</v>
          </cell>
          <cell r="AN870" t="str">
            <v>Sí</v>
          </cell>
        </row>
        <row r="871">
          <cell r="A871">
            <v>2957</v>
          </cell>
          <cell r="B871" t="str">
            <v>kabemartinez@gmail.com</v>
          </cell>
          <cell r="AF871" t="str">
            <v>TRAPO DE PISO HOLA CHAU GRIS MEDIDA XL. 60X 70 CM</v>
          </cell>
          <cell r="AG871">
            <v>490</v>
          </cell>
          <cell r="AH871">
            <v>1</v>
          </cell>
          <cell r="AI871" t="str">
            <v>HOLA CHAU GRIS XL</v>
          </cell>
          <cell r="AN871" t="str">
            <v>Sí</v>
          </cell>
        </row>
        <row r="872">
          <cell r="A872">
            <v>2957</v>
          </cell>
          <cell r="B872" t="str">
            <v>kabemartinez@gmail.com</v>
          </cell>
          <cell r="AF872" t="str">
            <v>TRAPO DE PISO CON FRASE MEDIA STANTARD 50 X 60 CM</v>
          </cell>
          <cell r="AG872">
            <v>245</v>
          </cell>
          <cell r="AH872">
            <v>2</v>
          </cell>
          <cell r="AI872" t="str">
            <v>AL8219</v>
          </cell>
          <cell r="AN872" t="str">
            <v>Sí</v>
          </cell>
        </row>
        <row r="873">
          <cell r="A873">
            <v>2956</v>
          </cell>
          <cell r="B873" t="str">
            <v>florarvia@gmail.com</v>
          </cell>
          <cell r="AF873" t="str">
            <v>PLATO TORTERO VIDRIO 25CM + 6 PLATITOS VIDRIO 15CM</v>
          </cell>
          <cell r="AG873" t="str">
            <v>871.2</v>
          </cell>
          <cell r="AH873">
            <v>1</v>
          </cell>
          <cell r="AI873" t="str">
            <v>10614F7</v>
          </cell>
          <cell r="AN873" t="str">
            <v>Sí</v>
          </cell>
        </row>
        <row r="874">
          <cell r="A874">
            <v>2956</v>
          </cell>
          <cell r="B874" t="str">
            <v>florarvia@gmail.com</v>
          </cell>
          <cell r="AF874" t="str">
            <v>COMBO NRO.6 ** COCINA **3 ARTICULOS ANTIADHERENTES</v>
          </cell>
          <cell r="AG874" t="str">
            <v>1573.5</v>
          </cell>
          <cell r="AH874">
            <v>1</v>
          </cell>
          <cell r="AI874" t="str">
            <v>BA4836-4829-4825</v>
          </cell>
          <cell r="AN874" t="str">
            <v>Sí</v>
          </cell>
        </row>
        <row r="875">
          <cell r="A875">
            <v>2956</v>
          </cell>
          <cell r="B875" t="str">
            <v>florarvia@gmail.com</v>
          </cell>
          <cell r="AF875" t="str">
            <v>COMBO NRO.2 ** 6 UTENSILIOS NYLON- COLOR A ELECCION (Blanco)</v>
          </cell>
          <cell r="AG875">
            <v>1980</v>
          </cell>
          <cell r="AH875">
            <v>1</v>
          </cell>
          <cell r="AN875" t="str">
            <v>Sí</v>
          </cell>
        </row>
        <row r="876">
          <cell r="A876">
            <v>2954</v>
          </cell>
          <cell r="B876" t="str">
            <v>mel.escalada@hotmail.com.ar</v>
          </cell>
          <cell r="AF876" t="str">
            <v>MESA PLEGABLE PARA PC MADERA Y METAL 59X39X23CM (Beige)</v>
          </cell>
          <cell r="AG876">
            <v>2099</v>
          </cell>
          <cell r="AH876">
            <v>1</v>
          </cell>
          <cell r="AI876" t="str">
            <v>ME7897</v>
          </cell>
          <cell r="AN876" t="str">
            <v>Sí</v>
          </cell>
        </row>
        <row r="877">
          <cell r="A877">
            <v>2953</v>
          </cell>
          <cell r="B877" t="str">
            <v>melisa_808@hotmail.com</v>
          </cell>
          <cell r="AF877" t="str">
            <v>MANTEL CIRCULAR TELA ANTIMANCHA TROPICAL 1.40 M</v>
          </cell>
          <cell r="AG877" t="str">
            <v>1232.1</v>
          </cell>
          <cell r="AH877">
            <v>1</v>
          </cell>
          <cell r="AI877" t="str">
            <v>CHUC26</v>
          </cell>
          <cell r="AN877" t="str">
            <v>Sí</v>
          </cell>
        </row>
        <row r="878">
          <cell r="A878">
            <v>2951</v>
          </cell>
          <cell r="B878" t="str">
            <v>solegonzalez31@hotmail.com</v>
          </cell>
          <cell r="AF878" t="str">
            <v>MANTEL BEIGE RECTANGULAR TELA TROPICAL PESADO 150 X 250 CM</v>
          </cell>
          <cell r="AG878" t="str">
            <v>1156.5</v>
          </cell>
          <cell r="AH878">
            <v>1</v>
          </cell>
          <cell r="AI878" t="str">
            <v>HUMANBEIG</v>
          </cell>
          <cell r="AN878" t="str">
            <v>Sí</v>
          </cell>
        </row>
        <row r="879">
          <cell r="A879">
            <v>2949</v>
          </cell>
          <cell r="B879" t="str">
            <v>angelesmadero@gmail.com</v>
          </cell>
          <cell r="AF879" t="str">
            <v>MESA DE ARRIME HOME OFFICE 36X43X60 CM</v>
          </cell>
          <cell r="AG879">
            <v>2800</v>
          </cell>
          <cell r="AH879">
            <v>1</v>
          </cell>
          <cell r="AI879" t="str">
            <v>NEWARRIME</v>
          </cell>
          <cell r="AN879" t="str">
            <v>Sí</v>
          </cell>
        </row>
        <row r="880">
          <cell r="A880">
            <v>2948</v>
          </cell>
          <cell r="B880" t="str">
            <v>pfzadra@gmail.com</v>
          </cell>
          <cell r="AF880" t="str">
            <v>SARTEN DE CERAMICA ANTIADHERENTE C/TAPA DE VIDRIO 26 CM</v>
          </cell>
          <cell r="AG880" t="str">
            <v>1666.4</v>
          </cell>
          <cell r="AH880">
            <v>1</v>
          </cell>
          <cell r="AI880" t="str">
            <v>BA8172</v>
          </cell>
          <cell r="AN880" t="str">
            <v>Sí</v>
          </cell>
        </row>
        <row r="881">
          <cell r="A881">
            <v>2948</v>
          </cell>
          <cell r="B881" t="str">
            <v>pfzadra@gmail.com</v>
          </cell>
          <cell r="AF881" t="str">
            <v>DISPENSER SINGLE 500ML COLOR SURT (Blanco)</v>
          </cell>
          <cell r="AG881" t="str">
            <v>529.6</v>
          </cell>
          <cell r="AH881">
            <v>1</v>
          </cell>
          <cell r="AI881" t="str">
            <v>Q17008 QUO MERCA SEPARADA COSTO TEORICO MAS IVA</v>
          </cell>
          <cell r="AN881" t="str">
            <v>Sí</v>
          </cell>
        </row>
        <row r="882">
          <cell r="A882">
            <v>2948</v>
          </cell>
          <cell r="B882" t="str">
            <v>pfzadra@gmail.com</v>
          </cell>
          <cell r="AF882" t="str">
            <v>MATE PAMPA BOCA ANGOSTA CON BOMBILLA COLOR ROSA</v>
          </cell>
          <cell r="AG882">
            <v>720</v>
          </cell>
          <cell r="AH882">
            <v>1</v>
          </cell>
          <cell r="AN882" t="str">
            <v>Sí</v>
          </cell>
        </row>
        <row r="883">
          <cell r="A883">
            <v>2948</v>
          </cell>
          <cell r="B883" t="str">
            <v>pfzadra@gmail.com</v>
          </cell>
          <cell r="AF883" t="str">
            <v>BOWL ROSA 2.5LTS</v>
          </cell>
          <cell r="AG883" t="str">
            <v>337.6</v>
          </cell>
          <cell r="AH883">
            <v>1</v>
          </cell>
          <cell r="AI883" t="str">
            <v>BP02018 BIPO</v>
          </cell>
          <cell r="AN883" t="str">
            <v>Sí</v>
          </cell>
        </row>
        <row r="884">
          <cell r="A884">
            <v>2947</v>
          </cell>
          <cell r="B884" t="str">
            <v>adrianalamalfa@hotmail.com</v>
          </cell>
          <cell r="AF884" t="str">
            <v>MANTEL RECTANGULAR ANTIMANCHA 1.40x2 mtrs</v>
          </cell>
          <cell r="AG884" t="str">
            <v>1409.4</v>
          </cell>
          <cell r="AH884">
            <v>1</v>
          </cell>
          <cell r="AI884" t="str">
            <v>CHUR14 MERCA SEPA</v>
          </cell>
          <cell r="AN884" t="str">
            <v>Sí</v>
          </cell>
        </row>
        <row r="885">
          <cell r="A885">
            <v>2947</v>
          </cell>
          <cell r="B885" t="str">
            <v>adrianalamalfa@hotmail.com</v>
          </cell>
          <cell r="AF885" t="str">
            <v>DISPENSER SINGLE 500ML COLOR SURT (Negro)</v>
          </cell>
          <cell r="AG885" t="str">
            <v>529.6</v>
          </cell>
          <cell r="AH885">
            <v>1</v>
          </cell>
          <cell r="AI885" t="str">
            <v>Q17008 QUO MERCA SEPARADA COSTO TEORICO MAS IVA</v>
          </cell>
          <cell r="AN885" t="str">
            <v>Sí</v>
          </cell>
        </row>
        <row r="886">
          <cell r="A886">
            <v>2946</v>
          </cell>
          <cell r="B886" t="str">
            <v>rominagiampe@gmail.com</v>
          </cell>
          <cell r="AF886" t="str">
            <v>INDIVIDUAL DE PAPEL DHAKA REDONDO BEIGE 37 CM</v>
          </cell>
          <cell r="AG886" t="str">
            <v>279.99</v>
          </cell>
          <cell r="AH886">
            <v>1</v>
          </cell>
          <cell r="AI886" t="str">
            <v>MS115319</v>
          </cell>
          <cell r="AN886" t="str">
            <v>Sí</v>
          </cell>
        </row>
        <row r="887">
          <cell r="A887">
            <v>2946</v>
          </cell>
          <cell r="B887" t="str">
            <v>rominagiampe@gmail.com</v>
          </cell>
          <cell r="AF887" t="str">
            <v>BATIDOR SEMIAUTOMATICO 34 CM</v>
          </cell>
          <cell r="AG887" t="str">
            <v>387.2</v>
          </cell>
          <cell r="AH887">
            <v>1</v>
          </cell>
          <cell r="AI887" t="str">
            <v>046BA4824</v>
          </cell>
          <cell r="AN887" t="str">
            <v>Sí</v>
          </cell>
        </row>
        <row r="888">
          <cell r="A888">
            <v>2944</v>
          </cell>
          <cell r="B888" t="str">
            <v>jessicachusit@gmail.com</v>
          </cell>
          <cell r="AF888" t="str">
            <v>TABLA DE BAMBOO RECTANGULAR RAYADA 24X34CM</v>
          </cell>
          <cell r="AG888" t="str">
            <v>692.8</v>
          </cell>
          <cell r="AH888">
            <v>1</v>
          </cell>
          <cell r="AI888" t="str">
            <v>MS113006</v>
          </cell>
          <cell r="AN888" t="str">
            <v>Sí</v>
          </cell>
        </row>
        <row r="889">
          <cell r="A889">
            <v>2944</v>
          </cell>
          <cell r="B889" t="str">
            <v>jessicachusit@gmail.com</v>
          </cell>
          <cell r="AF889" t="str">
            <v>MATE MADERA COLORES CON BOMBILLA (Negro)</v>
          </cell>
          <cell r="AG889">
            <v>476</v>
          </cell>
          <cell r="AH889">
            <v>1</v>
          </cell>
          <cell r="AN889" t="str">
            <v>Sí</v>
          </cell>
        </row>
        <row r="890">
          <cell r="A890">
            <v>2944</v>
          </cell>
          <cell r="B890" t="str">
            <v>jessicachusit@gmail.com</v>
          </cell>
          <cell r="AF890" t="str">
            <v>SET X 4 CUCHARAS DE BAMBOO 27CM</v>
          </cell>
          <cell r="AG890" t="str">
            <v>459.2</v>
          </cell>
          <cell r="AH890">
            <v>2</v>
          </cell>
          <cell r="AI890" t="str">
            <v>MS101898</v>
          </cell>
          <cell r="AN890" t="str">
            <v>Sí</v>
          </cell>
        </row>
        <row r="891">
          <cell r="A891">
            <v>2943</v>
          </cell>
          <cell r="B891" t="str">
            <v>claralanust@gmail.com</v>
          </cell>
          <cell r="AF891" t="str">
            <v>ESCURRIDOR DE PLATOS NEGRO CON BANDEJA SINGLE 42.2X17.4X9.4 CM</v>
          </cell>
          <cell r="AG891" t="str">
            <v>1329.6</v>
          </cell>
          <cell r="AH891">
            <v>1</v>
          </cell>
          <cell r="AI891" t="str">
            <v>17013NEG</v>
          </cell>
          <cell r="AN891" t="str">
            <v>Sí</v>
          </cell>
        </row>
        <row r="892">
          <cell r="A892">
            <v>2943</v>
          </cell>
          <cell r="B892" t="str">
            <v>claralanust@gmail.com</v>
          </cell>
          <cell r="AF892" t="str">
            <v>ESPECIERO DE VIDRIO LINEAS HORIZONTALES TAPA COBRE 300ML 7.5X7.5X13.4CM</v>
          </cell>
          <cell r="AG892" t="str">
            <v>292.92</v>
          </cell>
          <cell r="AH892">
            <v>1</v>
          </cell>
          <cell r="AI892" t="str">
            <v>MS107170</v>
          </cell>
          <cell r="AN892" t="str">
            <v>Sí</v>
          </cell>
        </row>
        <row r="893">
          <cell r="A893">
            <v>2943</v>
          </cell>
          <cell r="B893" t="str">
            <v>claralanust@gmail.com</v>
          </cell>
          <cell r="AF893" t="str">
            <v>RALLADOR NEGRO 11 X 25 CM</v>
          </cell>
          <cell r="AG893">
            <v>476</v>
          </cell>
          <cell r="AH893">
            <v>1</v>
          </cell>
          <cell r="AI893">
            <v>371204</v>
          </cell>
          <cell r="AN893" t="str">
            <v>Sí</v>
          </cell>
        </row>
        <row r="894">
          <cell r="A894">
            <v>2943</v>
          </cell>
          <cell r="B894" t="str">
            <v>claralanust@gmail.com</v>
          </cell>
          <cell r="AF894" t="str">
            <v>MOLDE BUDINERA</v>
          </cell>
          <cell r="AG894" t="str">
            <v>585.6</v>
          </cell>
          <cell r="AH894">
            <v>1</v>
          </cell>
          <cell r="AI894" t="str">
            <v>046BA4829</v>
          </cell>
          <cell r="AN894" t="str">
            <v>Sí</v>
          </cell>
        </row>
        <row r="895">
          <cell r="A895">
            <v>2943</v>
          </cell>
          <cell r="B895" t="str">
            <v>claralanust@gmail.com</v>
          </cell>
          <cell r="AF895" t="str">
            <v>SET X 4 CUCHARAS DE BAMBOO 27CM</v>
          </cell>
          <cell r="AG895" t="str">
            <v>459.2</v>
          </cell>
          <cell r="AH895">
            <v>1</v>
          </cell>
          <cell r="AI895" t="str">
            <v>MS101898</v>
          </cell>
          <cell r="AN895" t="str">
            <v>Sí</v>
          </cell>
        </row>
        <row r="896">
          <cell r="A896">
            <v>2943</v>
          </cell>
          <cell r="B896" t="str">
            <v>claralanust@gmail.com</v>
          </cell>
          <cell r="AF896" t="str">
            <v>INDIVIDUAL CUERINA HOJAS 44x30 CM</v>
          </cell>
          <cell r="AG896" t="str">
            <v>215.6</v>
          </cell>
          <cell r="AH896">
            <v>6</v>
          </cell>
          <cell r="AI896" t="str">
            <v>CHUIN40R</v>
          </cell>
          <cell r="AN896" t="str">
            <v>Sí</v>
          </cell>
        </row>
        <row r="897">
          <cell r="A897">
            <v>2943</v>
          </cell>
          <cell r="B897" t="str">
            <v>claralanust@gmail.com</v>
          </cell>
          <cell r="AF897" t="str">
            <v>MOLDE TARTERA 27 CM DIAM</v>
          </cell>
          <cell r="AG897" t="str">
            <v>390.4</v>
          </cell>
          <cell r="AH897">
            <v>1</v>
          </cell>
          <cell r="AI897" t="str">
            <v>046BA4836</v>
          </cell>
          <cell r="AN897" t="str">
            <v>Sí</v>
          </cell>
        </row>
        <row r="898">
          <cell r="A898">
            <v>2943</v>
          </cell>
          <cell r="B898" t="str">
            <v>claralanust@gmail.com</v>
          </cell>
          <cell r="AF898" t="str">
            <v>UNTADOR PASTEL 14.5 CM (Verde)</v>
          </cell>
          <cell r="AG898" t="str">
            <v>35.2</v>
          </cell>
          <cell r="AH898">
            <v>8</v>
          </cell>
          <cell r="AI898" t="str">
            <v>019BA87503 MERCA SEPA</v>
          </cell>
          <cell r="AN898" t="str">
            <v>Sí</v>
          </cell>
        </row>
        <row r="899">
          <cell r="A899">
            <v>2941</v>
          </cell>
          <cell r="B899" t="str">
            <v>veromateo77@gmail.com</v>
          </cell>
          <cell r="AF899" t="str">
            <v>BOWL BLANCO 400CC APTO MICROONDAS Y FREEZER</v>
          </cell>
          <cell r="AG899" t="str">
            <v>193.6</v>
          </cell>
          <cell r="AH899">
            <v>1</v>
          </cell>
          <cell r="AI899" t="str">
            <v>BP01001 BIPO</v>
          </cell>
          <cell r="AN899" t="str">
            <v>Sí</v>
          </cell>
        </row>
        <row r="900">
          <cell r="A900">
            <v>2941</v>
          </cell>
          <cell r="B900" t="str">
            <v>veromateo77@gmail.com</v>
          </cell>
          <cell r="AF900" t="str">
            <v>BOWL NEGRO 2.5LTS</v>
          </cell>
          <cell r="AG900" t="str">
            <v>337.6</v>
          </cell>
          <cell r="AH900">
            <v>1</v>
          </cell>
          <cell r="AI900">
            <v>2002</v>
          </cell>
          <cell r="AN900" t="str">
            <v>Sí</v>
          </cell>
        </row>
        <row r="901">
          <cell r="A901">
            <v>2941</v>
          </cell>
          <cell r="B901" t="str">
            <v>veromateo77@gmail.com</v>
          </cell>
          <cell r="AF901" t="str">
            <v>INDIVIDUAL RANGPUR NEGRO 38CM</v>
          </cell>
          <cell r="AG901" t="str">
            <v>387.2</v>
          </cell>
          <cell r="AH901">
            <v>1</v>
          </cell>
          <cell r="AI901" t="str">
            <v>MS115248**</v>
          </cell>
          <cell r="AN901" t="str">
            <v>Sí</v>
          </cell>
        </row>
        <row r="902">
          <cell r="A902">
            <v>2941</v>
          </cell>
          <cell r="B902" t="str">
            <v>veromateo77@gmail.com</v>
          </cell>
          <cell r="AF902" t="str">
            <v>SET X 3 MOLDE PIZZA DIAM 29.5CM 31CM 38CM ALT 1.8CM</v>
          </cell>
          <cell r="AG902" t="str">
            <v>1815.2</v>
          </cell>
          <cell r="AH902">
            <v>1</v>
          </cell>
          <cell r="AI902" t="str">
            <v>BA4835</v>
          </cell>
          <cell r="AN902" t="str">
            <v>Sí</v>
          </cell>
        </row>
        <row r="903">
          <cell r="A903">
            <v>2941</v>
          </cell>
          <cell r="B903" t="str">
            <v>veromateo77@gmail.com</v>
          </cell>
          <cell r="AF903" t="str">
            <v>TABLA DE BAMBOO RECTANGULAR RAYADA 24X34CM</v>
          </cell>
          <cell r="AG903" t="str">
            <v>692.8</v>
          </cell>
          <cell r="AH903">
            <v>1</v>
          </cell>
          <cell r="AI903" t="str">
            <v>MS113006</v>
          </cell>
          <cell r="AN903" t="str">
            <v>Sí</v>
          </cell>
        </row>
        <row r="904">
          <cell r="A904">
            <v>2941</v>
          </cell>
          <cell r="B904" t="str">
            <v>veromateo77@gmail.com</v>
          </cell>
          <cell r="AF904" t="str">
            <v>BOWL NEGRO 400CC APTO MICROONDAS Y FREEZER</v>
          </cell>
          <cell r="AG904" t="str">
            <v>193.6</v>
          </cell>
          <cell r="AH904">
            <v>1</v>
          </cell>
          <cell r="AI904" t="str">
            <v>BP01002 BIPO</v>
          </cell>
          <cell r="AN904" t="str">
            <v>Sí</v>
          </cell>
        </row>
        <row r="905">
          <cell r="A905">
            <v>2941</v>
          </cell>
          <cell r="B905" t="str">
            <v>veromateo77@gmail.com</v>
          </cell>
          <cell r="AF905" t="str">
            <v>BOWL NEGRO 1.5LTS APTO MICROONDAS Y FREEZER</v>
          </cell>
          <cell r="AG905" t="str">
            <v>278.4</v>
          </cell>
          <cell r="AH905">
            <v>1</v>
          </cell>
          <cell r="AI905" t="str">
            <v>BP26002 BIPO</v>
          </cell>
          <cell r="AN905" t="str">
            <v>Sí</v>
          </cell>
        </row>
        <row r="906">
          <cell r="A906">
            <v>2941</v>
          </cell>
          <cell r="B906" t="str">
            <v>veromateo77@gmail.com</v>
          </cell>
          <cell r="AF906" t="str">
            <v>MOLDE FLANERA ANTIADHERENTE</v>
          </cell>
          <cell r="AG906" t="str">
            <v>702.4</v>
          </cell>
          <cell r="AH906">
            <v>1</v>
          </cell>
          <cell r="AI906" t="str">
            <v>046BA4825 LE PUSE EL 15% DEL BULTO</v>
          </cell>
          <cell r="AN906" t="str">
            <v>Sí</v>
          </cell>
        </row>
        <row r="907">
          <cell r="A907">
            <v>2941</v>
          </cell>
          <cell r="B907" t="str">
            <v>veromateo77@gmail.com</v>
          </cell>
          <cell r="AF907" t="str">
            <v>TABLA MÁRMOL CARRARA 30x10 CM (Blanco)</v>
          </cell>
          <cell r="AG907" t="str">
            <v>1258.4</v>
          </cell>
          <cell r="AH907">
            <v>1</v>
          </cell>
          <cell r="AI907" t="str">
            <v>CARRA 3010. MERCA SEPARADA</v>
          </cell>
          <cell r="AN907" t="str">
            <v>Sí</v>
          </cell>
        </row>
        <row r="908">
          <cell r="A908">
            <v>2939</v>
          </cell>
          <cell r="B908" t="str">
            <v>laura_emilce@outlook.com</v>
          </cell>
          <cell r="AF908" t="str">
            <v>MANTEL RECTANGULAR ANTIMANCHA 1.40x2 mtrs</v>
          </cell>
          <cell r="AG908" t="str">
            <v>1409.4</v>
          </cell>
          <cell r="AH908">
            <v>1</v>
          </cell>
          <cell r="AI908" t="str">
            <v>CHUR29</v>
          </cell>
          <cell r="AN908" t="str">
            <v>Sí</v>
          </cell>
        </row>
        <row r="909">
          <cell r="A909">
            <v>2939</v>
          </cell>
          <cell r="B909" t="str">
            <v>laura_emilce@outlook.com</v>
          </cell>
          <cell r="AF909" t="str">
            <v>UNTADOR PASTEL 14.5 CM (Violeta)</v>
          </cell>
          <cell r="AG909" t="str">
            <v>39.2</v>
          </cell>
          <cell r="AH909">
            <v>1</v>
          </cell>
          <cell r="AI909" t="str">
            <v>019BA87503 MERCA SEPA</v>
          </cell>
          <cell r="AN909" t="str">
            <v>Sí</v>
          </cell>
        </row>
        <row r="910">
          <cell r="A910">
            <v>2939</v>
          </cell>
          <cell r="B910" t="str">
            <v>laura_emilce@outlook.com</v>
          </cell>
          <cell r="AF910" t="str">
            <v>UNTADOR PASTEL 14.5 CM (Celeste)</v>
          </cell>
          <cell r="AG910" t="str">
            <v>39.2</v>
          </cell>
          <cell r="AH910">
            <v>1</v>
          </cell>
          <cell r="AI910" t="str">
            <v>019BA87503 MERCA SEPA</v>
          </cell>
          <cell r="AN910" t="str">
            <v>Sí</v>
          </cell>
        </row>
        <row r="911">
          <cell r="A911">
            <v>2938</v>
          </cell>
          <cell r="B911" t="str">
            <v>carochiu@gmail.com</v>
          </cell>
          <cell r="AF911" t="str">
            <v>INDIVIDUAL RANGPUR NEGRO 38CM</v>
          </cell>
          <cell r="AG911" t="str">
            <v>387.2</v>
          </cell>
          <cell r="AH911">
            <v>12</v>
          </cell>
          <cell r="AI911" t="str">
            <v>MS115248**</v>
          </cell>
          <cell r="AN911" t="str">
            <v>Sí</v>
          </cell>
        </row>
        <row r="912">
          <cell r="A912">
            <v>2937</v>
          </cell>
          <cell r="B912" t="str">
            <v>aylen_losada@hotmail.com</v>
          </cell>
          <cell r="AF912" t="str">
            <v>INDIVIDUAL FLORES RECTANGULAR 44 X 30CM</v>
          </cell>
          <cell r="AG912" t="str">
            <v>215.6</v>
          </cell>
          <cell r="AH912">
            <v>4</v>
          </cell>
          <cell r="AI912" t="str">
            <v>CHUIN09R MERCA SEPA</v>
          </cell>
          <cell r="AN912" t="str">
            <v>Sí</v>
          </cell>
        </row>
        <row r="913">
          <cell r="A913">
            <v>2936</v>
          </cell>
          <cell r="B913" t="str">
            <v>moni1899@hotmail.com</v>
          </cell>
          <cell r="AF913" t="str">
            <v>ENSALADERA CORAL 9CM X 25CM DIAM</v>
          </cell>
          <cell r="AG913" t="str">
            <v>313.76</v>
          </cell>
          <cell r="AH913">
            <v>1</v>
          </cell>
          <cell r="AI913" t="str">
            <v>DIM1402CO</v>
          </cell>
          <cell r="AN913" t="str">
            <v>Sí</v>
          </cell>
        </row>
        <row r="914">
          <cell r="A914">
            <v>2936</v>
          </cell>
          <cell r="B914" t="str">
            <v>moni1899@hotmail.com</v>
          </cell>
          <cell r="AF914" t="str">
            <v>BOWL BLANCO 1.5LTS APTO MICROONDAS Y FREEZER</v>
          </cell>
          <cell r="AG914" t="str">
            <v>278.4</v>
          </cell>
          <cell r="AH914">
            <v>1</v>
          </cell>
          <cell r="AI914" t="str">
            <v>BP26001 BIPO</v>
          </cell>
          <cell r="AN914" t="str">
            <v>Sí</v>
          </cell>
        </row>
        <row r="915">
          <cell r="A915">
            <v>2935</v>
          </cell>
          <cell r="B915" t="str">
            <v>paulette.olmedo@hotmail.com</v>
          </cell>
          <cell r="AF915" t="str">
            <v>ENSALADERA APILABLE 2900 ML RIGOLLEAU 11 X 22 CM</v>
          </cell>
          <cell r="AG915" t="str">
            <v>289.6</v>
          </cell>
          <cell r="AH915">
            <v>1</v>
          </cell>
          <cell r="AI915" t="str">
            <v>ML67552</v>
          </cell>
          <cell r="AN915" t="str">
            <v>Sí</v>
          </cell>
        </row>
        <row r="916">
          <cell r="A916">
            <v>2935</v>
          </cell>
          <cell r="B916" t="str">
            <v>paulette.olmedo@hotmail.com</v>
          </cell>
          <cell r="AF916" t="str">
            <v>ENSALADERA APILABLE 1700 ML RIGOLLEAU 9 X 18 CM</v>
          </cell>
          <cell r="AG916" t="str">
            <v>147.2</v>
          </cell>
          <cell r="AH916">
            <v>1</v>
          </cell>
          <cell r="AI916" t="str">
            <v>ML67551</v>
          </cell>
          <cell r="AN916" t="str">
            <v>Sí</v>
          </cell>
        </row>
        <row r="917">
          <cell r="A917">
            <v>2934</v>
          </cell>
          <cell r="B917" t="str">
            <v>gab79c83@gmail.com</v>
          </cell>
          <cell r="AF917" t="str">
            <v>INDIVIDUAL ENJOY CUERINA 44 X 30 CM</v>
          </cell>
          <cell r="AG917" t="str">
            <v>215.6</v>
          </cell>
          <cell r="AH917">
            <v>2</v>
          </cell>
          <cell r="AI917" t="str">
            <v>CHUIN36R</v>
          </cell>
          <cell r="AN917" t="str">
            <v>Sí</v>
          </cell>
        </row>
        <row r="918">
          <cell r="A918">
            <v>2934</v>
          </cell>
          <cell r="B918" t="str">
            <v>gab79c83@gmail.com</v>
          </cell>
          <cell r="AF918" t="str">
            <v>TAZA ROMA DE CERAMICA GRIS 275ML</v>
          </cell>
          <cell r="AG918">
            <v>552</v>
          </cell>
          <cell r="AH918">
            <v>1</v>
          </cell>
          <cell r="AI918">
            <v>446713</v>
          </cell>
          <cell r="AN918" t="str">
            <v>Sí</v>
          </cell>
        </row>
        <row r="919">
          <cell r="A919">
            <v>2934</v>
          </cell>
          <cell r="B919" t="str">
            <v>gab79c83@gmail.com</v>
          </cell>
          <cell r="AF919" t="str">
            <v>TAZA ROMA DE CERAMICA ROSA 275ML</v>
          </cell>
          <cell r="AG919">
            <v>552</v>
          </cell>
          <cell r="AH919">
            <v>1</v>
          </cell>
          <cell r="AI919" t="str">
            <v>PO378713NN MERCA SEPA</v>
          </cell>
          <cell r="AN919" t="str">
            <v>Sí</v>
          </cell>
        </row>
        <row r="920">
          <cell r="A920">
            <v>2933</v>
          </cell>
          <cell r="B920" t="str">
            <v>soledv30@yahoo.com.ar</v>
          </cell>
          <cell r="AF920" t="str">
            <v>DIFUSOR DE VIDRIO PINTADO EN 3 COLORES 6.5X14CM</v>
          </cell>
          <cell r="AG920" t="str">
            <v>454.4</v>
          </cell>
          <cell r="AH920">
            <v>1</v>
          </cell>
          <cell r="AI920" t="str">
            <v>BO7486</v>
          </cell>
          <cell r="AN920" t="str">
            <v>Sí</v>
          </cell>
        </row>
        <row r="921">
          <cell r="A921">
            <v>2933</v>
          </cell>
          <cell r="B921" t="str">
            <v>soledv30@yahoo.com.ar</v>
          </cell>
          <cell r="AF921" t="str">
            <v>MOLINILLO MADERA 20 CM</v>
          </cell>
          <cell r="AG921" t="str">
            <v>1249.6</v>
          </cell>
          <cell r="AH921">
            <v>1</v>
          </cell>
          <cell r="AI921" t="str">
            <v>046BA6860</v>
          </cell>
          <cell r="AN921" t="str">
            <v>Sí</v>
          </cell>
        </row>
        <row r="922">
          <cell r="A922">
            <v>2933</v>
          </cell>
          <cell r="B922" t="str">
            <v>soledv30@yahoo.com.ar</v>
          </cell>
          <cell r="AF922" t="str">
            <v>CAFETERA EMBOLO 1000ML NEGRO</v>
          </cell>
          <cell r="AG922">
            <v>1328</v>
          </cell>
          <cell r="AH922">
            <v>1</v>
          </cell>
          <cell r="AI922" t="str">
            <v>046BA8036</v>
          </cell>
          <cell r="AN922" t="str">
            <v>Sí</v>
          </cell>
        </row>
        <row r="923">
          <cell r="A923">
            <v>2932</v>
          </cell>
          <cell r="B923" t="str">
            <v>laly_tripicchio@hotmail.com</v>
          </cell>
          <cell r="AF923" t="str">
            <v>MATE PAMPA BOCA ANGOSTA CON BOMBILLA COLOR NEGRO</v>
          </cell>
          <cell r="AG923">
            <v>720</v>
          </cell>
          <cell r="AH923">
            <v>1</v>
          </cell>
          <cell r="AN923" t="str">
            <v>Sí</v>
          </cell>
        </row>
        <row r="924">
          <cell r="A924">
            <v>2932</v>
          </cell>
          <cell r="B924" t="str">
            <v>laly_tripicchio@hotmail.com</v>
          </cell>
          <cell r="AF924" t="str">
            <v>CORTINA POLIÉSTER PESADAS 2 PAÑOS 1.40x2.10 CM BLANCA (Beige)</v>
          </cell>
          <cell r="AG924">
            <v>2205</v>
          </cell>
          <cell r="AH924">
            <v>1</v>
          </cell>
          <cell r="AN924" t="str">
            <v>Sí</v>
          </cell>
        </row>
        <row r="925">
          <cell r="A925">
            <v>2931</v>
          </cell>
          <cell r="B925" t="str">
            <v>cony_linardi@hotmail.com</v>
          </cell>
          <cell r="AF925" t="str">
            <v>MESA DE ARRIME HOME OFFICE 35x40x67 CM</v>
          </cell>
          <cell r="AG925">
            <v>3500</v>
          </cell>
          <cell r="AH925">
            <v>1</v>
          </cell>
          <cell r="AI925" t="str">
            <v>MESA ARRIME 2 CAÑOS</v>
          </cell>
          <cell r="AN925" t="str">
            <v>Sí</v>
          </cell>
        </row>
        <row r="926">
          <cell r="A926">
            <v>2930</v>
          </cell>
          <cell r="B926" t="str">
            <v>Padin.paulina@gmail.com</v>
          </cell>
          <cell r="AF926" t="str">
            <v>BUDA PLATEADO PIEDRA 7 X 10 CM</v>
          </cell>
          <cell r="AG926" t="str">
            <v>460.8</v>
          </cell>
          <cell r="AH926">
            <v>1</v>
          </cell>
          <cell r="AI926" t="str">
            <v>DE7872</v>
          </cell>
          <cell r="AN926" t="str">
            <v>Sí</v>
          </cell>
        </row>
        <row r="927">
          <cell r="A927">
            <v>2928</v>
          </cell>
          <cell r="B927" t="str">
            <v>constanzaromeo2@gmail.com</v>
          </cell>
          <cell r="AF927" t="str">
            <v>BATIDOR DE SILICONA CREAM MANGO DE MADERA 28 CM</v>
          </cell>
          <cell r="AG927" t="str">
            <v>399.6</v>
          </cell>
          <cell r="AH927">
            <v>1</v>
          </cell>
          <cell r="AI927" t="str">
            <v>MS101A63</v>
          </cell>
          <cell r="AN927" t="str">
            <v>Sí</v>
          </cell>
        </row>
        <row r="928">
          <cell r="A928">
            <v>2926</v>
          </cell>
          <cell r="B928" t="str">
            <v>lattaruoloandrea@hotmail.com</v>
          </cell>
          <cell r="AF928" t="str">
            <v>CUCHARA ESPAGUETTI DE NYLON CON MANGO DE ACERO Y PP SIMIL MARMOL 32CM</v>
          </cell>
          <cell r="AG928" t="str">
            <v>439.2</v>
          </cell>
          <cell r="AH928">
            <v>1</v>
          </cell>
          <cell r="AI928" t="str">
            <v>MS101853</v>
          </cell>
          <cell r="AN928" t="str">
            <v>Sí</v>
          </cell>
        </row>
        <row r="929">
          <cell r="A929">
            <v>2926</v>
          </cell>
          <cell r="B929" t="str">
            <v>lattaruoloandrea@hotmail.com</v>
          </cell>
          <cell r="AF929" t="str">
            <v>ESPUMADERA DE NYLON CON MANGO DE ACERO Y PP SIMIL MARMOL 34 CM</v>
          </cell>
          <cell r="AG929" t="str">
            <v>439.2</v>
          </cell>
          <cell r="AH929">
            <v>1</v>
          </cell>
          <cell r="AI929" t="str">
            <v>MS101852</v>
          </cell>
          <cell r="AN929" t="str">
            <v>Sí</v>
          </cell>
        </row>
        <row r="930">
          <cell r="A930">
            <v>2926</v>
          </cell>
          <cell r="B930" t="str">
            <v>lattaruoloandrea@hotmail.com</v>
          </cell>
          <cell r="AF930" t="str">
            <v>CUCHARON DE NYLON CON MANGO DE ACERO Y PP SIMIL MARMOL 29CM</v>
          </cell>
          <cell r="AG930" t="str">
            <v>439.2</v>
          </cell>
          <cell r="AH930">
            <v>1</v>
          </cell>
          <cell r="AI930" t="str">
            <v>MS101851 MERCA SEPA</v>
          </cell>
          <cell r="AN930" t="str">
            <v>Sí</v>
          </cell>
        </row>
        <row r="931">
          <cell r="A931">
            <v>2926</v>
          </cell>
          <cell r="B931" t="str">
            <v>lattaruoloandrea@hotmail.com</v>
          </cell>
          <cell r="AF931" t="str">
            <v>ESPATULA DE NYLON CON MANGO DE ACERO Y PP SIMIL MARMOL 35CM</v>
          </cell>
          <cell r="AG931" t="str">
            <v>439.2</v>
          </cell>
          <cell r="AH931">
            <v>1</v>
          </cell>
          <cell r="AI931" t="str">
            <v>MS101850</v>
          </cell>
          <cell r="AN931" t="str">
            <v>Sí</v>
          </cell>
        </row>
        <row r="932">
          <cell r="A932">
            <v>2926</v>
          </cell>
          <cell r="B932" t="str">
            <v>lattaruoloandrea@hotmail.com</v>
          </cell>
          <cell r="AF932" t="str">
            <v>ESPATULA REPOSTERA CURVA DE SILICONA CREAM MANGO DE MADERA PLANO 34 CM</v>
          </cell>
          <cell r="AG932" t="str">
            <v>532.8</v>
          </cell>
          <cell r="AH932">
            <v>1</v>
          </cell>
          <cell r="AI932" t="str">
            <v>MS101A57</v>
          </cell>
          <cell r="AN932" t="str">
            <v>Sí</v>
          </cell>
        </row>
        <row r="933">
          <cell r="A933">
            <v>2926</v>
          </cell>
          <cell r="B933" t="str">
            <v>lattaruoloandrea@hotmail.com</v>
          </cell>
          <cell r="AF933" t="str">
            <v>SET CUCHARON Y TENEDOR BAMBOO BLANCO 29CM</v>
          </cell>
          <cell r="AG933" t="str">
            <v>1196.8</v>
          </cell>
          <cell r="AH933">
            <v>1</v>
          </cell>
          <cell r="AI933" t="str">
            <v>BA7800</v>
          </cell>
          <cell r="AN933" t="str">
            <v>Sí</v>
          </cell>
        </row>
        <row r="934">
          <cell r="A934">
            <v>2926</v>
          </cell>
          <cell r="B934" t="str">
            <v>lattaruoloandrea@hotmail.com</v>
          </cell>
          <cell r="AF934" t="str">
            <v>SET X 4 CUCHARAS DE BAMBOO 27CM</v>
          </cell>
          <cell r="AG934" t="str">
            <v>459.2</v>
          </cell>
          <cell r="AH934">
            <v>1</v>
          </cell>
          <cell r="AI934" t="str">
            <v>MS101898</v>
          </cell>
          <cell r="AN934" t="str">
            <v>Sí</v>
          </cell>
        </row>
        <row r="935">
          <cell r="A935">
            <v>2925</v>
          </cell>
          <cell r="B935" t="str">
            <v>veritosalvarezza@gmail.com</v>
          </cell>
          <cell r="AF935" t="str">
            <v>VELA 100 % SOJA AROMA JAZMIN 10X12 CM</v>
          </cell>
          <cell r="AG935">
            <v>528</v>
          </cell>
          <cell r="AH935">
            <v>1</v>
          </cell>
          <cell r="AI935" t="str">
            <v>JA5064J MERCA SEPARADA</v>
          </cell>
          <cell r="AN935" t="str">
            <v>Sí</v>
          </cell>
        </row>
        <row r="936">
          <cell r="A936">
            <v>2925</v>
          </cell>
          <cell r="B936" t="str">
            <v>veritosalvarezza@gmail.com</v>
          </cell>
          <cell r="AF936" t="str">
            <v>VELA 100 % SOJA CON AROMA JAZMIN GARDENIA (JAZMIN)</v>
          </cell>
          <cell r="AG936">
            <v>440</v>
          </cell>
          <cell r="AH936">
            <v>2</v>
          </cell>
          <cell r="AI936" t="str">
            <v>BA5914VELA</v>
          </cell>
          <cell r="AN936" t="str">
            <v>Sí</v>
          </cell>
        </row>
        <row r="937">
          <cell r="A937">
            <v>2925</v>
          </cell>
          <cell r="B937" t="str">
            <v>veritosalvarezza@gmail.com</v>
          </cell>
          <cell r="AF937" t="str">
            <v>VELA SOJA C/TAPA AROMA JAZMIN GARDENIA 14X10 CM</v>
          </cell>
          <cell r="AG937">
            <v>440</v>
          </cell>
          <cell r="AH937">
            <v>2</v>
          </cell>
          <cell r="AI937" t="str">
            <v>BA8098VELAMERCA SEPARADA</v>
          </cell>
          <cell r="AN937" t="str">
            <v>Sí</v>
          </cell>
        </row>
        <row r="938">
          <cell r="A938">
            <v>2925</v>
          </cell>
          <cell r="B938" t="str">
            <v>veritosalvarezza@gmail.com</v>
          </cell>
          <cell r="AF938" t="str">
            <v>VELA 100% SOJA AROMA JAZMIN BELLIZE AZUL</v>
          </cell>
          <cell r="AG938" t="str">
            <v>281.6</v>
          </cell>
          <cell r="AH938">
            <v>1</v>
          </cell>
          <cell r="AI938" t="str">
            <v>TW88640VELA</v>
          </cell>
          <cell r="AN938" t="str">
            <v>Sí</v>
          </cell>
        </row>
        <row r="939">
          <cell r="A939">
            <v>2921</v>
          </cell>
          <cell r="B939" t="str">
            <v>florenciaseguisaez@gmail.com</v>
          </cell>
          <cell r="AF939" t="str">
            <v>VELA 100% SOJA AROMA JAZMIN</v>
          </cell>
          <cell r="AG939" t="str">
            <v>281.6</v>
          </cell>
          <cell r="AH939">
            <v>2</v>
          </cell>
          <cell r="AI939" t="str">
            <v>TW83140VELA MERCA SEPARADA ..YO ESTOY LLEVANDO EL MARTES 31/8. 2 UNIDADES</v>
          </cell>
          <cell r="AN939" t="str">
            <v>Sí</v>
          </cell>
        </row>
        <row r="940">
          <cell r="A940">
            <v>2921</v>
          </cell>
          <cell r="B940" t="str">
            <v>florenciaseguisaez@gmail.com</v>
          </cell>
          <cell r="AF940" t="str">
            <v>CUCHILLO CERAMICA 20</v>
          </cell>
          <cell r="AG940" t="str">
            <v>715.2</v>
          </cell>
          <cell r="AH940">
            <v>1</v>
          </cell>
          <cell r="AI940" t="str">
            <v>046BA8187</v>
          </cell>
          <cell r="AN940" t="str">
            <v>Sí</v>
          </cell>
        </row>
        <row r="941">
          <cell r="A941">
            <v>2921</v>
          </cell>
          <cell r="B941" t="str">
            <v>florenciaseguisaez@gmail.com</v>
          </cell>
          <cell r="AF941" t="str">
            <v>VELA 100 % SOJA CON ESENCIAS - DIFERENTES AROMAS 8x8 CM (JAZMIN)</v>
          </cell>
          <cell r="AG941" t="str">
            <v>367.99</v>
          </cell>
          <cell r="AH941">
            <v>1</v>
          </cell>
          <cell r="AI941" t="str">
            <v>BA6340VELA</v>
          </cell>
          <cell r="AN941" t="str">
            <v>Sí</v>
          </cell>
        </row>
        <row r="942">
          <cell r="A942">
            <v>2921</v>
          </cell>
          <cell r="B942" t="str">
            <v>florenciaseguisaez@gmail.com</v>
          </cell>
          <cell r="AF942" t="str">
            <v>VELA 100% SOJA AROMA JAZMIN O VAINILLA</v>
          </cell>
          <cell r="AG942" t="str">
            <v>281.6</v>
          </cell>
          <cell r="AH942">
            <v>3</v>
          </cell>
          <cell r="AI942" t="str">
            <v>TW88423VELA(SHOWROOM)</v>
          </cell>
          <cell r="AN942" t="str">
            <v>Sí</v>
          </cell>
        </row>
        <row r="943">
          <cell r="A943">
            <v>2921</v>
          </cell>
          <cell r="B943" t="str">
            <v>florenciaseguisaez@gmail.com</v>
          </cell>
          <cell r="AF943" t="str">
            <v>VELA SOJA C/TAPA AROMA JAZMIN GARDENIA 14X10 CM</v>
          </cell>
          <cell r="AG943">
            <v>440</v>
          </cell>
          <cell r="AH943">
            <v>1</v>
          </cell>
          <cell r="AI943" t="str">
            <v>BA8098VELAMERCA SEPARADA</v>
          </cell>
          <cell r="AN943" t="str">
            <v>Sí</v>
          </cell>
        </row>
        <row r="944">
          <cell r="A944">
            <v>2919</v>
          </cell>
          <cell r="B944" t="str">
            <v>andyeeuu@hotmail.com</v>
          </cell>
          <cell r="AF944" t="str">
            <v>INDIVIDUAL DE PAPEL DHAKA REDONDO CREMA 37 CM</v>
          </cell>
          <cell r="AG944" t="str">
            <v>279.99</v>
          </cell>
          <cell r="AH944">
            <v>10</v>
          </cell>
          <cell r="AI944">
            <v>115259</v>
          </cell>
          <cell r="AN944" t="str">
            <v>Sí</v>
          </cell>
        </row>
        <row r="945">
          <cell r="A945">
            <v>2919</v>
          </cell>
          <cell r="B945" t="str">
            <v>andyeeuu@hotmail.com</v>
          </cell>
          <cell r="AF945" t="str">
            <v>MANTEL TUSOR GRIS OSCURO 2.20 X 1.40</v>
          </cell>
          <cell r="AG945" t="str">
            <v>1410.3</v>
          </cell>
          <cell r="AH945">
            <v>1</v>
          </cell>
          <cell r="AI945" t="str">
            <v>LO25057</v>
          </cell>
          <cell r="AN945" t="str">
            <v>Sí</v>
          </cell>
        </row>
        <row r="946">
          <cell r="A946">
            <v>2916</v>
          </cell>
          <cell r="B946" t="str">
            <v>carolina_velax@hotmail.com</v>
          </cell>
          <cell r="AF946" t="str">
            <v>MANTEL RECTANGULAR ANTIMANCHA 1.40x2 mtrs</v>
          </cell>
          <cell r="AG946" t="str">
            <v>1409.4</v>
          </cell>
          <cell r="AH946">
            <v>1</v>
          </cell>
          <cell r="AI946" t="str">
            <v>CHUR14 MERCA SEPA</v>
          </cell>
          <cell r="AN946" t="str">
            <v>Sí</v>
          </cell>
        </row>
        <row r="947">
          <cell r="A947">
            <v>2914</v>
          </cell>
          <cell r="B947" t="str">
            <v>maria_sanchez85@hotmail.com</v>
          </cell>
          <cell r="AF947" t="str">
            <v>PINCEL DE SILICONA CREAM 27 CM</v>
          </cell>
          <cell r="AG947" t="str">
            <v>399.6</v>
          </cell>
          <cell r="AH947">
            <v>1</v>
          </cell>
          <cell r="AI947" t="str">
            <v>MS101A60</v>
          </cell>
          <cell r="AN947" t="str">
            <v>Sí</v>
          </cell>
        </row>
        <row r="948">
          <cell r="A948">
            <v>2914</v>
          </cell>
          <cell r="B948" t="str">
            <v>maria_sanchez85@hotmail.com</v>
          </cell>
          <cell r="AF948" t="str">
            <v>SET X 4 CUCHARAS DE BAMBOO 27CM</v>
          </cell>
          <cell r="AG948" t="str">
            <v>459.2</v>
          </cell>
          <cell r="AH948">
            <v>1</v>
          </cell>
          <cell r="AI948" t="str">
            <v>MS101898</v>
          </cell>
          <cell r="AN948" t="str">
            <v>Sí</v>
          </cell>
        </row>
        <row r="949">
          <cell r="A949">
            <v>2914</v>
          </cell>
          <cell r="B949" t="str">
            <v>maria_sanchez85@hotmail.com</v>
          </cell>
          <cell r="AF949" t="str">
            <v>ESPUMADERA SILICONA SIMIL MARMOL</v>
          </cell>
          <cell r="AG949">
            <v>696</v>
          </cell>
          <cell r="AH949">
            <v>1</v>
          </cell>
          <cell r="AI949" t="str">
            <v>101A16</v>
          </cell>
          <cell r="AN949" t="str">
            <v>Sí</v>
          </cell>
        </row>
        <row r="950">
          <cell r="A950">
            <v>2914</v>
          </cell>
          <cell r="B950" t="str">
            <v>maria_sanchez85@hotmail.com</v>
          </cell>
          <cell r="AF950" t="str">
            <v>DISPENSER DE JABON DE POLIRESINA 9,7x 16,5 CM</v>
          </cell>
          <cell r="AG950" t="str">
            <v>1268.8</v>
          </cell>
          <cell r="AH950">
            <v>2</v>
          </cell>
          <cell r="AI950" t="str">
            <v>AB6647</v>
          </cell>
          <cell r="AN950" t="str">
            <v>Sí</v>
          </cell>
        </row>
        <row r="951">
          <cell r="A951">
            <v>2914</v>
          </cell>
          <cell r="B951" t="str">
            <v>maria_sanchez85@hotmail.com</v>
          </cell>
          <cell r="AF951" t="str">
            <v>PORTA CEPILLOS DOBLE BAÑO POLIRESINA PASTEL</v>
          </cell>
          <cell r="AG951" t="str">
            <v>1210.4</v>
          </cell>
          <cell r="AH951">
            <v>1</v>
          </cell>
          <cell r="AI951" t="str">
            <v>046AB6646NEW</v>
          </cell>
          <cell r="AN951" t="str">
            <v>Sí</v>
          </cell>
        </row>
        <row r="952">
          <cell r="A952">
            <v>2914</v>
          </cell>
          <cell r="B952" t="str">
            <v>maria_sanchez85@hotmail.com</v>
          </cell>
          <cell r="AF952" t="str">
            <v>CUBIERTERO/ESCURRIDOR DE ACERO INOXIDABLE 15X10CM</v>
          </cell>
          <cell r="AG952" t="str">
            <v>940.8</v>
          </cell>
          <cell r="AH952">
            <v>1</v>
          </cell>
          <cell r="AI952" t="str">
            <v>046BA6623</v>
          </cell>
          <cell r="AN952" t="str">
            <v>Sí</v>
          </cell>
        </row>
        <row r="953">
          <cell r="A953">
            <v>2914</v>
          </cell>
          <cell r="B953" t="str">
            <v>maria_sanchez85@hotmail.com</v>
          </cell>
          <cell r="AF953" t="str">
            <v>BOWL COOPER 20 X 7 COBRE</v>
          </cell>
          <cell r="AG953" t="str">
            <v>459.2</v>
          </cell>
          <cell r="AH953">
            <v>1</v>
          </cell>
          <cell r="AI953" t="str">
            <v>MS129538</v>
          </cell>
          <cell r="AN953" t="str">
            <v>Sí</v>
          </cell>
        </row>
        <row r="954">
          <cell r="A954">
            <v>2914</v>
          </cell>
          <cell r="B954" t="str">
            <v>maria_sanchez85@hotmail.com</v>
          </cell>
          <cell r="AF954" t="str">
            <v>ESPATULA PLANA RANURADA DISTINTOS COLORES (Negro)</v>
          </cell>
          <cell r="AG954">
            <v>352</v>
          </cell>
          <cell r="AH954">
            <v>1</v>
          </cell>
          <cell r="AN954" t="str">
            <v>Sí</v>
          </cell>
        </row>
        <row r="955">
          <cell r="A955">
            <v>2914</v>
          </cell>
          <cell r="B955" t="str">
            <v>maria_sanchez85@hotmail.com</v>
          </cell>
          <cell r="AF955" t="str">
            <v>TENEDOR NEGRO</v>
          </cell>
          <cell r="AG955">
            <v>352</v>
          </cell>
          <cell r="AH955">
            <v>1</v>
          </cell>
          <cell r="AI955" t="str">
            <v>BP19002</v>
          </cell>
          <cell r="AN955" t="str">
            <v>Sí</v>
          </cell>
        </row>
        <row r="956">
          <cell r="A956">
            <v>2914</v>
          </cell>
          <cell r="B956" t="str">
            <v>maria_sanchez85@hotmail.com</v>
          </cell>
          <cell r="AF956" t="str">
            <v>CUCHARON DE NYLON CON MANGO DE ACERO Y PP SIMIL MARMOL 29CM</v>
          </cell>
          <cell r="AG956" t="str">
            <v>439.2</v>
          </cell>
          <cell r="AH956">
            <v>1</v>
          </cell>
          <cell r="AI956" t="str">
            <v>MS101851 MERCA SEPA</v>
          </cell>
          <cell r="AN956" t="str">
            <v>Sí</v>
          </cell>
        </row>
        <row r="957">
          <cell r="A957">
            <v>2914</v>
          </cell>
          <cell r="B957" t="str">
            <v>maria_sanchez85@hotmail.com</v>
          </cell>
          <cell r="AF957" t="str">
            <v>ESPUMADERA DE NYLON CON MANGO DE ACERO Y PP SIMIL MARMOL 34 CM</v>
          </cell>
          <cell r="AG957" t="str">
            <v>439.2</v>
          </cell>
          <cell r="AH957">
            <v>1</v>
          </cell>
          <cell r="AI957" t="str">
            <v>MS101852</v>
          </cell>
          <cell r="AN957" t="str">
            <v>Sí</v>
          </cell>
        </row>
        <row r="958">
          <cell r="A958">
            <v>2914</v>
          </cell>
          <cell r="B958" t="str">
            <v>maria_sanchez85@hotmail.com</v>
          </cell>
          <cell r="AF958" t="str">
            <v>CUCHARA CALADA DE NYLON CON MANGO DE ACERO Y PP SIMIL MARMOL 33.5</v>
          </cell>
          <cell r="AG958" t="str">
            <v>439.2</v>
          </cell>
          <cell r="AH958">
            <v>1</v>
          </cell>
          <cell r="AI958" t="str">
            <v>MS101854</v>
          </cell>
          <cell r="AN958" t="str">
            <v>Sí</v>
          </cell>
        </row>
        <row r="959">
          <cell r="A959">
            <v>2914</v>
          </cell>
          <cell r="B959" t="str">
            <v>maria_sanchez85@hotmail.com</v>
          </cell>
          <cell r="AF959" t="str">
            <v>CUCHARA ESPAGUETTI DE NYLON CON MANGO DE ACERO Y PP SIMIL MARMOL 32CM</v>
          </cell>
          <cell r="AG959" t="str">
            <v>439.2</v>
          </cell>
          <cell r="AH959">
            <v>1</v>
          </cell>
          <cell r="AI959" t="str">
            <v>MS101853</v>
          </cell>
          <cell r="AN959" t="str">
            <v>Sí</v>
          </cell>
        </row>
        <row r="960">
          <cell r="A960">
            <v>2914</v>
          </cell>
          <cell r="B960" t="str">
            <v>maria_sanchez85@hotmail.com</v>
          </cell>
          <cell r="AF960" t="str">
            <v>ESPATULA DE NYLON CON MANGO DE ACERO Y PP SIMIL MARMOL 35CM</v>
          </cell>
          <cell r="AG960" t="str">
            <v>439.2</v>
          </cell>
          <cell r="AH960">
            <v>1</v>
          </cell>
          <cell r="AI960" t="str">
            <v>MS101850</v>
          </cell>
          <cell r="AN960" t="str">
            <v>Sí</v>
          </cell>
        </row>
        <row r="961">
          <cell r="A961">
            <v>2913</v>
          </cell>
          <cell r="B961" t="str">
            <v>pilarpadin1@gmail.com</v>
          </cell>
          <cell r="AF961" t="str">
            <v>BOTELLA TRANSPARENTE TAPA SILICONA</v>
          </cell>
          <cell r="AG961" t="str">
            <v>381.6</v>
          </cell>
          <cell r="AH961">
            <v>1</v>
          </cell>
          <cell r="AI961" t="str">
            <v>019BO5569</v>
          </cell>
          <cell r="AN961" t="str">
            <v>Sí</v>
          </cell>
        </row>
        <row r="962">
          <cell r="A962">
            <v>2913</v>
          </cell>
          <cell r="B962" t="str">
            <v>pilarpadin1@gmail.com</v>
          </cell>
          <cell r="AF962" t="str">
            <v>VELA SOJA C/TAPA AROMA JAZMIN GARDENIA 14X10 CM</v>
          </cell>
          <cell r="AG962">
            <v>440</v>
          </cell>
          <cell r="AH962">
            <v>1</v>
          </cell>
          <cell r="AI962" t="str">
            <v>BA8098VELAMERCA SEPARADA</v>
          </cell>
          <cell r="AN962" t="str">
            <v>Sí</v>
          </cell>
        </row>
        <row r="963">
          <cell r="A963">
            <v>2913</v>
          </cell>
          <cell r="B963" t="str">
            <v>pilarpadin1@gmail.com</v>
          </cell>
          <cell r="AF963" t="str">
            <v>BATIDOR SEMIAUTOMATICO 34 CM</v>
          </cell>
          <cell r="AG963" t="str">
            <v>387.2</v>
          </cell>
          <cell r="AH963">
            <v>1</v>
          </cell>
          <cell r="AI963" t="str">
            <v>046BA4824</v>
          </cell>
          <cell r="AN963" t="str">
            <v>Sí</v>
          </cell>
        </row>
        <row r="964">
          <cell r="A964">
            <v>2913</v>
          </cell>
          <cell r="B964" t="str">
            <v>pilarpadin1@gmail.com</v>
          </cell>
          <cell r="AF964" t="str">
            <v>VASO TERMICO CON TAPA Y FAJA COLORES PASTELES (Verde)</v>
          </cell>
          <cell r="AG964">
            <v>392</v>
          </cell>
          <cell r="AH964">
            <v>1</v>
          </cell>
          <cell r="AI964" t="str">
            <v>BA87506 MERCA SEPA</v>
          </cell>
          <cell r="AN964" t="str">
            <v>Sí</v>
          </cell>
        </row>
        <row r="965">
          <cell r="A965">
            <v>2910</v>
          </cell>
          <cell r="B965" t="str">
            <v>elianacampuzano@hotmail.com</v>
          </cell>
          <cell r="AF965" t="str">
            <v>TABLA DE PICAR VERTEDORA VERDE 26.5X18CM</v>
          </cell>
          <cell r="AG965">
            <v>364</v>
          </cell>
          <cell r="AH965">
            <v>1</v>
          </cell>
          <cell r="AI965" t="str">
            <v>42BA1018</v>
          </cell>
          <cell r="AN965" t="str">
            <v>Sí</v>
          </cell>
        </row>
        <row r="966">
          <cell r="A966">
            <v>2910</v>
          </cell>
          <cell r="B966" t="str">
            <v>elianacampuzano@hotmail.com</v>
          </cell>
          <cell r="AF966" t="str">
            <v>CUBIERTERO 31.5X24.5X4.5CM COLORES PASTELES (Rosa)</v>
          </cell>
          <cell r="AG966" t="str">
            <v>429.6</v>
          </cell>
          <cell r="AH966">
            <v>1</v>
          </cell>
          <cell r="AI966" t="str">
            <v>0607PLA204PAS</v>
          </cell>
          <cell r="AN966" t="str">
            <v>Sí</v>
          </cell>
        </row>
        <row r="967">
          <cell r="A967">
            <v>2910</v>
          </cell>
          <cell r="B967" t="str">
            <v>elianacampuzano@hotmail.com</v>
          </cell>
          <cell r="AF967" t="str">
            <v>VASO AVIGNE 4PC 355 ML</v>
          </cell>
          <cell r="AG967" t="str">
            <v>604.8</v>
          </cell>
          <cell r="AH967">
            <v>1</v>
          </cell>
          <cell r="AI967" t="str">
            <v>B1414AF4</v>
          </cell>
          <cell r="AN967" t="str">
            <v>Sí</v>
          </cell>
        </row>
        <row r="968">
          <cell r="A968">
            <v>2910</v>
          </cell>
          <cell r="B968" t="str">
            <v>elianacampuzano@hotmail.com</v>
          </cell>
          <cell r="AF968" t="str">
            <v>CORTINA CACTUS POLIESTER 100% 180X180</v>
          </cell>
          <cell r="AG968" t="str">
            <v>1498.5</v>
          </cell>
          <cell r="AH968">
            <v>1</v>
          </cell>
          <cell r="AI968" t="str">
            <v>CHUCOCA MERCA SEPARADA</v>
          </cell>
          <cell r="AN968" t="str">
            <v>Sí</v>
          </cell>
        </row>
        <row r="969">
          <cell r="A969">
            <v>2910</v>
          </cell>
          <cell r="B969" t="str">
            <v>elianacampuzano@hotmail.com</v>
          </cell>
          <cell r="AF969" t="str">
            <v>INDIVIDUAL RANGPUR GOLD 38CM</v>
          </cell>
          <cell r="AG969" t="str">
            <v>387.2</v>
          </cell>
          <cell r="AH969">
            <v>4</v>
          </cell>
          <cell r="AI969" t="str">
            <v>MS115246</v>
          </cell>
          <cell r="AN969" t="str">
            <v>Sí</v>
          </cell>
        </row>
        <row r="970">
          <cell r="A970">
            <v>2909</v>
          </cell>
          <cell r="B970" t="str">
            <v>sofia.gim31@gmail.com</v>
          </cell>
          <cell r="AF970" t="str">
            <v>SECAPLATOS PASTEL PANAL 30.5X0.4X20.5 CM (Naranja)</v>
          </cell>
          <cell r="AG970" t="str">
            <v>425.6</v>
          </cell>
          <cell r="AH970">
            <v>1</v>
          </cell>
          <cell r="AI970" t="str">
            <v>019BA87519</v>
          </cell>
          <cell r="AN970" t="str">
            <v>Sí</v>
          </cell>
        </row>
        <row r="971">
          <cell r="A971">
            <v>2909</v>
          </cell>
          <cell r="B971" t="str">
            <v>sofia.gim31@gmail.com</v>
          </cell>
          <cell r="AF971" t="str">
            <v>ALMOHADON CORAZON DIAMANTE 30X30CM POLIESTER CON VELLON SILICONADO</v>
          </cell>
          <cell r="AG971" t="str">
            <v>355.2</v>
          </cell>
          <cell r="AH971">
            <v>1</v>
          </cell>
          <cell r="AI971" t="str">
            <v>CHU66</v>
          </cell>
          <cell r="AN971" t="str">
            <v>Sí</v>
          </cell>
        </row>
        <row r="972">
          <cell r="A972">
            <v>2909</v>
          </cell>
          <cell r="B972" t="str">
            <v>sofia.gim31@gmail.com</v>
          </cell>
          <cell r="AF972" t="str">
            <v>CAJA DE TE MADERA 4 DIVISIONES 18X7CM</v>
          </cell>
          <cell r="AG972" t="str">
            <v>1347.2</v>
          </cell>
          <cell r="AH972">
            <v>1</v>
          </cell>
          <cell r="AI972" t="str">
            <v>046BA5117 LE PUSE EL 15%</v>
          </cell>
          <cell r="AN972" t="str">
            <v>Sí</v>
          </cell>
        </row>
        <row r="973">
          <cell r="A973">
            <v>2906</v>
          </cell>
          <cell r="B973" t="str">
            <v>daillybrenda@live.com</v>
          </cell>
          <cell r="AF973" t="str">
            <v>ALM. AZUL PANA 36X36CM C/RELLENO VELLON SILICONADO</v>
          </cell>
          <cell r="AG973" t="str">
            <v>298.4</v>
          </cell>
          <cell r="AH973">
            <v>2</v>
          </cell>
          <cell r="AI973" t="str">
            <v>02AL7765</v>
          </cell>
          <cell r="AN973" t="str">
            <v>Sí</v>
          </cell>
        </row>
        <row r="974">
          <cell r="A974">
            <v>2906</v>
          </cell>
          <cell r="B974" t="str">
            <v>daillybrenda@live.com</v>
          </cell>
          <cell r="AF974" t="str">
            <v>MANTEL TUSOR GRIS OSCURO 2.20 X 1.40</v>
          </cell>
          <cell r="AG974" t="str">
            <v>1410.3</v>
          </cell>
          <cell r="AH974">
            <v>1</v>
          </cell>
          <cell r="AI974" t="str">
            <v>LO25057</v>
          </cell>
          <cell r="AN974" t="str">
            <v>Sí</v>
          </cell>
        </row>
        <row r="975">
          <cell r="A975">
            <v>2906</v>
          </cell>
          <cell r="B975" t="str">
            <v>daillybrenda@live.com</v>
          </cell>
          <cell r="AF975" t="str">
            <v>ALMOHADON CON RELLENO VELLON SILICONADO 30X30 CM</v>
          </cell>
          <cell r="AG975" t="str">
            <v>355.2</v>
          </cell>
          <cell r="AH975">
            <v>1</v>
          </cell>
          <cell r="AI975" t="str">
            <v>CHU423</v>
          </cell>
          <cell r="AN975" t="str">
            <v>Sí</v>
          </cell>
        </row>
        <row r="976">
          <cell r="A976">
            <v>2906</v>
          </cell>
          <cell r="B976" t="str">
            <v>daillybrenda@live.com</v>
          </cell>
          <cell r="AF976" t="str">
            <v>SECAPLATOS PASTEL PANAL 30.5X0.4X20.5 CM (Rosa)</v>
          </cell>
          <cell r="AG976" t="str">
            <v>425.6</v>
          </cell>
          <cell r="AH976">
            <v>1</v>
          </cell>
          <cell r="AI976" t="str">
            <v>019BA87519</v>
          </cell>
          <cell r="AN976" t="str">
            <v>Sí</v>
          </cell>
        </row>
        <row r="977">
          <cell r="A977">
            <v>2906</v>
          </cell>
          <cell r="B977" t="str">
            <v>daillybrenda@live.com</v>
          </cell>
          <cell r="AF977" t="str">
            <v>SECAPLATOS PASTEL PANAL 30.5X0.4X20.5 CM (Azul)</v>
          </cell>
          <cell r="AG977" t="str">
            <v>425.6</v>
          </cell>
          <cell r="AH977">
            <v>1</v>
          </cell>
          <cell r="AI977" t="str">
            <v>019BA87519</v>
          </cell>
          <cell r="AN977" t="str">
            <v>Sí</v>
          </cell>
        </row>
        <row r="978">
          <cell r="A978">
            <v>2905</v>
          </cell>
          <cell r="B978" t="str">
            <v>sandraalvarez0309@gmail.com</v>
          </cell>
          <cell r="AF978" t="str">
            <v>INDIVIDUAL CUERINA HOJA AZUL 32.5CM DIAM</v>
          </cell>
          <cell r="AG978" t="str">
            <v>215.6</v>
          </cell>
          <cell r="AH978">
            <v>1</v>
          </cell>
          <cell r="AI978" t="str">
            <v>CHUIN06C</v>
          </cell>
          <cell r="AN978" t="str">
            <v>Sí</v>
          </cell>
        </row>
        <row r="979">
          <cell r="A979">
            <v>2905</v>
          </cell>
          <cell r="B979" t="str">
            <v>sandraalvarez0309@gmail.com</v>
          </cell>
          <cell r="AF979" t="str">
            <v>ALM. FELICIDAD 25X55CM POLIESTER V.SILICONADO</v>
          </cell>
          <cell r="AG979" t="str">
            <v>414.4</v>
          </cell>
          <cell r="AH979">
            <v>1</v>
          </cell>
          <cell r="AI979" t="str">
            <v>CHU383</v>
          </cell>
          <cell r="AN979" t="str">
            <v>Sí</v>
          </cell>
        </row>
        <row r="980">
          <cell r="A980">
            <v>2905</v>
          </cell>
          <cell r="B980" t="str">
            <v>sandraalvarez0309@gmail.com</v>
          </cell>
          <cell r="AF980" t="str">
            <v>INDIVIDUAL RANGPUR GOLD 38CM</v>
          </cell>
          <cell r="AG980" t="str">
            <v>387.2</v>
          </cell>
          <cell r="AH980">
            <v>2</v>
          </cell>
          <cell r="AI980" t="str">
            <v>MS115246</v>
          </cell>
          <cell r="AN980" t="str">
            <v>Sí</v>
          </cell>
        </row>
        <row r="981">
          <cell r="A981">
            <v>2904</v>
          </cell>
          <cell r="B981" t="str">
            <v>aye.bogetti@gmail.com</v>
          </cell>
          <cell r="AF981" t="str">
            <v>MANTEL RECTANGULAR ANTIMANCHA 1.40x2 mtrs</v>
          </cell>
          <cell r="AG981" t="str">
            <v>1409.4</v>
          </cell>
          <cell r="AH981">
            <v>1</v>
          </cell>
          <cell r="AI981" t="str">
            <v>CHUR27</v>
          </cell>
          <cell r="AN981" t="str">
            <v>Sí</v>
          </cell>
        </row>
        <row r="982">
          <cell r="A982">
            <v>2903</v>
          </cell>
          <cell r="B982" t="str">
            <v>orianamanrique@saintpaul.edu.ar</v>
          </cell>
          <cell r="AF982" t="str">
            <v>PACK X 6 VASO BELLIZE PURPLE X 315ML</v>
          </cell>
          <cell r="AG982" t="str">
            <v>1104.8</v>
          </cell>
          <cell r="AH982">
            <v>1</v>
          </cell>
          <cell r="AI982" t="str">
            <v>TW82923</v>
          </cell>
          <cell r="AN982" t="str">
            <v>Sí</v>
          </cell>
        </row>
        <row r="983">
          <cell r="A983">
            <v>2903</v>
          </cell>
          <cell r="B983" t="str">
            <v>orianamanrique@saintpaul.edu.ar</v>
          </cell>
          <cell r="AF983" t="str">
            <v>BATIDOR BRIGHT BLACK 25 CM</v>
          </cell>
          <cell r="AG983" t="str">
            <v>532.8</v>
          </cell>
          <cell r="AH983">
            <v>1</v>
          </cell>
          <cell r="AI983" t="str">
            <v>MS101A74</v>
          </cell>
          <cell r="AN983" t="str">
            <v>Sí</v>
          </cell>
        </row>
        <row r="984">
          <cell r="A984">
            <v>2902</v>
          </cell>
          <cell r="B984" t="str">
            <v>julieta.merel@gmail.com</v>
          </cell>
          <cell r="AF984" t="str">
            <v>HERMETICOS SET 6PCS C/TAPA DE VENTILACION FUCSIA (Fucsia)</v>
          </cell>
          <cell r="AG984" t="str">
            <v>1119.2</v>
          </cell>
          <cell r="AH984">
            <v>1</v>
          </cell>
          <cell r="AI984" t="str">
            <v>100BA4030</v>
          </cell>
          <cell r="AN984" t="str">
            <v>Sí</v>
          </cell>
        </row>
        <row r="985">
          <cell r="A985">
            <v>2902</v>
          </cell>
          <cell r="B985" t="str">
            <v>julieta.merel@gmail.com</v>
          </cell>
          <cell r="AF985" t="str">
            <v>BOTELLA TRANSPARENTE TAPA SILICONA</v>
          </cell>
          <cell r="AG985" t="str">
            <v>381.6</v>
          </cell>
          <cell r="AH985">
            <v>1</v>
          </cell>
          <cell r="AI985" t="str">
            <v>019BO5569</v>
          </cell>
          <cell r="AN985" t="str">
            <v>Sí</v>
          </cell>
        </row>
        <row r="986">
          <cell r="A986">
            <v>2902</v>
          </cell>
          <cell r="B986" t="str">
            <v>julieta.merel@gmail.com</v>
          </cell>
          <cell r="AF986" t="str">
            <v>RIGOLLEAU VASO NOA BURBUJA 400ML DISP 6PC</v>
          </cell>
          <cell r="AG986">
            <v>552</v>
          </cell>
          <cell r="AH986">
            <v>1</v>
          </cell>
          <cell r="AI986" t="str">
            <v>RI68787PK</v>
          </cell>
          <cell r="AN986" t="str">
            <v>Sí</v>
          </cell>
        </row>
        <row r="987">
          <cell r="A987">
            <v>2901</v>
          </cell>
          <cell r="B987" t="str">
            <v>analiadesimone2009@hotmail.com</v>
          </cell>
          <cell r="AF987" t="str">
            <v>JABONERA BLANCA POLIRESINA 12 CM</v>
          </cell>
          <cell r="AG987">
            <v>976</v>
          </cell>
          <cell r="AH987">
            <v>1</v>
          </cell>
          <cell r="AI987" t="str">
            <v>AB7328</v>
          </cell>
          <cell r="AN987" t="str">
            <v>Sí</v>
          </cell>
        </row>
        <row r="988">
          <cell r="A988">
            <v>2901</v>
          </cell>
          <cell r="B988" t="str">
            <v>analiadesimone2009@hotmail.com</v>
          </cell>
          <cell r="AF988" t="str">
            <v>INDIVIDUAL HOJAS CUERINA</v>
          </cell>
          <cell r="AG988" t="str">
            <v>215.6</v>
          </cell>
          <cell r="AH988">
            <v>4</v>
          </cell>
          <cell r="AI988" t="str">
            <v>CHUIN41R</v>
          </cell>
          <cell r="AN988" t="str">
            <v>Sí</v>
          </cell>
        </row>
        <row r="989">
          <cell r="A989">
            <v>2900</v>
          </cell>
          <cell r="B989" t="str">
            <v>julianadahl92@gmail.com</v>
          </cell>
          <cell r="AF989" t="str">
            <v>MATE PAMPA BOCA ANGOSTA CON BOMBILLA COLOR BEIGE</v>
          </cell>
          <cell r="AG989">
            <v>720</v>
          </cell>
          <cell r="AH989">
            <v>1</v>
          </cell>
          <cell r="AN989" t="str">
            <v>Sí</v>
          </cell>
        </row>
        <row r="990">
          <cell r="A990">
            <v>2899</v>
          </cell>
          <cell r="B990" t="str">
            <v>paulette.olmedo@hotmail.com</v>
          </cell>
          <cell r="AF990" t="str">
            <v>SR. DISPENSER COLORES SURTIDOS (Gris)</v>
          </cell>
          <cell r="AG990">
            <v>368</v>
          </cell>
          <cell r="AH990">
            <v>1</v>
          </cell>
          <cell r="AI990" t="str">
            <v>Q056 QUO MERCA SEPARADA/COSTO TEORICO MAS IVA</v>
          </cell>
          <cell r="AN990" t="str">
            <v>Sí</v>
          </cell>
        </row>
        <row r="991">
          <cell r="A991">
            <v>2898</v>
          </cell>
          <cell r="B991" t="str">
            <v>susanhurtado91@yahoo.com.ar</v>
          </cell>
          <cell r="AF991" t="str">
            <v>VASO BLANCO FACETADO Y EXPRIMIDOR</v>
          </cell>
          <cell r="AG991">
            <v>316</v>
          </cell>
          <cell r="AH991">
            <v>1</v>
          </cell>
          <cell r="AI991" t="str">
            <v>BP24001 BIPO</v>
          </cell>
          <cell r="AN991" t="str">
            <v>Sí</v>
          </cell>
        </row>
        <row r="992">
          <cell r="A992">
            <v>2898</v>
          </cell>
          <cell r="B992" t="str">
            <v>susanhurtado91@yahoo.com.ar</v>
          </cell>
          <cell r="AF992" t="str">
            <v>TABLA DE BAMBOO RECTANGULAR RAYADA 24X34CM</v>
          </cell>
          <cell r="AG992" t="str">
            <v>692.8</v>
          </cell>
          <cell r="AH992">
            <v>1</v>
          </cell>
          <cell r="AI992" t="str">
            <v>MS113006</v>
          </cell>
          <cell r="AN992" t="str">
            <v>Sí</v>
          </cell>
        </row>
        <row r="993">
          <cell r="A993">
            <v>2898</v>
          </cell>
          <cell r="B993" t="str">
            <v>susanhurtado91@yahoo.com.ar</v>
          </cell>
          <cell r="AF993" t="str">
            <v>AZUCARERA DE VIDRIO Y ACERO INOXIDABLE 10CM</v>
          </cell>
          <cell r="AG993" t="str">
            <v>229.28</v>
          </cell>
          <cell r="AH993">
            <v>1</v>
          </cell>
          <cell r="AI993" t="str">
            <v>046BA8196</v>
          </cell>
          <cell r="AN993" t="str">
            <v>Sí</v>
          </cell>
        </row>
        <row r="994">
          <cell r="A994">
            <v>2896</v>
          </cell>
          <cell r="B994" t="str">
            <v>leila.iglesias@hotmail.com</v>
          </cell>
          <cell r="AF994" t="str">
            <v>ESPECIERO DE VIDRIO LINEAS HORIZONTALES TAPA COBRE 180ML 7.5X7.5X11.1CM</v>
          </cell>
          <cell r="AG994">
            <v>213</v>
          </cell>
          <cell r="AH994">
            <v>1</v>
          </cell>
          <cell r="AI994" t="str">
            <v>MS107166</v>
          </cell>
          <cell r="AN994" t="str">
            <v>Sí</v>
          </cell>
        </row>
        <row r="995">
          <cell r="A995">
            <v>2896</v>
          </cell>
          <cell r="B995" t="str">
            <v>leila.iglesias@hotmail.com</v>
          </cell>
          <cell r="AF995" t="str">
            <v>VELA 100 % SOJA CON ESENCIAS - DIFERENTES AROMAS 8x8 CM (JAZMIN)</v>
          </cell>
          <cell r="AG995" t="str">
            <v>367.99</v>
          </cell>
          <cell r="AH995">
            <v>2</v>
          </cell>
          <cell r="AI995" t="str">
            <v>BA6340VELA</v>
          </cell>
          <cell r="AN995" t="str">
            <v>Sí</v>
          </cell>
        </row>
        <row r="996">
          <cell r="A996">
            <v>2896</v>
          </cell>
          <cell r="B996" t="str">
            <v>leila.iglesias@hotmail.com</v>
          </cell>
          <cell r="AF996" t="str">
            <v>INDIVIDUAL RANGPUR NEGRO 38CM</v>
          </cell>
          <cell r="AG996" t="str">
            <v>387.2</v>
          </cell>
          <cell r="AH996">
            <v>4</v>
          </cell>
          <cell r="AI996" t="str">
            <v>MS115248**</v>
          </cell>
          <cell r="AN996" t="str">
            <v>Sí</v>
          </cell>
        </row>
        <row r="997">
          <cell r="A997">
            <v>2896</v>
          </cell>
          <cell r="B997" t="str">
            <v>leila.iglesias@hotmail.com</v>
          </cell>
          <cell r="AF997" t="str">
            <v>MATE PAMPA BOCA ANCHA CON BOMBILLA COLOR BEIGE</v>
          </cell>
          <cell r="AG997">
            <v>720</v>
          </cell>
          <cell r="AH997">
            <v>1</v>
          </cell>
          <cell r="AN997" t="str">
            <v>Sí</v>
          </cell>
        </row>
        <row r="998">
          <cell r="A998">
            <v>2895</v>
          </cell>
          <cell r="B998" t="str">
            <v>marianalegnani@gmail.com</v>
          </cell>
          <cell r="AF998" t="str">
            <v>TRAPO DE PISO CON FRASE MEDIA STANTARD 50 X 60 CM HOLA CHAU</v>
          </cell>
          <cell r="AG998">
            <v>390</v>
          </cell>
          <cell r="AH998">
            <v>1</v>
          </cell>
          <cell r="AI998" t="str">
            <v>HOLA CHAU CHICO GRIS</v>
          </cell>
          <cell r="AN998" t="str">
            <v>Sí</v>
          </cell>
        </row>
        <row r="999">
          <cell r="A999">
            <v>2895</v>
          </cell>
          <cell r="B999" t="str">
            <v>marianalegnani@gmail.com</v>
          </cell>
          <cell r="AF999" t="str">
            <v>BATIDOR DE SILICONA CREAM MANGO DE MADERA 28 CM</v>
          </cell>
          <cell r="AG999" t="str">
            <v>399.6</v>
          </cell>
          <cell r="AH999">
            <v>1</v>
          </cell>
          <cell r="AI999" t="str">
            <v>MS101A63</v>
          </cell>
          <cell r="AN999" t="str">
            <v>Sí</v>
          </cell>
        </row>
        <row r="1000">
          <cell r="A1000">
            <v>2895</v>
          </cell>
          <cell r="B1000" t="str">
            <v>marianalegnani@gmail.com</v>
          </cell>
          <cell r="AF1000" t="str">
            <v>SARTEN DE CERAMICA DE 20CM C/TAPA ANTIADHERENTE</v>
          </cell>
          <cell r="AG1000" t="str">
            <v>1398.4</v>
          </cell>
          <cell r="AH1000">
            <v>1</v>
          </cell>
          <cell r="AI1000" t="str">
            <v>BA8169</v>
          </cell>
          <cell r="AN1000" t="str">
            <v>Sí</v>
          </cell>
        </row>
        <row r="1001">
          <cell r="A1001">
            <v>2894</v>
          </cell>
          <cell r="B1001" t="str">
            <v>celeste.r.suarez@hotmail.com</v>
          </cell>
          <cell r="AF1001" t="str">
            <v>PORTA CEPILLOS DOBLE BAÑO POLIRESINA PASTEL</v>
          </cell>
          <cell r="AG1001" t="str">
            <v>1210.4</v>
          </cell>
          <cell r="AH1001">
            <v>1</v>
          </cell>
          <cell r="AI1001" t="str">
            <v>046AB6646NEW</v>
          </cell>
          <cell r="AN1001" t="str">
            <v>Sí</v>
          </cell>
        </row>
        <row r="1002">
          <cell r="A1002">
            <v>2892</v>
          </cell>
          <cell r="B1002" t="str">
            <v>mariabelensole@gmail.com</v>
          </cell>
          <cell r="AF1002" t="str">
            <v>PLATO DE VIDRIO PLAYO 32CM</v>
          </cell>
          <cell r="AG1002">
            <v>609</v>
          </cell>
          <cell r="AH1002">
            <v>1</v>
          </cell>
          <cell r="AI1002" t="str">
            <v>046BA7449</v>
          </cell>
          <cell r="AN1002" t="str">
            <v>Sí</v>
          </cell>
        </row>
        <row r="1003">
          <cell r="A1003">
            <v>2892</v>
          </cell>
          <cell r="B1003" t="str">
            <v>mariabelensole@gmail.com</v>
          </cell>
          <cell r="AF1003" t="str">
            <v>DISPENSER SINGLE 500ML COLOR SURT (Blanco)</v>
          </cell>
          <cell r="AG1003" t="str">
            <v>529.6</v>
          </cell>
          <cell r="AH1003">
            <v>1</v>
          </cell>
          <cell r="AI1003" t="str">
            <v>Q17008 QUO MERCA SEPARADA COSTO TEORICO MAS IVA</v>
          </cell>
          <cell r="AN1003" t="str">
            <v>Sí</v>
          </cell>
        </row>
        <row r="1004">
          <cell r="A1004">
            <v>2892</v>
          </cell>
          <cell r="B1004" t="str">
            <v>mariabelensole@gmail.com</v>
          </cell>
          <cell r="AF1004" t="str">
            <v>DISPENSER BLANCO 17.5X6.8CM</v>
          </cell>
          <cell r="AG1004" t="str">
            <v>1034.4</v>
          </cell>
          <cell r="AH1004">
            <v>1</v>
          </cell>
          <cell r="AI1004" t="str">
            <v>046AB7335</v>
          </cell>
          <cell r="AN1004" t="str">
            <v>Sí</v>
          </cell>
        </row>
        <row r="1005">
          <cell r="A1005">
            <v>2892</v>
          </cell>
          <cell r="B1005" t="str">
            <v>mariabelensole@gmail.com</v>
          </cell>
          <cell r="AF1005" t="str">
            <v>SET DE BAÑO BLANCO 4PC DISPENSER JABONERA 2 PORTA CEPILLOS</v>
          </cell>
          <cell r="AG1005" t="str">
            <v>3220.8</v>
          </cell>
          <cell r="AH1005">
            <v>1</v>
          </cell>
          <cell r="AI1005" t="str">
            <v>046AB8213</v>
          </cell>
          <cell r="AN1005" t="str">
            <v>Sí</v>
          </cell>
        </row>
        <row r="1006">
          <cell r="A1006">
            <v>2890</v>
          </cell>
          <cell r="B1006" t="str">
            <v>ashegomez@hotmail.com</v>
          </cell>
          <cell r="AF1006" t="str">
            <v>INDIVIDUAL RANGPUR NEGRO 38CM</v>
          </cell>
          <cell r="AG1006" t="str">
            <v>387.2</v>
          </cell>
          <cell r="AH1006">
            <v>1</v>
          </cell>
          <cell r="AI1006" t="str">
            <v>MS115248**</v>
          </cell>
          <cell r="AN1006" t="str">
            <v>Sí</v>
          </cell>
        </row>
        <row r="1007">
          <cell r="A1007">
            <v>2889</v>
          </cell>
          <cell r="B1007" t="str">
            <v>lilianamarodriguez@yahoo.com</v>
          </cell>
          <cell r="AF1007" t="str">
            <v>MATE PAMPA BOCA ANGOSTA CON BOMBILLA COLOR NEGRO</v>
          </cell>
          <cell r="AG1007">
            <v>720</v>
          </cell>
          <cell r="AH1007">
            <v>1</v>
          </cell>
          <cell r="AN1007" t="str">
            <v>Sí</v>
          </cell>
        </row>
        <row r="1008">
          <cell r="A1008">
            <v>2889</v>
          </cell>
          <cell r="B1008" t="str">
            <v>lilianamarodriguez@yahoo.com</v>
          </cell>
          <cell r="AF1008" t="str">
            <v>MANOPLA SILICONA MÁRMOL 20CM</v>
          </cell>
          <cell r="AG1008" t="str">
            <v>705.6</v>
          </cell>
          <cell r="AH1008">
            <v>1</v>
          </cell>
          <cell r="AI1008" t="str">
            <v>MS110253</v>
          </cell>
          <cell r="AN1008" t="str">
            <v>Sí</v>
          </cell>
        </row>
        <row r="1009">
          <cell r="A1009">
            <v>2889</v>
          </cell>
          <cell r="B1009" t="str">
            <v>lilianamarodriguez@yahoo.com</v>
          </cell>
          <cell r="AF1009" t="str">
            <v>FRASCO VIDRIO 23CM</v>
          </cell>
          <cell r="AG1009" t="str">
            <v>760.8</v>
          </cell>
          <cell r="AH1009">
            <v>1</v>
          </cell>
          <cell r="AI1009" t="str">
            <v>BA6432 MERCA SEPARDA</v>
          </cell>
          <cell r="AN1009" t="str">
            <v>Sí</v>
          </cell>
        </row>
        <row r="1010">
          <cell r="A1010">
            <v>2888</v>
          </cell>
          <cell r="B1010" t="str">
            <v>p4o.gim3n3z@gmail.com</v>
          </cell>
          <cell r="AF1010" t="str">
            <v>VELA 100 % SOJA CON ESENCIAS - DIFERENTES AROMAS 8x8 CM (JAZMIN)</v>
          </cell>
          <cell r="AG1010" t="str">
            <v>367.99</v>
          </cell>
          <cell r="AH1010">
            <v>1</v>
          </cell>
          <cell r="AI1010" t="str">
            <v>BA6340VELA</v>
          </cell>
          <cell r="AN1010" t="str">
            <v>Sí</v>
          </cell>
        </row>
        <row r="1011">
          <cell r="A1011">
            <v>2888</v>
          </cell>
          <cell r="B1011" t="str">
            <v>p4o.gim3n3z@gmail.com</v>
          </cell>
          <cell r="AF1011" t="str">
            <v>SPRAY MOP</v>
          </cell>
          <cell r="AG1011">
            <v>2490</v>
          </cell>
          <cell r="AH1011">
            <v>1</v>
          </cell>
          <cell r="AI1011" t="str">
            <v>LI8211</v>
          </cell>
          <cell r="AN1011" t="str">
            <v>Sí</v>
          </cell>
        </row>
        <row r="1012">
          <cell r="A1012">
            <v>2887</v>
          </cell>
          <cell r="B1012" t="str">
            <v>daiperezgorena@gmail.com</v>
          </cell>
          <cell r="AF1012" t="str">
            <v>MANTEL RECTANGULAR ANTIMANCHA 1.40x2 mtrs</v>
          </cell>
          <cell r="AG1012" t="str">
            <v>1409.4</v>
          </cell>
          <cell r="AH1012">
            <v>1</v>
          </cell>
          <cell r="AI1012" t="str">
            <v>CHUR28</v>
          </cell>
          <cell r="AN1012" t="str">
            <v>Sí</v>
          </cell>
        </row>
        <row r="1013">
          <cell r="A1013">
            <v>2885</v>
          </cell>
          <cell r="B1013" t="str">
            <v>marinaaratto@gmail.com</v>
          </cell>
          <cell r="AF1013" t="str">
            <v>MESA PLEGABLE PARA PC MADERA Y METAL 59X39X23CM (Beige)</v>
          </cell>
          <cell r="AG1013">
            <v>2099</v>
          </cell>
          <cell r="AH1013">
            <v>1</v>
          </cell>
          <cell r="AI1013" t="str">
            <v>ME7897</v>
          </cell>
          <cell r="AN1013" t="str">
            <v>Sí</v>
          </cell>
        </row>
        <row r="1014">
          <cell r="A1014">
            <v>2880</v>
          </cell>
          <cell r="B1014" t="str">
            <v>varela.nadia@yahoo.com.ar</v>
          </cell>
          <cell r="AF1014" t="str">
            <v>INDIVIDUAL CUERINA HOJAS REDONDO 32.5 CM</v>
          </cell>
          <cell r="AG1014" t="str">
            <v>269.5</v>
          </cell>
          <cell r="AH1014">
            <v>6</v>
          </cell>
          <cell r="AI1014" t="str">
            <v>CHUIN42C</v>
          </cell>
          <cell r="AN1014" t="str">
            <v>Sí</v>
          </cell>
        </row>
        <row r="1015">
          <cell r="A1015">
            <v>2878</v>
          </cell>
          <cell r="B1015" t="str">
            <v>giselaozieminski@hotmail.com</v>
          </cell>
          <cell r="AF1015" t="str">
            <v>FLORERO DE VIDRIO 15CM 6CM DIAM</v>
          </cell>
          <cell r="AG1015">
            <v>93</v>
          </cell>
          <cell r="AH1015">
            <v>1</v>
          </cell>
          <cell r="AI1015" t="str">
            <v>046JA7208</v>
          </cell>
          <cell r="AN1015" t="str">
            <v>Sí</v>
          </cell>
        </row>
        <row r="1016">
          <cell r="A1016">
            <v>2878</v>
          </cell>
          <cell r="B1016" t="str">
            <v>giselaozieminski@hotmail.com</v>
          </cell>
          <cell r="AF1016" t="str">
            <v>VELA 100% SOJA AROMA JAZMIN BELLIZE AZUL</v>
          </cell>
          <cell r="AG1016">
            <v>352</v>
          </cell>
          <cell r="AH1016">
            <v>1</v>
          </cell>
          <cell r="AI1016" t="str">
            <v>TW88640VELA</v>
          </cell>
          <cell r="AN1016" t="str">
            <v>Sí</v>
          </cell>
        </row>
        <row r="1017">
          <cell r="A1017">
            <v>2876</v>
          </cell>
          <cell r="B1017" t="str">
            <v>karinayariel@fibertel.com.ar</v>
          </cell>
          <cell r="AF1017" t="str">
            <v>MESA PLEGABLE PARA PC MADERA Y METAL 59X39X23CM (Beige con rayas)</v>
          </cell>
          <cell r="AG1017">
            <v>2099</v>
          </cell>
          <cell r="AH1017">
            <v>1</v>
          </cell>
          <cell r="AN1017" t="str">
            <v>Sí</v>
          </cell>
        </row>
        <row r="1018">
          <cell r="A1018">
            <v>2874</v>
          </cell>
          <cell r="B1018" t="str">
            <v>marianaportaro@gmail.com</v>
          </cell>
          <cell r="AF1018" t="str">
            <v>INDIVIDUAL FLOR ROSA CUERINA</v>
          </cell>
          <cell r="AG1018" t="str">
            <v>269.5</v>
          </cell>
          <cell r="AH1018">
            <v>2</v>
          </cell>
          <cell r="AI1018" t="str">
            <v>CHUIN03R</v>
          </cell>
          <cell r="AN1018" t="str">
            <v>Sí</v>
          </cell>
        </row>
        <row r="1019">
          <cell r="A1019">
            <v>2874</v>
          </cell>
          <cell r="B1019" t="str">
            <v>marianaportaro@gmail.com</v>
          </cell>
          <cell r="AF1019" t="str">
            <v>MESA DE ARRIME HOME OFFICE 36X43X60 CM</v>
          </cell>
          <cell r="AG1019">
            <v>2800</v>
          </cell>
          <cell r="AH1019">
            <v>1</v>
          </cell>
          <cell r="AI1019" t="str">
            <v>NEWARRIME</v>
          </cell>
          <cell r="AN1019" t="str">
            <v>Sí</v>
          </cell>
        </row>
        <row r="1020">
          <cell r="A1020">
            <v>2874</v>
          </cell>
          <cell r="B1020" t="str">
            <v>marianaportaro@gmail.com</v>
          </cell>
          <cell r="AF1020" t="str">
            <v>TRAPO DE PISO HOLA CHAU GRIS MEDIDA XL. 60X 70 CM</v>
          </cell>
          <cell r="AG1020">
            <v>490</v>
          </cell>
          <cell r="AH1020">
            <v>1</v>
          </cell>
          <cell r="AI1020" t="str">
            <v>HOLA CHAU GRIS XL</v>
          </cell>
          <cell r="AN1020" t="str">
            <v>Sí</v>
          </cell>
        </row>
        <row r="1021">
          <cell r="A1021">
            <v>2874</v>
          </cell>
          <cell r="B1021" t="str">
            <v>marianaportaro@gmail.com</v>
          </cell>
          <cell r="AF1021" t="str">
            <v>MATE PAMPA BOCA ANGOSTA CON BOMBILLA COLOR BLANCO</v>
          </cell>
          <cell r="AG1021">
            <v>720</v>
          </cell>
          <cell r="AH1021">
            <v>1</v>
          </cell>
          <cell r="AN1021" t="str">
            <v>Sí</v>
          </cell>
        </row>
        <row r="1022">
          <cell r="A1022">
            <v>2871</v>
          </cell>
          <cell r="B1022" t="str">
            <v>silvana_cas82@hotmail.com</v>
          </cell>
          <cell r="AF1022" t="str">
            <v>MANTEL CIRCULAR TELA ANTIMANCHA TROPICAL 1.40 M</v>
          </cell>
          <cell r="AG1022">
            <v>1369</v>
          </cell>
          <cell r="AH1022">
            <v>1</v>
          </cell>
          <cell r="AI1022" t="str">
            <v>CHUC33</v>
          </cell>
          <cell r="AN1022" t="str">
            <v>Sí</v>
          </cell>
        </row>
        <row r="1023">
          <cell r="A1023">
            <v>2871</v>
          </cell>
          <cell r="B1023" t="str">
            <v>silvana_cas82@hotmail.com</v>
          </cell>
          <cell r="AF1023" t="str">
            <v>MANTEL CIRCULAR TELA ANTIMANCHA TROPICAL 1.40 M</v>
          </cell>
          <cell r="AG1023">
            <v>1369</v>
          </cell>
          <cell r="AH1023">
            <v>1</v>
          </cell>
          <cell r="AI1023" t="str">
            <v>CHUC2</v>
          </cell>
          <cell r="AN1023" t="str">
            <v>Sí</v>
          </cell>
        </row>
        <row r="1024">
          <cell r="A1024">
            <v>2869</v>
          </cell>
          <cell r="B1024" t="str">
            <v>ary.nqn@hotmail.com</v>
          </cell>
          <cell r="AF1024" t="str">
            <v>SERVISPAGUETTI DISTINTOS COLORES (Blanco)</v>
          </cell>
          <cell r="AG1024">
            <v>440</v>
          </cell>
          <cell r="AH1024">
            <v>1</v>
          </cell>
          <cell r="AI1024" t="str">
            <v>BP09001</v>
          </cell>
          <cell r="AN1024" t="str">
            <v>Sí</v>
          </cell>
        </row>
        <row r="1025">
          <cell r="A1025">
            <v>2869</v>
          </cell>
          <cell r="B1025" t="str">
            <v>ary.nqn@hotmail.com</v>
          </cell>
          <cell r="AF1025" t="str">
            <v>CUCHARA DISTINTOS COLORES (Blanco)</v>
          </cell>
          <cell r="AG1025">
            <v>440</v>
          </cell>
          <cell r="AH1025">
            <v>1</v>
          </cell>
          <cell r="AI1025" t="str">
            <v>BP15001 BIPO</v>
          </cell>
          <cell r="AN1025" t="str">
            <v>Sí</v>
          </cell>
        </row>
        <row r="1026">
          <cell r="A1026">
            <v>2869</v>
          </cell>
          <cell r="B1026" t="str">
            <v>ary.nqn@hotmail.com</v>
          </cell>
          <cell r="AF1026" t="str">
            <v>INDIVIDUAL CUERINA HOJAS 44x30 CM</v>
          </cell>
          <cell r="AG1026" t="str">
            <v>269.5</v>
          </cell>
          <cell r="AH1026">
            <v>5</v>
          </cell>
          <cell r="AI1026" t="str">
            <v>CHUIN40R</v>
          </cell>
          <cell r="AN1026" t="str">
            <v>Sí</v>
          </cell>
        </row>
        <row r="1027">
          <cell r="A1027">
            <v>2864</v>
          </cell>
          <cell r="B1027" t="str">
            <v>sandraalvarez0309@gmail.com</v>
          </cell>
          <cell r="AF1027" t="str">
            <v>CORTINA POLIÉSTER PESADAS 2 PAÑOS 1.40x2.10 CM BLANCA (Blanco)</v>
          </cell>
          <cell r="AG1027">
            <v>2450</v>
          </cell>
          <cell r="AH1027">
            <v>1</v>
          </cell>
          <cell r="AN1027" t="str">
            <v>Sí</v>
          </cell>
        </row>
        <row r="1028">
          <cell r="A1028">
            <v>2862</v>
          </cell>
          <cell r="B1028" t="str">
            <v>nadiaforeiter@gmail.com</v>
          </cell>
          <cell r="AF1028" t="str">
            <v>HERVIDOR AZUL 14 CM ANTIADHERENTE PANELUX</v>
          </cell>
          <cell r="AG1028">
            <v>1748</v>
          </cell>
          <cell r="AH1028">
            <v>1</v>
          </cell>
          <cell r="AI1028" t="str">
            <v>PAN73863 MERCA SEPA</v>
          </cell>
          <cell r="AN1028" t="str">
            <v>Sí</v>
          </cell>
        </row>
        <row r="1029">
          <cell r="A1029">
            <v>2862</v>
          </cell>
          <cell r="B1029" t="str">
            <v>nadiaforeiter@gmail.com</v>
          </cell>
          <cell r="AF1029" t="str">
            <v>BOTELLA 500CC CORCHO ECOLOGICO</v>
          </cell>
          <cell r="AG1029">
            <v>231</v>
          </cell>
          <cell r="AH1029">
            <v>2</v>
          </cell>
          <cell r="AI1029" t="str">
            <v>019BO6406</v>
          </cell>
          <cell r="AN1029" t="str">
            <v>Sí</v>
          </cell>
        </row>
        <row r="1030">
          <cell r="A1030">
            <v>2862</v>
          </cell>
          <cell r="B1030" t="str">
            <v>nadiaforeiter@gmail.com</v>
          </cell>
          <cell r="AF1030" t="str">
            <v>SR. DISPENSER COLORES SURTIDOS (Celeste)</v>
          </cell>
          <cell r="AG1030">
            <v>460</v>
          </cell>
          <cell r="AH1030">
            <v>1</v>
          </cell>
          <cell r="AI1030" t="str">
            <v>Q056 QUO MERCA SEPARADA/COSTO TEORICO MAS IVA</v>
          </cell>
          <cell r="AN1030" t="str">
            <v>Sí</v>
          </cell>
        </row>
        <row r="1031">
          <cell r="A1031">
            <v>2862</v>
          </cell>
          <cell r="B1031" t="str">
            <v>nadiaforeiter@gmail.com</v>
          </cell>
          <cell r="AF1031" t="str">
            <v>MANTEL RECTANGULAR ANTIMANCHA 1.40x2 mtrs</v>
          </cell>
          <cell r="AG1031">
            <v>1566</v>
          </cell>
          <cell r="AH1031">
            <v>1</v>
          </cell>
          <cell r="AI1031" t="str">
            <v>CHUR28</v>
          </cell>
          <cell r="AN1031" t="str">
            <v>Sí</v>
          </cell>
        </row>
        <row r="1032">
          <cell r="A1032">
            <v>2861</v>
          </cell>
          <cell r="B1032" t="str">
            <v>antoandreasen1@gmail.com</v>
          </cell>
          <cell r="AF1032" t="str">
            <v>MATE PAMPA BOCA ANGOSTA CON BOMBILLA COLOR BLANCO</v>
          </cell>
          <cell r="AG1032">
            <v>720</v>
          </cell>
          <cell r="AH1032">
            <v>1</v>
          </cell>
          <cell r="AN1032" t="str">
            <v>Sí</v>
          </cell>
        </row>
        <row r="1033">
          <cell r="A1033">
            <v>2860</v>
          </cell>
          <cell r="B1033" t="str">
            <v>ian2838@gmail.com</v>
          </cell>
          <cell r="AF1033" t="str">
            <v>TABLA MÁRMOL CARRARA 30x10 CM (Blanco)</v>
          </cell>
          <cell r="AG1033">
            <v>1573</v>
          </cell>
          <cell r="AH1033">
            <v>1</v>
          </cell>
          <cell r="AI1033" t="str">
            <v>CARRA 3010. MERCA SEPARADA</v>
          </cell>
          <cell r="AN1033" t="str">
            <v>Sí</v>
          </cell>
        </row>
        <row r="1034">
          <cell r="A1034">
            <v>2858</v>
          </cell>
          <cell r="B1034" t="str">
            <v>barbumir@gmail.com</v>
          </cell>
          <cell r="AF1034" t="str">
            <v>ESCURRIDOR DE PLATOS NEGRO CON BANDEJA SINGLE 42.2X17.4X9.4 CM</v>
          </cell>
          <cell r="AG1034">
            <v>1662</v>
          </cell>
          <cell r="AH1034">
            <v>1</v>
          </cell>
          <cell r="AI1034" t="str">
            <v>17013NEG</v>
          </cell>
          <cell r="AN1034" t="str">
            <v>Sí</v>
          </cell>
        </row>
        <row r="1035">
          <cell r="A1035">
            <v>2858</v>
          </cell>
          <cell r="B1035" t="str">
            <v>barbumir@gmail.com</v>
          </cell>
          <cell r="AF1035" t="str">
            <v>MANTEL RECTANGULAR ANTIMANCHA 1.40x2 mtrs</v>
          </cell>
          <cell r="AG1035">
            <v>1566</v>
          </cell>
          <cell r="AH1035">
            <v>1</v>
          </cell>
          <cell r="AI1035" t="str">
            <v>CHUR14 MERCA SEPA</v>
          </cell>
          <cell r="AN1035" t="str">
            <v>Sí</v>
          </cell>
        </row>
        <row r="1036">
          <cell r="A1036">
            <v>2854</v>
          </cell>
          <cell r="B1036" t="str">
            <v>sabrina.obiols@farmacity.com.ar</v>
          </cell>
          <cell r="AF1036" t="str">
            <v>FLORERO DE VIDRIO 15CM 6CM DIAM</v>
          </cell>
          <cell r="AG1036" t="str">
            <v>84.69</v>
          </cell>
          <cell r="AH1036">
            <v>2</v>
          </cell>
          <cell r="AI1036" t="str">
            <v>046JA7208</v>
          </cell>
          <cell r="AN1036" t="str">
            <v>Sí</v>
          </cell>
        </row>
        <row r="1037">
          <cell r="A1037">
            <v>2854</v>
          </cell>
          <cell r="B1037" t="str">
            <v>sabrina.obiols@farmacity.com.ar</v>
          </cell>
          <cell r="AF1037" t="str">
            <v>BATIDOR SEMIAUTOMATICO 34 CM</v>
          </cell>
          <cell r="AG1037">
            <v>484</v>
          </cell>
          <cell r="AH1037">
            <v>1</v>
          </cell>
          <cell r="AI1037" t="str">
            <v>046BA4824</v>
          </cell>
          <cell r="AN1037" t="str">
            <v>Sí</v>
          </cell>
        </row>
        <row r="1038">
          <cell r="A1038">
            <v>2854</v>
          </cell>
          <cell r="B1038" t="str">
            <v>sabrina.obiols@farmacity.com.ar</v>
          </cell>
          <cell r="AF1038" t="str">
            <v>MANTEL CIRCULAR TELA ANTIMANCHA TROPICAL 1.40 M</v>
          </cell>
          <cell r="AG1038">
            <v>1369</v>
          </cell>
          <cell r="AH1038">
            <v>1</v>
          </cell>
          <cell r="AI1038" t="str">
            <v>CHUC1</v>
          </cell>
          <cell r="AN1038" t="str">
            <v>Sí</v>
          </cell>
        </row>
        <row r="1039">
          <cell r="A1039">
            <v>2851</v>
          </cell>
          <cell r="B1039" t="str">
            <v>elsitapuertomadryn@hotmail.com</v>
          </cell>
          <cell r="AF1039" t="str">
            <v>MANTEL RECTANGULAR ANTIMANCHA 1.40x2 mtrs</v>
          </cell>
          <cell r="AG1039">
            <v>1566</v>
          </cell>
          <cell r="AH1039">
            <v>1</v>
          </cell>
          <cell r="AI1039" t="str">
            <v>CHUR22**</v>
          </cell>
          <cell r="AN1039" t="str">
            <v>Sí</v>
          </cell>
        </row>
        <row r="1040">
          <cell r="A1040">
            <v>2851</v>
          </cell>
          <cell r="B1040" t="str">
            <v>elsitapuertomadryn@hotmail.com</v>
          </cell>
          <cell r="AF1040" t="str">
            <v>MANTEL BLANCO RECTANGULAR TELA TROPICAL PESADO 150 X 250 CM</v>
          </cell>
          <cell r="AG1040">
            <v>1285</v>
          </cell>
          <cell r="AH1040">
            <v>1</v>
          </cell>
          <cell r="AI1040" t="str">
            <v>CHUMANBLA</v>
          </cell>
          <cell r="AN1040" t="str">
            <v>Sí</v>
          </cell>
        </row>
        <row r="1041">
          <cell r="A1041">
            <v>2850</v>
          </cell>
          <cell r="B1041" t="str">
            <v>yanina.irene12@hotmail.com</v>
          </cell>
          <cell r="AF1041" t="str">
            <v>DISPENSER SINGLE 500ML COLOR SURT (Gris)</v>
          </cell>
          <cell r="AG1041">
            <v>662</v>
          </cell>
          <cell r="AH1041">
            <v>1</v>
          </cell>
          <cell r="AI1041" t="str">
            <v>BP17008</v>
          </cell>
          <cell r="AN1041" t="str">
            <v>Sí</v>
          </cell>
        </row>
        <row r="1042">
          <cell r="A1042">
            <v>2850</v>
          </cell>
          <cell r="B1042" t="str">
            <v>yanina.irene12@hotmail.com</v>
          </cell>
          <cell r="AF1042" t="str">
            <v>HOMBRECITO CON VIRULANA COLORES PASTEL (Celeste)</v>
          </cell>
          <cell r="AG1042" t="str">
            <v>192.47</v>
          </cell>
          <cell r="AH1042">
            <v>1</v>
          </cell>
          <cell r="AI1042" t="str">
            <v>ba87516</v>
          </cell>
          <cell r="AN1042" t="str">
            <v>Sí</v>
          </cell>
        </row>
        <row r="1043">
          <cell r="A1043">
            <v>2850</v>
          </cell>
          <cell r="B1043" t="str">
            <v>yanina.irene12@hotmail.com</v>
          </cell>
          <cell r="AF1043" t="str">
            <v>INDIVIDUAL CUERINA HOJAS 44x30 CM</v>
          </cell>
          <cell r="AG1043" t="str">
            <v>269.5</v>
          </cell>
          <cell r="AH1043">
            <v>4</v>
          </cell>
          <cell r="AI1043" t="str">
            <v>CHUIN40R</v>
          </cell>
          <cell r="AN1043" t="str">
            <v>Sí</v>
          </cell>
        </row>
        <row r="1044">
          <cell r="A1044">
            <v>2850</v>
          </cell>
          <cell r="B1044" t="str">
            <v>yanina.irene12@hotmail.com</v>
          </cell>
          <cell r="AF1044" t="str">
            <v>MANTEL CIRCULAR TELA ANTIMANCHA TROPICAL 1.40 M</v>
          </cell>
          <cell r="AG1044">
            <v>1369</v>
          </cell>
          <cell r="AH1044">
            <v>1</v>
          </cell>
          <cell r="AI1044" t="str">
            <v>CHUC19</v>
          </cell>
          <cell r="AN1044" t="str">
            <v>Sí</v>
          </cell>
        </row>
        <row r="1045">
          <cell r="A1045">
            <v>2850</v>
          </cell>
          <cell r="B1045" t="str">
            <v>yanina.irene12@hotmail.com</v>
          </cell>
          <cell r="AF1045" t="str">
            <v>MANTEL CIRCULAR TELA ANTIMANCHA TROPICAL 1.40 M</v>
          </cell>
          <cell r="AG1045">
            <v>1369</v>
          </cell>
          <cell r="AH1045">
            <v>1</v>
          </cell>
          <cell r="AI1045" t="str">
            <v>CHUC33</v>
          </cell>
          <cell r="AN1045" t="str">
            <v>Sí</v>
          </cell>
        </row>
        <row r="1046">
          <cell r="A1046">
            <v>2849</v>
          </cell>
          <cell r="B1046" t="str">
            <v>susi.zv@hotmail.com</v>
          </cell>
          <cell r="AF1046" t="str">
            <v>MATE PAMPA BOCA ANCHA CON BOMBILLA COLOR BLANCO</v>
          </cell>
          <cell r="AG1046">
            <v>720</v>
          </cell>
          <cell r="AH1046">
            <v>1</v>
          </cell>
          <cell r="AN1046" t="str">
            <v>Sí</v>
          </cell>
        </row>
        <row r="1047">
          <cell r="A1047">
            <v>2846</v>
          </cell>
          <cell r="B1047" t="str">
            <v>gracielapazos@hotmail.com.ar</v>
          </cell>
          <cell r="AF1047" t="str">
            <v>UNTADOR PASTEL 14.5 CM (Violeta)</v>
          </cell>
          <cell r="AG1047">
            <v>49</v>
          </cell>
          <cell r="AH1047">
            <v>1</v>
          </cell>
          <cell r="AI1047" t="str">
            <v>019BA87503 MERCA SEPA</v>
          </cell>
          <cell r="AN1047" t="str">
            <v>Sí</v>
          </cell>
        </row>
        <row r="1048">
          <cell r="A1048">
            <v>2846</v>
          </cell>
          <cell r="B1048" t="str">
            <v>gracielapazos@hotmail.com.ar</v>
          </cell>
          <cell r="AF1048" t="str">
            <v>MESA PLEGABLE PARA PC MADERA Y METAL 59X39X23CM (Beige con rayas)</v>
          </cell>
          <cell r="AG1048">
            <v>2099</v>
          </cell>
          <cell r="AH1048">
            <v>1</v>
          </cell>
          <cell r="AN1048" t="str">
            <v>Sí</v>
          </cell>
        </row>
        <row r="1049">
          <cell r="A1049">
            <v>2844</v>
          </cell>
          <cell r="B1049" t="str">
            <v>solt2010@hotmail.com</v>
          </cell>
          <cell r="AF1049" t="str">
            <v>PIE DE MACETA NÓRDICO (50 CM)</v>
          </cell>
          <cell r="AG1049">
            <v>550</v>
          </cell>
          <cell r="AH1049">
            <v>1</v>
          </cell>
          <cell r="AN1049" t="str">
            <v>Sí</v>
          </cell>
        </row>
        <row r="1050">
          <cell r="A1050">
            <v>2844</v>
          </cell>
          <cell r="B1050" t="str">
            <v>solt2010@hotmail.com</v>
          </cell>
          <cell r="AF1050" t="str">
            <v>MANTEL RECTANGULAR ANTIMANCHA 1.40x2 mtrs</v>
          </cell>
          <cell r="AG1050" t="str">
            <v>213.38</v>
          </cell>
          <cell r="AH1050">
            <v>1</v>
          </cell>
          <cell r="AI1050" t="str">
            <v>CHUR27</v>
          </cell>
          <cell r="AN1050" t="str">
            <v>Sí</v>
          </cell>
        </row>
        <row r="1051">
          <cell r="A1051">
            <v>2841</v>
          </cell>
          <cell r="B1051" t="str">
            <v>vetsuyay@gmail.com</v>
          </cell>
          <cell r="AF1051" t="str">
            <v>TRAPO DE PISO CON FRASE MEDIA STANTARD 50 X 60 CM</v>
          </cell>
          <cell r="AG1051">
            <v>390</v>
          </cell>
          <cell r="AH1051">
            <v>1</v>
          </cell>
          <cell r="AI1051" t="str">
            <v>ESTRELLA</v>
          </cell>
          <cell r="AN1051" t="str">
            <v>Sí</v>
          </cell>
        </row>
        <row r="1052">
          <cell r="A1052">
            <v>2841</v>
          </cell>
          <cell r="B1052" t="str">
            <v>vetsuyay@gmail.com</v>
          </cell>
          <cell r="AF1052" t="str">
            <v>MANTEL RECTANGULAR ANTIMANCHA 1.40x2 mtrs</v>
          </cell>
          <cell r="AG1052">
            <v>1566</v>
          </cell>
          <cell r="AH1052">
            <v>1</v>
          </cell>
          <cell r="AI1052" t="str">
            <v>CHUR14 MERCA SEPA</v>
          </cell>
          <cell r="AN1052" t="str">
            <v>Sí</v>
          </cell>
        </row>
        <row r="1053">
          <cell r="A1053">
            <v>2840</v>
          </cell>
          <cell r="B1053" t="str">
            <v>ester43561@outlook.com</v>
          </cell>
          <cell r="AF1053" t="str">
            <v>ENSALADERA APILABLE 1700 ML RIGOLLEAU 9 X 18 CM</v>
          </cell>
          <cell r="AG1053" t="str">
            <v>175.99</v>
          </cell>
          <cell r="AH1053">
            <v>1</v>
          </cell>
          <cell r="AI1053" t="str">
            <v>ML67551</v>
          </cell>
          <cell r="AN1053" t="str">
            <v>Sí</v>
          </cell>
        </row>
        <row r="1054">
          <cell r="A1054">
            <v>2840</v>
          </cell>
          <cell r="B1054" t="str">
            <v>ester43561@outlook.com</v>
          </cell>
          <cell r="AF1054" t="str">
            <v>BOWL RIGOLLEAU GALAXIA 14 CM DIAM</v>
          </cell>
          <cell r="AG1054" t="str">
            <v>88.33</v>
          </cell>
          <cell r="AH1054">
            <v>1</v>
          </cell>
          <cell r="AI1054" t="str">
            <v>ML67645</v>
          </cell>
          <cell r="AN1054" t="str">
            <v>Sí</v>
          </cell>
        </row>
        <row r="1055">
          <cell r="A1055">
            <v>2840</v>
          </cell>
          <cell r="B1055" t="str">
            <v>ester43561@outlook.com</v>
          </cell>
          <cell r="AF1055" t="str">
            <v>PALA PARA TORTA DE ACERO BLACK 26X5CM</v>
          </cell>
          <cell r="AG1055">
            <v>682</v>
          </cell>
          <cell r="AH1055">
            <v>1</v>
          </cell>
          <cell r="AI1055" t="str">
            <v>MS101998</v>
          </cell>
          <cell r="AN1055" t="str">
            <v>Sí</v>
          </cell>
        </row>
        <row r="1056">
          <cell r="A1056">
            <v>2840</v>
          </cell>
          <cell r="B1056" t="str">
            <v>ester43561@outlook.com</v>
          </cell>
          <cell r="AF1056" t="str">
            <v>VASO MEDIDOR CUISINE 500 ML</v>
          </cell>
          <cell r="AG1056" t="str">
            <v>182.08</v>
          </cell>
          <cell r="AH1056">
            <v>1</v>
          </cell>
          <cell r="AI1056" t="str">
            <v>42BA7954</v>
          </cell>
          <cell r="AN1056" t="str">
            <v>Sí</v>
          </cell>
        </row>
        <row r="1057">
          <cell r="A1057">
            <v>2837</v>
          </cell>
          <cell r="B1057" t="str">
            <v>aracelirivadeneira207@gmail.com</v>
          </cell>
          <cell r="AF1057" t="str">
            <v>ALFOMBRA DE BAÑO BLANCA 69X35CM</v>
          </cell>
          <cell r="AG1057">
            <v>1380</v>
          </cell>
          <cell r="AH1057">
            <v>1</v>
          </cell>
          <cell r="AI1057" t="str">
            <v>046AB7354</v>
          </cell>
          <cell r="AN1057" t="str">
            <v>Sí</v>
          </cell>
        </row>
        <row r="1058">
          <cell r="A1058">
            <v>2837</v>
          </cell>
          <cell r="B1058" t="str">
            <v>aracelirivadeneira207@gmail.com</v>
          </cell>
          <cell r="AF1058" t="str">
            <v>SET DE BAÑO NEGRO 4 PIEZAS: DISPENSER + JABONERA + 2 PORTA CEPILLOS</v>
          </cell>
          <cell r="AG1058">
            <v>3133</v>
          </cell>
          <cell r="AH1058">
            <v>1</v>
          </cell>
          <cell r="AI1058" t="str">
            <v>046AB7329 merca sepa</v>
          </cell>
          <cell r="AN1058" t="str">
            <v>Sí</v>
          </cell>
        </row>
        <row r="1059">
          <cell r="A1059">
            <v>2835</v>
          </cell>
          <cell r="B1059" t="str">
            <v>Dfernandez94@icloud.com</v>
          </cell>
          <cell r="AF1059" t="str">
            <v>MANTEL RECTANGULAR ANTIMANCHA 1.40x2 mtrs</v>
          </cell>
          <cell r="AG1059">
            <v>1566</v>
          </cell>
          <cell r="AH1059">
            <v>1</v>
          </cell>
          <cell r="AI1059" t="str">
            <v>CHUR14 MERCA SEPA</v>
          </cell>
          <cell r="AN1059" t="str">
            <v>Sí</v>
          </cell>
        </row>
        <row r="1060">
          <cell r="A1060">
            <v>2835</v>
          </cell>
          <cell r="B1060" t="str">
            <v>Dfernandez94@icloud.com</v>
          </cell>
          <cell r="AF1060" t="str">
            <v>VASO ROSA FACETEADO Y EXPRIMIDOR</v>
          </cell>
          <cell r="AG1060">
            <v>395</v>
          </cell>
          <cell r="AH1060">
            <v>1</v>
          </cell>
          <cell r="AI1060" t="str">
            <v>BP24018 BIPO</v>
          </cell>
          <cell r="AN1060" t="str">
            <v>Sí</v>
          </cell>
        </row>
        <row r="1061">
          <cell r="A1061">
            <v>2835</v>
          </cell>
          <cell r="B1061" t="str">
            <v>Dfernandez94@icloud.com</v>
          </cell>
          <cell r="AF1061" t="str">
            <v>TRAPO DE PISO SUITE MEDIDA XL 60X 70 CM</v>
          </cell>
          <cell r="AG1061">
            <v>490</v>
          </cell>
          <cell r="AH1061">
            <v>1</v>
          </cell>
          <cell r="AN1061" t="str">
            <v>Sí</v>
          </cell>
        </row>
        <row r="1062">
          <cell r="A1062">
            <v>2835</v>
          </cell>
          <cell r="B1062" t="str">
            <v>Dfernandez94@icloud.com</v>
          </cell>
          <cell r="AF1062" t="str">
            <v>TRAPO DE PISO CON FRASE MEDIA STANTARD 50 X 60 CM HOLA CHAU</v>
          </cell>
          <cell r="AG1062">
            <v>390</v>
          </cell>
          <cell r="AH1062">
            <v>1</v>
          </cell>
          <cell r="AI1062" t="str">
            <v>HOLA BCO CHICO</v>
          </cell>
          <cell r="AN1062" t="str">
            <v>Sí</v>
          </cell>
        </row>
        <row r="1063">
          <cell r="A1063">
            <v>2834</v>
          </cell>
          <cell r="B1063" t="str">
            <v>marianaldiez@yahoo.com.ar</v>
          </cell>
          <cell r="AF1063" t="str">
            <v>TRAPO DE PISO CON FRASE MEDIA STANTARD 50 X 60 CM HOLA CHAU</v>
          </cell>
          <cell r="AG1063">
            <v>390</v>
          </cell>
          <cell r="AH1063">
            <v>1</v>
          </cell>
          <cell r="AI1063" t="str">
            <v>HOLA CHAU CHICO GRIS</v>
          </cell>
          <cell r="AN1063" t="str">
            <v>Sí</v>
          </cell>
        </row>
        <row r="1064">
          <cell r="A1064">
            <v>2834</v>
          </cell>
          <cell r="B1064" t="str">
            <v>marianaldiez@yahoo.com.ar</v>
          </cell>
          <cell r="AF1064" t="str">
            <v> PORTA CEPILLOS POLIRESINA</v>
          </cell>
          <cell r="AG1064">
            <v>1342</v>
          </cell>
          <cell r="AH1064">
            <v>1</v>
          </cell>
          <cell r="AI1064" t="str">
            <v>046AB6645</v>
          </cell>
          <cell r="AN1064" t="str">
            <v>Sí</v>
          </cell>
        </row>
        <row r="1065">
          <cell r="A1065">
            <v>2834</v>
          </cell>
          <cell r="B1065" t="str">
            <v>marianaldiez@yahoo.com.ar</v>
          </cell>
          <cell r="AF1065" t="str">
            <v>MESA DE ARRIME HOME OFFICE 36X43X60 CM</v>
          </cell>
          <cell r="AG1065">
            <v>2800</v>
          </cell>
          <cell r="AH1065">
            <v>1</v>
          </cell>
          <cell r="AI1065" t="str">
            <v>NEWARRIME</v>
          </cell>
          <cell r="AN1065" t="str">
            <v>Sí</v>
          </cell>
        </row>
        <row r="1066">
          <cell r="A1066">
            <v>2834</v>
          </cell>
          <cell r="B1066" t="str">
            <v>marianaldiez@yahoo.com.ar</v>
          </cell>
          <cell r="AF1066" t="str">
            <v>MANTEL RECTAGULAR ANTIMANCHA 1.40x2 mtrs</v>
          </cell>
          <cell r="AG1066">
            <v>1566</v>
          </cell>
          <cell r="AH1066">
            <v>1</v>
          </cell>
          <cell r="AI1066" t="str">
            <v>CHUR9**MERCA SEPA</v>
          </cell>
          <cell r="AN1066" t="str">
            <v>Sí</v>
          </cell>
        </row>
        <row r="1067">
          <cell r="A1067">
            <v>2833</v>
          </cell>
          <cell r="B1067" t="str">
            <v>MARCELAADANELUTTI@GMAIL.COM</v>
          </cell>
          <cell r="AF1067" t="str">
            <v>MANTEL RECTANGULAR ANTIMANCHA 1.40x2 mtrs</v>
          </cell>
          <cell r="AG1067">
            <v>1566</v>
          </cell>
          <cell r="AH1067">
            <v>1</v>
          </cell>
          <cell r="AI1067" t="str">
            <v>CHUR14 MERCA SEPA</v>
          </cell>
          <cell r="AN1067" t="str">
            <v>Sí</v>
          </cell>
        </row>
        <row r="1068">
          <cell r="A1068">
            <v>2832</v>
          </cell>
          <cell r="B1068" t="str">
            <v>julimercante2@gmail.com</v>
          </cell>
          <cell r="AF1068" t="str">
            <v>MATE PAMPA BOCA ANGOSTA CON BOMBILLA COLOR NEGRO</v>
          </cell>
          <cell r="AG1068">
            <v>720</v>
          </cell>
          <cell r="AH1068">
            <v>1</v>
          </cell>
          <cell r="AN1068" t="str">
            <v>Sí</v>
          </cell>
        </row>
        <row r="1069">
          <cell r="A1069">
            <v>2832</v>
          </cell>
          <cell r="B1069" t="str">
            <v>julimercante2@gmail.com</v>
          </cell>
          <cell r="AF1069" t="str">
            <v>MATE PAMPA BOCA ANCHA CON BOMBILLA COLOR BEIGE</v>
          </cell>
          <cell r="AG1069">
            <v>720</v>
          </cell>
          <cell r="AH1069">
            <v>1</v>
          </cell>
          <cell r="AN1069" t="str">
            <v>Sí</v>
          </cell>
        </row>
        <row r="1070">
          <cell r="A1070">
            <v>2829</v>
          </cell>
          <cell r="B1070" t="str">
            <v>vigonz08@gmail.com</v>
          </cell>
          <cell r="AF1070" t="str">
            <v>INDIVIDUAL CUERINA HOJAS 44X30 CM</v>
          </cell>
          <cell r="AG1070" t="str">
            <v>269.5</v>
          </cell>
          <cell r="AH1070">
            <v>1</v>
          </cell>
          <cell r="AI1070" t="str">
            <v>CHUIN44R</v>
          </cell>
          <cell r="AN1070" t="str">
            <v>Sí</v>
          </cell>
        </row>
        <row r="1071">
          <cell r="A1071">
            <v>2829</v>
          </cell>
          <cell r="B1071" t="str">
            <v>vigonz08@gmail.com</v>
          </cell>
          <cell r="AF1071" t="str">
            <v>INDIVIDUAL DE CUERINA AQUI Y AHORA RECTANGULAR 44 X 30CM</v>
          </cell>
          <cell r="AG1071" t="str">
            <v>269.5</v>
          </cell>
          <cell r="AH1071">
            <v>1</v>
          </cell>
          <cell r="AI1071" t="str">
            <v>CHUIN49R</v>
          </cell>
          <cell r="AN1071" t="str">
            <v>Sí</v>
          </cell>
        </row>
        <row r="1072">
          <cell r="A1072">
            <v>2829</v>
          </cell>
          <cell r="B1072" t="str">
            <v>vigonz08@gmail.com</v>
          </cell>
          <cell r="AF1072" t="str">
            <v>INDIVIDUAL CUERINA HOJAS 44X30 CM</v>
          </cell>
          <cell r="AG1072" t="str">
            <v>269.5</v>
          </cell>
          <cell r="AH1072">
            <v>1</v>
          </cell>
          <cell r="AI1072" t="str">
            <v>CHUIN43R</v>
          </cell>
          <cell r="AN1072" t="str">
            <v>Sí</v>
          </cell>
        </row>
        <row r="1073">
          <cell r="A1073">
            <v>2829</v>
          </cell>
          <cell r="B1073" t="str">
            <v>vigonz08@gmail.com</v>
          </cell>
          <cell r="AF1073" t="str">
            <v>INDIVIDUAL CUERINA HOJAS 44x30 CM</v>
          </cell>
          <cell r="AG1073" t="str">
            <v>269.5</v>
          </cell>
          <cell r="AH1073">
            <v>1</v>
          </cell>
          <cell r="AI1073" t="str">
            <v>CHUIN40R</v>
          </cell>
          <cell r="AN1073" t="str">
            <v>Sí</v>
          </cell>
        </row>
        <row r="1074">
          <cell r="A1074">
            <v>2829</v>
          </cell>
          <cell r="B1074" t="str">
            <v>vigonz08@gmail.com</v>
          </cell>
          <cell r="AF1074" t="str">
            <v>INDIVIDUAL CUERINA HOJAS 44X30 CM</v>
          </cell>
          <cell r="AG1074" t="str">
            <v>269.5</v>
          </cell>
          <cell r="AH1074">
            <v>1</v>
          </cell>
          <cell r="AI1074" t="str">
            <v>CHUIN42R</v>
          </cell>
          <cell r="AN1074" t="str">
            <v>Sí</v>
          </cell>
        </row>
        <row r="1075">
          <cell r="A1075">
            <v>2829</v>
          </cell>
          <cell r="B1075" t="str">
            <v>vigonz08@gmail.com</v>
          </cell>
          <cell r="AF1075" t="str">
            <v>INDIVIDUAL FLORES RECTANGULAR 44 X 30CM</v>
          </cell>
          <cell r="AG1075" t="str">
            <v>269.5</v>
          </cell>
          <cell r="AH1075">
            <v>1</v>
          </cell>
          <cell r="AI1075" t="str">
            <v>CHUIN09R MERCA SEPA</v>
          </cell>
          <cell r="AN1075" t="str">
            <v>Sí</v>
          </cell>
        </row>
        <row r="1076">
          <cell r="A1076">
            <v>2828</v>
          </cell>
          <cell r="B1076" t="str">
            <v>vdeluca11@hotmail.com</v>
          </cell>
          <cell r="AF1076" t="str">
            <v>BANDEJA UNICORNIO 25x25 CM</v>
          </cell>
          <cell r="AG1076" t="str">
            <v>224.98</v>
          </cell>
          <cell r="AH1076">
            <v>1</v>
          </cell>
          <cell r="AI1076" t="str">
            <v>077DE7644</v>
          </cell>
          <cell r="AN1076" t="str">
            <v>Sí</v>
          </cell>
        </row>
        <row r="1077">
          <cell r="A1077">
            <v>2828</v>
          </cell>
          <cell r="B1077" t="str">
            <v>vdeluca11@hotmail.com</v>
          </cell>
          <cell r="AF1077" t="str">
            <v>SET X 3 VASO CASABLANCA X 290CC PASABAHCE TEMPLADO</v>
          </cell>
          <cell r="AG1077">
            <v>696</v>
          </cell>
          <cell r="AH1077">
            <v>1</v>
          </cell>
          <cell r="AI1077" t="str">
            <v>PA52703</v>
          </cell>
          <cell r="AN1077" t="str">
            <v>Sí</v>
          </cell>
        </row>
        <row r="1078">
          <cell r="A1078">
            <v>2828</v>
          </cell>
          <cell r="B1078" t="str">
            <v>vdeluca11@hotmail.com</v>
          </cell>
          <cell r="AF1078" t="str">
            <v>MESA DE ARRIME HOME OFFICE 36X43X60 CM</v>
          </cell>
          <cell r="AG1078">
            <v>2800</v>
          </cell>
          <cell r="AH1078">
            <v>1</v>
          </cell>
          <cell r="AI1078" t="str">
            <v>NEWARRIME</v>
          </cell>
          <cell r="AN1078" t="str">
            <v>Sí</v>
          </cell>
        </row>
        <row r="1079">
          <cell r="A1079">
            <v>2828</v>
          </cell>
          <cell r="B1079" t="str">
            <v>vdeluca11@hotmail.com</v>
          </cell>
          <cell r="AF1079" t="str">
            <v>ENSALADERA APILABLE 1100 ML RIGOLLEAU 8 X 16 CM</v>
          </cell>
          <cell r="AG1079" t="str">
            <v>153.99</v>
          </cell>
          <cell r="AH1079">
            <v>1</v>
          </cell>
          <cell r="AI1079" t="str">
            <v>ML67550</v>
          </cell>
          <cell r="AN1079" t="str">
            <v>Sí</v>
          </cell>
        </row>
        <row r="1080">
          <cell r="A1080">
            <v>2828</v>
          </cell>
          <cell r="B1080" t="str">
            <v>vdeluca11@hotmail.com</v>
          </cell>
          <cell r="AF1080" t="str">
            <v>INDIVIDUAL FOLLOW YOUR DREAMS CUERINA</v>
          </cell>
          <cell r="AG1080" t="str">
            <v>269.5</v>
          </cell>
          <cell r="AH1080">
            <v>1</v>
          </cell>
          <cell r="AI1080" t="str">
            <v>CHUIN39R</v>
          </cell>
          <cell r="AN1080" t="str">
            <v>Sí</v>
          </cell>
        </row>
        <row r="1081">
          <cell r="A1081">
            <v>2828</v>
          </cell>
          <cell r="B1081" t="str">
            <v>vdeluca11@hotmail.com</v>
          </cell>
          <cell r="AF1081" t="str">
            <v>INDIVIDUAL ENJOY CUERINA 44 X 30 CM</v>
          </cell>
          <cell r="AG1081" t="str">
            <v>269.5</v>
          </cell>
          <cell r="AH1081">
            <v>1</v>
          </cell>
          <cell r="AI1081" t="str">
            <v>CHUIN36R</v>
          </cell>
          <cell r="AN1081" t="str">
            <v>Sí</v>
          </cell>
        </row>
        <row r="1082">
          <cell r="A1082">
            <v>2828</v>
          </cell>
          <cell r="B1082" t="str">
            <v>vdeluca11@hotmail.com</v>
          </cell>
          <cell r="AF1082" t="str">
            <v>INDIVIDUAL SMILE CUERINA</v>
          </cell>
          <cell r="AG1082" t="str">
            <v>269.5</v>
          </cell>
          <cell r="AH1082">
            <v>1</v>
          </cell>
          <cell r="AI1082" t="str">
            <v>CHUIN34R</v>
          </cell>
          <cell r="AN1082" t="str">
            <v>Sí</v>
          </cell>
        </row>
        <row r="1083">
          <cell r="A1083">
            <v>2828</v>
          </cell>
          <cell r="B1083" t="str">
            <v>vdeluca11@hotmail.com</v>
          </cell>
          <cell r="AF1083" t="str">
            <v>INDIVIDUAL SIMONA RECTANGULAR 44 X 30CM</v>
          </cell>
          <cell r="AG1083" t="str">
            <v>269.5</v>
          </cell>
          <cell r="AH1083">
            <v>1</v>
          </cell>
          <cell r="AI1083" t="str">
            <v>CHUIN104R</v>
          </cell>
          <cell r="AN1083" t="str">
            <v>Sí</v>
          </cell>
        </row>
        <row r="1084">
          <cell r="A1084">
            <v>2828</v>
          </cell>
          <cell r="B1084" t="str">
            <v>vdeluca11@hotmail.com</v>
          </cell>
          <cell r="AF1084" t="str">
            <v>UNTADOR PASTEL 14.5 CM (Violeta)</v>
          </cell>
          <cell r="AG1084">
            <v>49</v>
          </cell>
          <cell r="AH1084">
            <v>2</v>
          </cell>
          <cell r="AI1084" t="str">
            <v>019BA87503 MERCA SEPA</v>
          </cell>
          <cell r="AN1084" t="str">
            <v>Sí</v>
          </cell>
        </row>
        <row r="1085">
          <cell r="A1085">
            <v>2826</v>
          </cell>
          <cell r="B1085" t="str">
            <v>mariadelosangelesortiztorres1@gmail.com</v>
          </cell>
          <cell r="AF1085" t="str">
            <v>SET X 4 CUCHARAS DE BAMBOO 27CM</v>
          </cell>
          <cell r="AG1085">
            <v>574</v>
          </cell>
          <cell r="AH1085">
            <v>1</v>
          </cell>
          <cell r="AI1085" t="str">
            <v>MS101898</v>
          </cell>
          <cell r="AN1085" t="str">
            <v>Sí</v>
          </cell>
        </row>
        <row r="1086">
          <cell r="A1086">
            <v>2826</v>
          </cell>
          <cell r="B1086" t="str">
            <v>mariadelosangelesortiztorres1@gmail.com</v>
          </cell>
          <cell r="AF1086" t="str">
            <v>APOYA PAVA REDONDO</v>
          </cell>
          <cell r="AG1086" t="str">
            <v>286.6</v>
          </cell>
          <cell r="AH1086">
            <v>1</v>
          </cell>
          <cell r="AI1086" t="str">
            <v>046BA5447</v>
          </cell>
          <cell r="AN1086" t="str">
            <v>Sí</v>
          </cell>
        </row>
        <row r="1087">
          <cell r="A1087">
            <v>2826</v>
          </cell>
          <cell r="B1087" t="str">
            <v>mariadelosangelesortiztorres1@gmail.com</v>
          </cell>
          <cell r="AF1087" t="str">
            <v>WOK ANTIADHERENTE LINEA GRANITE 30CM</v>
          </cell>
          <cell r="AG1087">
            <v>999</v>
          </cell>
          <cell r="AH1087">
            <v>1</v>
          </cell>
          <cell r="AI1087" t="str">
            <v>MS119636</v>
          </cell>
          <cell r="AN1087" t="str">
            <v>Sí</v>
          </cell>
        </row>
        <row r="1088">
          <cell r="A1088">
            <v>2823</v>
          </cell>
          <cell r="B1088" t="str">
            <v>garcianadia.1989@gmail.com</v>
          </cell>
          <cell r="AF1088" t="str">
            <v>VASO NOA COOL 400ML X 6 U</v>
          </cell>
          <cell r="AG1088" t="str">
            <v>377.49</v>
          </cell>
          <cell r="AH1088">
            <v>2</v>
          </cell>
          <cell r="AI1088" t="str">
            <v>69255PK</v>
          </cell>
          <cell r="AN1088" t="str">
            <v>Sí</v>
          </cell>
        </row>
        <row r="1089">
          <cell r="A1089">
            <v>2823</v>
          </cell>
          <cell r="B1089" t="str">
            <v>garcianadia.1989@gmail.com</v>
          </cell>
          <cell r="AF1089" t="str">
            <v>RALLADOR 6 LADOS 23CM</v>
          </cell>
          <cell r="AG1089">
            <v>1464</v>
          </cell>
          <cell r="AH1089">
            <v>1</v>
          </cell>
          <cell r="AI1089" t="str">
            <v>046BA6440</v>
          </cell>
          <cell r="AN1089" t="str">
            <v>Sí</v>
          </cell>
        </row>
        <row r="1090">
          <cell r="A1090">
            <v>2823</v>
          </cell>
          <cell r="B1090" t="str">
            <v>garcianadia.1989@gmail.com</v>
          </cell>
          <cell r="AF1090" t="str">
            <v>ENSALADERA RIGOLLEAU PRIMAVERA 1600ML</v>
          </cell>
          <cell r="AG1090">
            <v>198</v>
          </cell>
          <cell r="AH1090">
            <v>1</v>
          </cell>
          <cell r="AI1090" t="str">
            <v>ML67539</v>
          </cell>
          <cell r="AN1090" t="str">
            <v>Sí</v>
          </cell>
        </row>
        <row r="1091">
          <cell r="A1091">
            <v>2821</v>
          </cell>
          <cell r="B1091" t="str">
            <v>sol.chifflet@gmail.com</v>
          </cell>
          <cell r="AF1091" t="str">
            <v>BOTELLA DE VIDRIO CON TAPA DE ACERO FOR YOU FUNDA AZUL 400ML</v>
          </cell>
          <cell r="AG1091">
            <v>524</v>
          </cell>
          <cell r="AH1091">
            <v>1</v>
          </cell>
          <cell r="AI1091" t="str">
            <v>MS126822</v>
          </cell>
          <cell r="AN1091" t="str">
            <v>Sí</v>
          </cell>
        </row>
        <row r="1092">
          <cell r="A1092">
            <v>2821</v>
          </cell>
          <cell r="B1092" t="str">
            <v>sol.chifflet@gmail.com</v>
          </cell>
          <cell r="AF1092" t="str">
            <v>MUG CAFE TERMICO TAPA SILICONA</v>
          </cell>
          <cell r="AG1092">
            <v>490</v>
          </cell>
          <cell r="AH1092">
            <v>1</v>
          </cell>
          <cell r="AI1092" t="str">
            <v>Q527</v>
          </cell>
          <cell r="AN1092" t="str">
            <v>Sí</v>
          </cell>
        </row>
        <row r="1093">
          <cell r="A1093">
            <v>2817</v>
          </cell>
          <cell r="B1093" t="str">
            <v>ferlcarro912@gmail.com</v>
          </cell>
          <cell r="AF1093" t="str">
            <v>VELA 100% SOJA AROMA JAZMIN</v>
          </cell>
          <cell r="AG1093">
            <v>352</v>
          </cell>
          <cell r="AH1093">
            <v>1</v>
          </cell>
          <cell r="AI1093" t="str">
            <v>TW83140VELA MERCA SEPARADA ..YO ESTOY LLEVANDO EL MARTES 31/8. 2 UNIDADES</v>
          </cell>
          <cell r="AN1093" t="str">
            <v>Sí</v>
          </cell>
        </row>
        <row r="1094">
          <cell r="A1094">
            <v>2817</v>
          </cell>
          <cell r="B1094" t="str">
            <v>ferlcarro912@gmail.com</v>
          </cell>
          <cell r="AF1094" t="str">
            <v>INDIVIDUAL KHULNA NATURAL 38CM</v>
          </cell>
          <cell r="AG1094">
            <v>480</v>
          </cell>
          <cell r="AH1094">
            <v>7</v>
          </cell>
          <cell r="AI1094">
            <v>115283</v>
          </cell>
          <cell r="AN1094" t="str">
            <v>Sí</v>
          </cell>
        </row>
        <row r="1095">
          <cell r="A1095">
            <v>2816</v>
          </cell>
          <cell r="B1095" t="str">
            <v>marubevione_95@hotmail.com</v>
          </cell>
          <cell r="AF1095" t="str">
            <v>BOTELLA JUICE 1L TAPA SILICONA</v>
          </cell>
          <cell r="AG1095">
            <v>584</v>
          </cell>
          <cell r="AH1095">
            <v>1</v>
          </cell>
          <cell r="AI1095" t="str">
            <v>019BO5573</v>
          </cell>
          <cell r="AN1095" t="str">
            <v>Sí</v>
          </cell>
        </row>
        <row r="1096">
          <cell r="A1096">
            <v>2816</v>
          </cell>
          <cell r="B1096" t="str">
            <v>marubevione_95@hotmail.com</v>
          </cell>
          <cell r="AF1096" t="str">
            <v>BOTELLA VIDRIO H2O 1 LITRO CORCHO ECOLOGICO</v>
          </cell>
          <cell r="AG1096">
            <v>519</v>
          </cell>
          <cell r="AH1096">
            <v>1</v>
          </cell>
          <cell r="AI1096" t="str">
            <v>019BO5217NEW</v>
          </cell>
          <cell r="AN1096" t="str">
            <v>Sí</v>
          </cell>
        </row>
        <row r="1097">
          <cell r="A1097">
            <v>2816</v>
          </cell>
          <cell r="B1097" t="str">
            <v>marubevione_95@hotmail.com</v>
          </cell>
          <cell r="AF1097" t="str">
            <v>BOTELLA ACQUA 1L TAPA SILICONA</v>
          </cell>
          <cell r="AG1097">
            <v>584</v>
          </cell>
          <cell r="AH1097">
            <v>1</v>
          </cell>
          <cell r="AI1097" t="str">
            <v>019BO5574</v>
          </cell>
          <cell r="AN1097" t="str">
            <v>Sí</v>
          </cell>
        </row>
        <row r="1098">
          <cell r="A1098">
            <v>2816</v>
          </cell>
          <cell r="B1098" t="str">
            <v>marubevione_95@hotmail.com</v>
          </cell>
          <cell r="AF1098" t="str">
            <v>ACEITERA CUADRADA DE VIDRIO Y PICO ACERO 500 ML</v>
          </cell>
          <cell r="AG1098">
            <v>485</v>
          </cell>
          <cell r="AH1098">
            <v>2</v>
          </cell>
          <cell r="AI1098" t="str">
            <v>MS107210</v>
          </cell>
          <cell r="AN1098" t="str">
            <v>Sí</v>
          </cell>
        </row>
        <row r="1099">
          <cell r="A1099">
            <v>2816</v>
          </cell>
          <cell r="B1099" t="str">
            <v>marubevione_95@hotmail.com</v>
          </cell>
          <cell r="AF1099" t="str">
            <v>DISPENSER SINGLE 500ML COLOR SURT (Negro)</v>
          </cell>
          <cell r="AG1099">
            <v>662</v>
          </cell>
          <cell r="AH1099">
            <v>1</v>
          </cell>
          <cell r="AI1099" t="str">
            <v>Q17008 QUO MERCA SEPARADA COSTO TEORICO MAS IVA</v>
          </cell>
          <cell r="AN1099" t="str">
            <v>Sí</v>
          </cell>
        </row>
        <row r="1100">
          <cell r="A1100">
            <v>2815</v>
          </cell>
          <cell r="B1100" t="str">
            <v>marnmartino@gmail.com</v>
          </cell>
          <cell r="AF1100" t="str">
            <v>MESA PLEGABLE PARA PC MADERA Y METAL 59X39X23CM (Beige)</v>
          </cell>
          <cell r="AG1100">
            <v>2099</v>
          </cell>
          <cell r="AH1100">
            <v>1</v>
          </cell>
          <cell r="AI1100" t="str">
            <v>ME7897</v>
          </cell>
          <cell r="AN1100" t="str">
            <v>Sí</v>
          </cell>
        </row>
        <row r="1101">
          <cell r="A1101">
            <v>2814</v>
          </cell>
          <cell r="B1101" t="str">
            <v>magui.gargano55@gmail.com</v>
          </cell>
          <cell r="AF1101" t="str">
            <v>MATE PAMPA BOCA ANCHA CON BOMBILLA COLOR BLANCO</v>
          </cell>
          <cell r="AG1101">
            <v>720</v>
          </cell>
          <cell r="AH1101">
            <v>1</v>
          </cell>
          <cell r="AN1101" t="str">
            <v>Sí</v>
          </cell>
        </row>
        <row r="1102">
          <cell r="A1102">
            <v>2813</v>
          </cell>
          <cell r="B1102" t="str">
            <v>jorgelina_paola@hotmail.com</v>
          </cell>
          <cell r="AF1102" t="str">
            <v>TAZA ROMA DE CERAMICA GRIS 275ML</v>
          </cell>
          <cell r="AG1102">
            <v>690</v>
          </cell>
          <cell r="AH1102">
            <v>1</v>
          </cell>
          <cell r="AI1102">
            <v>446713</v>
          </cell>
          <cell r="AN1102" t="str">
            <v>Sí</v>
          </cell>
        </row>
        <row r="1103">
          <cell r="A1103">
            <v>2813</v>
          </cell>
          <cell r="B1103" t="str">
            <v>jorgelina_paola@hotmail.com</v>
          </cell>
          <cell r="AF1103" t="str">
            <v>TAZA ROMA DE CERAMICA ROSA 275ML</v>
          </cell>
          <cell r="AG1103">
            <v>690</v>
          </cell>
          <cell r="AH1103">
            <v>1</v>
          </cell>
          <cell r="AI1103" t="str">
            <v>PO378713NN MERCA SEPA</v>
          </cell>
          <cell r="AN1103" t="str">
            <v>Sí</v>
          </cell>
        </row>
        <row r="1104">
          <cell r="A1104">
            <v>2813</v>
          </cell>
          <cell r="B1104" t="str">
            <v>jorgelina_paola@hotmail.com</v>
          </cell>
          <cell r="AF1104" t="str">
            <v>VELA 100% SOJA AROMA JAZMIN</v>
          </cell>
          <cell r="AG1104">
            <v>352</v>
          </cell>
          <cell r="AH1104">
            <v>2</v>
          </cell>
          <cell r="AI1104" t="str">
            <v>TW83140VELA MERCA SEPARADA ..YO ESTOY LLEVANDO EL MARTES 31/8. 2 UNIDADES</v>
          </cell>
          <cell r="AN1104" t="str">
            <v>Sí</v>
          </cell>
        </row>
        <row r="1105">
          <cell r="A1105">
            <v>2813</v>
          </cell>
          <cell r="B1105" t="str">
            <v>jorgelina_paola@hotmail.com</v>
          </cell>
          <cell r="AF1105" t="str">
            <v>PISAPAPAS DISTINTOS COLORES (Rosa)</v>
          </cell>
          <cell r="AG1105">
            <v>440</v>
          </cell>
          <cell r="AH1105">
            <v>1</v>
          </cell>
          <cell r="AN1105" t="str">
            <v>Sí</v>
          </cell>
        </row>
        <row r="1106">
          <cell r="A1106">
            <v>2812</v>
          </cell>
          <cell r="B1106" t="str">
            <v>vickyalbizo@gmail.com</v>
          </cell>
          <cell r="AF1106" t="str">
            <v>JABONERA PASTEL DE SIL. COL SURT 09X13.5X0.5CM (Rosa)</v>
          </cell>
          <cell r="AG1106">
            <v>205</v>
          </cell>
          <cell r="AH1106">
            <v>1</v>
          </cell>
          <cell r="AI1106" t="str">
            <v>019BA87543</v>
          </cell>
          <cell r="AN1106" t="str">
            <v>Sí</v>
          </cell>
        </row>
        <row r="1107">
          <cell r="A1107">
            <v>2812</v>
          </cell>
          <cell r="B1107" t="str">
            <v>vickyalbizo@gmail.com</v>
          </cell>
          <cell r="AF1107" t="str">
            <v>SECAPLATOS PASTEL PANAL 30.5X0.4X20.5 CM (Verde)</v>
          </cell>
          <cell r="AG1107">
            <v>532</v>
          </cell>
          <cell r="AH1107">
            <v>1</v>
          </cell>
          <cell r="AI1107" t="str">
            <v>019BA87519</v>
          </cell>
          <cell r="AN1107" t="str">
            <v>Sí</v>
          </cell>
        </row>
        <row r="1108">
          <cell r="A1108">
            <v>2812</v>
          </cell>
          <cell r="B1108" t="str">
            <v>vickyalbizo@gmail.com</v>
          </cell>
          <cell r="AF1108" t="str">
            <v>MATE PAMPA BOCA ANCHA CON BOMBILLA COLOR ROSA</v>
          </cell>
          <cell r="AG1108">
            <v>720</v>
          </cell>
          <cell r="AH1108">
            <v>1</v>
          </cell>
          <cell r="AI1108" t="str">
            <v>MATE PAMPA02. MERCA SEPARADA</v>
          </cell>
          <cell r="AN1108" t="str">
            <v>Sí</v>
          </cell>
        </row>
        <row r="1109">
          <cell r="A1109">
            <v>2812</v>
          </cell>
          <cell r="B1109" t="str">
            <v>vickyalbizo@gmail.com</v>
          </cell>
          <cell r="AF1109" t="str">
            <v>UNTADOR PASTEL 14.5 CM (Violeta)</v>
          </cell>
          <cell r="AG1109">
            <v>44</v>
          </cell>
          <cell r="AH1109">
            <v>1</v>
          </cell>
          <cell r="AI1109" t="str">
            <v>019BA87503 MERCA SEPA</v>
          </cell>
          <cell r="AN1109" t="str">
            <v>Sí</v>
          </cell>
        </row>
        <row r="1110">
          <cell r="A1110">
            <v>2812</v>
          </cell>
          <cell r="B1110" t="str">
            <v>vickyalbizo@gmail.com</v>
          </cell>
          <cell r="AF1110" t="str">
            <v>UNTADOR PASTEL 14.5 CM (Rosa)</v>
          </cell>
          <cell r="AG1110">
            <v>44</v>
          </cell>
          <cell r="AH1110">
            <v>1</v>
          </cell>
          <cell r="AI1110" t="str">
            <v>019BA87503 MERCA SEPA</v>
          </cell>
          <cell r="AN1110" t="str">
            <v>Sí</v>
          </cell>
        </row>
        <row r="1111">
          <cell r="A1111">
            <v>2810</v>
          </cell>
          <cell r="B1111" t="str">
            <v>liabarrios1969@gmail.com</v>
          </cell>
          <cell r="AF1111" t="str">
            <v>SET X 3 PIES DE MACETAS NÓRDICOS</v>
          </cell>
          <cell r="AG1111">
            <v>1350</v>
          </cell>
          <cell r="AH1111">
            <v>1</v>
          </cell>
          <cell r="AN1111" t="str">
            <v>Sí</v>
          </cell>
        </row>
        <row r="1112">
          <cell r="A1112">
            <v>2808</v>
          </cell>
          <cell r="B1112" t="str">
            <v>solegonzalez31@hotmail.com</v>
          </cell>
          <cell r="AF1112" t="str">
            <v>TRAPO DE PISO CON FRASE MEDIA STANTARD 50 X 60 CM</v>
          </cell>
          <cell r="AG1112">
            <v>245</v>
          </cell>
          <cell r="AH1112">
            <v>1</v>
          </cell>
          <cell r="AI1112" t="str">
            <v>AL8219</v>
          </cell>
          <cell r="AN1112" t="str">
            <v>Sí</v>
          </cell>
        </row>
        <row r="1113">
          <cell r="A1113">
            <v>2808</v>
          </cell>
          <cell r="B1113" t="str">
            <v>solegonzalez31@hotmail.com</v>
          </cell>
          <cell r="AF1113" t="str">
            <v>TRAPO DE PISO CON FRASE MEDIA STANTARD 50 X 60 CM HOLA CHAU</v>
          </cell>
          <cell r="AG1113">
            <v>390</v>
          </cell>
          <cell r="AH1113">
            <v>1</v>
          </cell>
          <cell r="AI1113" t="str">
            <v>HOLA CHAU CHICO GRIS</v>
          </cell>
          <cell r="AN1113" t="str">
            <v>Sí</v>
          </cell>
        </row>
        <row r="1114">
          <cell r="A1114">
            <v>2808</v>
          </cell>
          <cell r="B1114" t="str">
            <v>solegonzalez31@hotmail.com</v>
          </cell>
          <cell r="AF1114" t="str">
            <v>MOLDE TARTERA 27 CM DIAM</v>
          </cell>
          <cell r="AG1114">
            <v>488</v>
          </cell>
          <cell r="AH1114">
            <v>1</v>
          </cell>
          <cell r="AI1114" t="str">
            <v>046BA4836</v>
          </cell>
          <cell r="AN1114" t="str">
            <v>Sí</v>
          </cell>
        </row>
        <row r="1115">
          <cell r="A1115">
            <v>2805</v>
          </cell>
          <cell r="B1115" t="str">
            <v>eugeniaportugalb@hotmail.com</v>
          </cell>
          <cell r="AF1115" t="str">
            <v>SET X 6 VASOS OSLO 400 ML</v>
          </cell>
          <cell r="AG1115">
            <v>698</v>
          </cell>
          <cell r="AH1115">
            <v>1</v>
          </cell>
          <cell r="AI1115" t="str">
            <v>68785PK</v>
          </cell>
          <cell r="AN1115" t="str">
            <v>Sí</v>
          </cell>
        </row>
        <row r="1116">
          <cell r="A1116">
            <v>2805</v>
          </cell>
          <cell r="B1116" t="str">
            <v>eugeniaportugalb@hotmail.com</v>
          </cell>
          <cell r="AF1116" t="str">
            <v>BOWL BLANCO 2.5LTS APTO MICROONDAS Y FREEZER</v>
          </cell>
          <cell r="AG1116">
            <v>422</v>
          </cell>
          <cell r="AH1116">
            <v>1</v>
          </cell>
          <cell r="AI1116" t="str">
            <v>BP02001 BIPO</v>
          </cell>
          <cell r="AN1116" t="str">
            <v>Sí</v>
          </cell>
        </row>
        <row r="1117">
          <cell r="A1117">
            <v>2805</v>
          </cell>
          <cell r="B1117" t="str">
            <v>eugeniaportugalb@hotmail.com</v>
          </cell>
          <cell r="AF1117" t="str">
            <v>SET X 4 CUCHARAS DE BAMBOO 27CM</v>
          </cell>
          <cell r="AG1117">
            <v>574</v>
          </cell>
          <cell r="AH1117">
            <v>1</v>
          </cell>
          <cell r="AI1117" t="str">
            <v>MS101898</v>
          </cell>
          <cell r="AN1117" t="str">
            <v>Sí</v>
          </cell>
        </row>
        <row r="1118">
          <cell r="A1118">
            <v>2805</v>
          </cell>
          <cell r="B1118" t="str">
            <v>eugeniaportugalb@hotmail.com</v>
          </cell>
          <cell r="AF1118" t="str">
            <v>MANTEL MOSTAZA RECTANGULAR TELA TROPICAL PESADO 150 X 250 CM</v>
          </cell>
          <cell r="AG1118">
            <v>1285</v>
          </cell>
          <cell r="AH1118">
            <v>1</v>
          </cell>
          <cell r="AI1118" t="str">
            <v>CHUMANMOS</v>
          </cell>
          <cell r="AN1118" t="str">
            <v>Sí</v>
          </cell>
        </row>
        <row r="1119">
          <cell r="A1119">
            <v>2805</v>
          </cell>
          <cell r="B1119" t="str">
            <v>eugeniaportugalb@hotmail.com</v>
          </cell>
          <cell r="AF1119" t="str">
            <v>VELA 100% SOJA AROMA JAZMIN</v>
          </cell>
          <cell r="AG1119">
            <v>352</v>
          </cell>
          <cell r="AH1119">
            <v>2</v>
          </cell>
          <cell r="AI1119" t="str">
            <v>TW83140VELA MERCA SEPARADA ..YO ESTOY LLEVANDO EL MARTES 31/8. 2 UNIDADES</v>
          </cell>
          <cell r="AN1119" t="str">
            <v>Sí</v>
          </cell>
        </row>
        <row r="1120">
          <cell r="A1120">
            <v>2804</v>
          </cell>
          <cell r="B1120" t="str">
            <v>britocarolina92@gmail.com</v>
          </cell>
          <cell r="AF1120" t="str">
            <v>TRAPO DE PISO CON FRASE MEDIA STANTARD 50 X 60 CM HOLA CHAU</v>
          </cell>
          <cell r="AG1120">
            <v>390</v>
          </cell>
          <cell r="AH1120">
            <v>1</v>
          </cell>
          <cell r="AI1120" t="str">
            <v>HOLA CHAU CHICO GRIS</v>
          </cell>
          <cell r="AN1120" t="str">
            <v>Sí</v>
          </cell>
        </row>
        <row r="1121">
          <cell r="A1121">
            <v>2804</v>
          </cell>
          <cell r="B1121" t="str">
            <v>britocarolina92@gmail.com</v>
          </cell>
          <cell r="AF1121" t="str">
            <v>DISPENSER SINGLE 500ML COLOR SURT (Negro)</v>
          </cell>
          <cell r="AG1121">
            <v>662</v>
          </cell>
          <cell r="AH1121">
            <v>1</v>
          </cell>
          <cell r="AI1121" t="str">
            <v>Q17008 QUO MERCA SEPARADA COSTO TEORICO MAS IVA</v>
          </cell>
          <cell r="AN1121" t="str">
            <v>Sí</v>
          </cell>
        </row>
        <row r="1122">
          <cell r="A1122">
            <v>2804</v>
          </cell>
          <cell r="B1122" t="str">
            <v>britocarolina92@gmail.com</v>
          </cell>
          <cell r="AF1122" t="str">
            <v>RALLADOR DE MANO FINO PARA COLGAR 25 X 5.5</v>
          </cell>
          <cell r="AG1122" t="str">
            <v>334.4</v>
          </cell>
          <cell r="AH1122">
            <v>1</v>
          </cell>
          <cell r="AI1122" t="str">
            <v>BA7391</v>
          </cell>
          <cell r="AN1122" t="str">
            <v>Sí</v>
          </cell>
        </row>
        <row r="1123">
          <cell r="A1123">
            <v>2803</v>
          </cell>
          <cell r="B1123" t="str">
            <v>gua.moreno@hotmail.com</v>
          </cell>
          <cell r="AF1123" t="str">
            <v>PLANTA ARTIFICIAL MACET. CERAM. 15X16CM</v>
          </cell>
          <cell r="AG1123">
            <v>1433</v>
          </cell>
          <cell r="AH1123">
            <v>2</v>
          </cell>
          <cell r="AI1123" t="str">
            <v>046FL7154</v>
          </cell>
          <cell r="AN1123" t="str">
            <v>Sí</v>
          </cell>
        </row>
        <row r="1124">
          <cell r="A1124">
            <v>2803</v>
          </cell>
          <cell r="B1124" t="str">
            <v>gua.moreno@hotmail.com</v>
          </cell>
          <cell r="AF1124" t="str">
            <v>LATA BISCUITS 22 CM</v>
          </cell>
          <cell r="AG1124">
            <v>570</v>
          </cell>
          <cell r="AH1124">
            <v>1</v>
          </cell>
          <cell r="AI1124" t="str">
            <v>046CX5101D2</v>
          </cell>
          <cell r="AN1124" t="str">
            <v>Sí</v>
          </cell>
        </row>
        <row r="1125">
          <cell r="A1125">
            <v>2803</v>
          </cell>
          <cell r="B1125" t="str">
            <v>gua.moreno@hotmail.com</v>
          </cell>
          <cell r="AF1125" t="str">
            <v>FRASCO DE VIDRIO BISCUITS 19CM / 13CM DIAM</v>
          </cell>
          <cell r="AG1125">
            <v>1524</v>
          </cell>
          <cell r="AH1125">
            <v>2</v>
          </cell>
          <cell r="AI1125" t="str">
            <v>094BA7081</v>
          </cell>
          <cell r="AN1125" t="str">
            <v>Sí</v>
          </cell>
        </row>
        <row r="1126">
          <cell r="A1126">
            <v>2803</v>
          </cell>
          <cell r="B1126" t="str">
            <v>gua.moreno@hotmail.com</v>
          </cell>
          <cell r="AF1126" t="str">
            <v>PACK X 6 VASO BELLIZE PURPLE X 315ML</v>
          </cell>
          <cell r="AG1126">
            <v>1381</v>
          </cell>
          <cell r="AH1126">
            <v>1</v>
          </cell>
          <cell r="AI1126" t="str">
            <v>TW82923</v>
          </cell>
          <cell r="AN1126" t="str">
            <v>Sí</v>
          </cell>
        </row>
        <row r="1127">
          <cell r="A1127">
            <v>2803</v>
          </cell>
          <cell r="B1127" t="str">
            <v>gua.moreno@hotmail.com</v>
          </cell>
          <cell r="AF1127" t="str">
            <v>CAJA DE TE MADERA 3 DIV LEYENDA "THÉ" 24X9X7CM</v>
          </cell>
          <cell r="AG1127">
            <v>1176</v>
          </cell>
          <cell r="AH1127">
            <v>1</v>
          </cell>
          <cell r="AI1127" t="str">
            <v>046CX5812 MERCA SEPARADA</v>
          </cell>
          <cell r="AN1127" t="str">
            <v>Sí</v>
          </cell>
        </row>
        <row r="1128">
          <cell r="A1128">
            <v>2803</v>
          </cell>
          <cell r="B1128" t="str">
            <v>gua.moreno@hotmail.com</v>
          </cell>
          <cell r="AF1128" t="str">
            <v>SET X 6 COPA BOUQUET 250 ML RIGOLLEAU</v>
          </cell>
          <cell r="AG1128">
            <v>624</v>
          </cell>
          <cell r="AH1128">
            <v>1</v>
          </cell>
          <cell r="AI1128" t="str">
            <v>68983PK</v>
          </cell>
          <cell r="AN1128" t="str">
            <v>Sí</v>
          </cell>
        </row>
        <row r="1129">
          <cell r="A1129">
            <v>2803</v>
          </cell>
          <cell r="B1129" t="str">
            <v>gua.moreno@hotmail.com</v>
          </cell>
          <cell r="AF1129" t="str">
            <v>MATE CERAMICA CON BOMBILLA (Blanco)</v>
          </cell>
          <cell r="AG1129">
            <v>680</v>
          </cell>
          <cell r="AH1129">
            <v>1</v>
          </cell>
          <cell r="AI1129" t="str">
            <v>ALCU011 MERCA SEPARADA MATE ANA CREOOO</v>
          </cell>
          <cell r="AN1129" t="str">
            <v>Sí</v>
          </cell>
        </row>
        <row r="1130">
          <cell r="A1130">
            <v>2803</v>
          </cell>
          <cell r="B1130" t="str">
            <v>gua.moreno@hotmail.com</v>
          </cell>
          <cell r="AF1130" t="str">
            <v>MATE MADERATE MADERA Y SILICONA CON BOMBILLA (Beige)</v>
          </cell>
          <cell r="AG1130">
            <v>595</v>
          </cell>
          <cell r="AH1130">
            <v>1</v>
          </cell>
          <cell r="AN1130" t="str">
            <v>Sí</v>
          </cell>
        </row>
        <row r="1131">
          <cell r="A1131">
            <v>2803</v>
          </cell>
          <cell r="B1131" t="str">
            <v>gua.moreno@hotmail.com</v>
          </cell>
          <cell r="AF1131" t="str">
            <v>MATE MADERATE MADERA Y SILICONA CON BOMBILLA (Negro)</v>
          </cell>
          <cell r="AG1131">
            <v>595</v>
          </cell>
          <cell r="AH1131">
            <v>1</v>
          </cell>
          <cell r="AI1131" t="str">
            <v>Q632 QUO /MERCA SEPARADA/COSTO TEORICO MAS IVA</v>
          </cell>
          <cell r="AN1131" t="str">
            <v>Sí</v>
          </cell>
        </row>
        <row r="1132">
          <cell r="A1132">
            <v>2803</v>
          </cell>
          <cell r="B1132" t="str">
            <v>gua.moreno@hotmail.com</v>
          </cell>
          <cell r="AF1132" t="str">
            <v>CAJA DE TE MAD. 15CM 2 COL 4DIV - GRIS Y MARINO (Gris)</v>
          </cell>
          <cell r="AG1132">
            <v>1702</v>
          </cell>
          <cell r="AH1132">
            <v>1</v>
          </cell>
          <cell r="AI1132" t="str">
            <v>046CX7196</v>
          </cell>
          <cell r="AN1132" t="str">
            <v>Sí</v>
          </cell>
        </row>
        <row r="1133">
          <cell r="A1133">
            <v>2803</v>
          </cell>
          <cell r="B1133" t="str">
            <v>gua.moreno@hotmail.com</v>
          </cell>
          <cell r="AF1133" t="str">
            <v>FRASCO VIDRIO 19CM X 9CM DIAM</v>
          </cell>
          <cell r="AG1133">
            <v>895</v>
          </cell>
          <cell r="AH1133">
            <v>2</v>
          </cell>
          <cell r="AI1133" t="str">
            <v>BA6431 MERRCA SEPARADA</v>
          </cell>
          <cell r="AN1133" t="str">
            <v>Sí</v>
          </cell>
        </row>
        <row r="1134">
          <cell r="A1134">
            <v>2803</v>
          </cell>
          <cell r="B1134" t="str">
            <v>gua.moreno@hotmail.com</v>
          </cell>
          <cell r="AF1134" t="str">
            <v>FRASCO VIDRIO 16CM X 9CM DIAM</v>
          </cell>
          <cell r="AG1134">
            <v>851</v>
          </cell>
          <cell r="AH1134">
            <v>2</v>
          </cell>
          <cell r="AI1134" t="str">
            <v>BA6430 MERCA SEPARDAD</v>
          </cell>
          <cell r="AN1134" t="str">
            <v>Sí</v>
          </cell>
        </row>
        <row r="1135">
          <cell r="A1135">
            <v>2803</v>
          </cell>
          <cell r="B1135" t="str">
            <v>gua.moreno@hotmail.com</v>
          </cell>
          <cell r="AF1135" t="str">
            <v>MATE PAMPA BOCA ANGOSTA CON BOMBILLA COLOR NEGRO</v>
          </cell>
          <cell r="AG1135">
            <v>720</v>
          </cell>
          <cell r="AH1135">
            <v>1</v>
          </cell>
          <cell r="AN1135" t="str">
            <v>Sí</v>
          </cell>
        </row>
        <row r="1136">
          <cell r="A1136">
            <v>2803</v>
          </cell>
          <cell r="B1136" t="str">
            <v>gua.moreno@hotmail.com</v>
          </cell>
          <cell r="AF1136" t="str">
            <v>TABLA MÁRMOL CARRARA 30x10 CM (Blanco)</v>
          </cell>
          <cell r="AG1136">
            <v>1685</v>
          </cell>
          <cell r="AH1136">
            <v>2</v>
          </cell>
          <cell r="AI1136" t="str">
            <v>CARRA 3010. MERCA SEPARADA</v>
          </cell>
          <cell r="AN1136" t="str">
            <v>Sí</v>
          </cell>
        </row>
        <row r="1137">
          <cell r="A1137">
            <v>2803</v>
          </cell>
          <cell r="B1137" t="str">
            <v>gua.moreno@hotmail.com</v>
          </cell>
          <cell r="AF1137" t="str">
            <v>MATE PAMPA BOCA ANGOSTA CON BOMBILLA COLOR BLANCO</v>
          </cell>
          <cell r="AG1137">
            <v>720</v>
          </cell>
          <cell r="AH1137">
            <v>1</v>
          </cell>
          <cell r="AN1137" t="str">
            <v>Sí</v>
          </cell>
        </row>
        <row r="1138">
          <cell r="A1138">
            <v>2801</v>
          </cell>
          <cell r="B1138" t="str">
            <v>irenesandracasini@gmail.com</v>
          </cell>
          <cell r="AF1138" t="str">
            <v>INDIVIDUAL CUERINA HOJAS 32.5CM DIAM</v>
          </cell>
          <cell r="AG1138" t="str">
            <v>269.5</v>
          </cell>
          <cell r="AH1138">
            <v>2</v>
          </cell>
          <cell r="AI1138" t="str">
            <v>CHUIN44C</v>
          </cell>
          <cell r="AN1138" t="str">
            <v>Sí</v>
          </cell>
        </row>
        <row r="1139">
          <cell r="A1139">
            <v>2799</v>
          </cell>
          <cell r="B1139" t="str">
            <v>r.gorena@hotmail.com</v>
          </cell>
          <cell r="AF1139" t="str">
            <v>MATE PAMPA BOCA ANCHA CON BOMBILLA COLOR ROSA</v>
          </cell>
          <cell r="AG1139">
            <v>720</v>
          </cell>
          <cell r="AH1139">
            <v>1</v>
          </cell>
          <cell r="AI1139" t="str">
            <v>MATE PAMPA02. MERCA SEPARADA</v>
          </cell>
          <cell r="AN1139" t="str">
            <v>Sí</v>
          </cell>
        </row>
        <row r="1140">
          <cell r="A1140">
            <v>2799</v>
          </cell>
          <cell r="B1140" t="str">
            <v>r.gorena@hotmail.com</v>
          </cell>
          <cell r="AF1140" t="str">
            <v>MATE PAMPA BOCA ABIERTA CON BOMBILLA COLOR CORAL</v>
          </cell>
          <cell r="AG1140">
            <v>720</v>
          </cell>
          <cell r="AH1140">
            <v>1</v>
          </cell>
          <cell r="AN1140" t="str">
            <v>Sí</v>
          </cell>
        </row>
        <row r="1141">
          <cell r="A1141">
            <v>2798</v>
          </cell>
          <cell r="B1141" t="str">
            <v>maca.rebagliati@gmail.com</v>
          </cell>
          <cell r="AF1141" t="str">
            <v>BATIDOR DE SILICONA CREAM MANGO DE MADERA 28 CM</v>
          </cell>
          <cell r="AG1141" t="str">
            <v>597.69</v>
          </cell>
          <cell r="AH1141">
            <v>1</v>
          </cell>
          <cell r="AI1141" t="str">
            <v>MS101A63</v>
          </cell>
          <cell r="AN1141" t="str">
            <v>Sí</v>
          </cell>
        </row>
        <row r="1142">
          <cell r="A1142">
            <v>2798</v>
          </cell>
          <cell r="B1142" t="str">
            <v>maca.rebagliati@gmail.com</v>
          </cell>
          <cell r="AF1142" t="str">
            <v>ESPATULA REPOSTERA CURVA DE SILICONA CREAM MANGO DE MADERA PLANO 34 CM</v>
          </cell>
          <cell r="AG1142" t="str">
            <v>268.18</v>
          </cell>
          <cell r="AH1142">
            <v>1</v>
          </cell>
          <cell r="AI1142" t="str">
            <v>MS101A57</v>
          </cell>
          <cell r="AN1142" t="str">
            <v>Sí</v>
          </cell>
        </row>
        <row r="1143">
          <cell r="A1143">
            <v>2798</v>
          </cell>
          <cell r="B1143" t="str">
            <v>maca.rebagliati@gmail.com</v>
          </cell>
          <cell r="AF1143" t="str">
            <v>TAZA ROMA DE CERAMICA BLANCA 275ML</v>
          </cell>
          <cell r="AG1143">
            <v>690</v>
          </cell>
          <cell r="AH1143">
            <v>2</v>
          </cell>
          <cell r="AI1143" t="str">
            <v>PO61713NN MERCA SEPARADA</v>
          </cell>
          <cell r="AN1143" t="str">
            <v>Sí</v>
          </cell>
        </row>
        <row r="1144">
          <cell r="A1144">
            <v>2798</v>
          </cell>
          <cell r="B1144" t="str">
            <v>maca.rebagliati@gmail.com</v>
          </cell>
          <cell r="AF1144" t="str">
            <v>MOLDE BUDINERA</v>
          </cell>
          <cell r="AG1144" t="str">
            <v>761.72</v>
          </cell>
          <cell r="AH1144">
            <v>1</v>
          </cell>
          <cell r="AI1144" t="str">
            <v>046BA4829</v>
          </cell>
          <cell r="AN1144" t="str">
            <v>Sí</v>
          </cell>
        </row>
        <row r="1145">
          <cell r="A1145">
            <v>2798</v>
          </cell>
          <cell r="B1145" t="str">
            <v>maca.rebagliati@gmail.com</v>
          </cell>
          <cell r="AF1145" t="str">
            <v>PELA PAPAS DE ACERO BLACK 19X2CM</v>
          </cell>
          <cell r="AG1145">
            <v>715</v>
          </cell>
          <cell r="AH1145">
            <v>1</v>
          </cell>
          <cell r="AI1145" t="str">
            <v>MS101992</v>
          </cell>
          <cell r="AN1145" t="str">
            <v>Sí</v>
          </cell>
        </row>
        <row r="1146">
          <cell r="A1146">
            <v>2797</v>
          </cell>
          <cell r="B1146" t="str">
            <v>car.mastricola@gmail.com</v>
          </cell>
          <cell r="AF1146" t="str">
            <v>BATIDOR DE SILICONA CREAM MANGO DE MADERA 28 CM</v>
          </cell>
          <cell r="AG1146" t="str">
            <v>597.69</v>
          </cell>
          <cell r="AH1146">
            <v>1</v>
          </cell>
          <cell r="AI1146" t="str">
            <v>MS101A63</v>
          </cell>
          <cell r="AN1146" t="str">
            <v>Sí</v>
          </cell>
        </row>
        <row r="1147">
          <cell r="A1147">
            <v>2797</v>
          </cell>
          <cell r="B1147" t="str">
            <v>car.mastricola@gmail.com</v>
          </cell>
          <cell r="AF1147" t="str">
            <v>PINCEL DE SILICONA MANGO DE MADERA SIMIL MARMOL 27X4CM</v>
          </cell>
          <cell r="AG1147" t="str">
            <v>465.39</v>
          </cell>
          <cell r="AH1147">
            <v>1</v>
          </cell>
          <cell r="AI1147" t="str">
            <v>MS101A20</v>
          </cell>
          <cell r="AN1147" t="str">
            <v>Sí</v>
          </cell>
        </row>
        <row r="1148">
          <cell r="A1148">
            <v>2797</v>
          </cell>
          <cell r="B1148" t="str">
            <v>car.mastricola@gmail.com</v>
          </cell>
          <cell r="AF1148" t="str">
            <v>SET X 4 CUCHARAS DE BAMBOO 27CM</v>
          </cell>
          <cell r="AG1148" t="str">
            <v>267.39</v>
          </cell>
          <cell r="AH1148">
            <v>1</v>
          </cell>
          <cell r="AI1148" t="str">
            <v>MS101898</v>
          </cell>
          <cell r="AN1148" t="str">
            <v>Sí</v>
          </cell>
        </row>
        <row r="1149">
          <cell r="A1149">
            <v>2797</v>
          </cell>
          <cell r="B1149" t="str">
            <v>car.mastricola@gmail.com</v>
          </cell>
          <cell r="AF1149" t="str">
            <v>ESPATULA DE NYLON CON MANGO DE ACERO Y PP SIMIL MARMOL 35CM</v>
          </cell>
          <cell r="AG1149" t="str">
            <v>549.5</v>
          </cell>
          <cell r="AH1149">
            <v>1</v>
          </cell>
          <cell r="AI1149" t="str">
            <v>MS101850</v>
          </cell>
          <cell r="AN1149" t="str">
            <v>Sí</v>
          </cell>
        </row>
        <row r="1150">
          <cell r="A1150">
            <v>2797</v>
          </cell>
          <cell r="B1150" t="str">
            <v>car.mastricola@gmail.com</v>
          </cell>
          <cell r="AF1150" t="str">
            <v>CUCHARON DE NYLON CON MANGO DE ACERO Y PP SIMIL MARMOL 29CM</v>
          </cell>
          <cell r="AG1150" t="str">
            <v>549.5</v>
          </cell>
          <cell r="AH1150">
            <v>1</v>
          </cell>
          <cell r="AI1150" t="str">
            <v>MS101851 MERCA SEPA</v>
          </cell>
          <cell r="AN1150" t="str">
            <v>Sí</v>
          </cell>
        </row>
        <row r="1151">
          <cell r="A1151">
            <v>2797</v>
          </cell>
          <cell r="B1151" t="str">
            <v>car.mastricola@gmail.com</v>
          </cell>
          <cell r="AF1151" t="str">
            <v>ESPUMADERA DE NYLON CON MANGO DE ACERO Y PP SIMIL MARMOL 34 CM</v>
          </cell>
          <cell r="AG1151" t="str">
            <v>549.5</v>
          </cell>
          <cell r="AH1151">
            <v>1</v>
          </cell>
          <cell r="AI1151" t="str">
            <v>MS101852</v>
          </cell>
          <cell r="AN1151" t="str">
            <v>Sí</v>
          </cell>
        </row>
        <row r="1152">
          <cell r="A1152">
            <v>2797</v>
          </cell>
          <cell r="B1152" t="str">
            <v>car.mastricola@gmail.com</v>
          </cell>
          <cell r="AF1152" t="str">
            <v>CUCHARA ESPAGUETTI DE NYLON CON MANGO DE ACERO Y PP SIMIL MARMOL 32CM</v>
          </cell>
          <cell r="AG1152" t="str">
            <v>549.5</v>
          </cell>
          <cell r="AH1152">
            <v>1</v>
          </cell>
          <cell r="AI1152" t="str">
            <v>MS101853</v>
          </cell>
          <cell r="AN1152" t="str">
            <v>Sí</v>
          </cell>
        </row>
        <row r="1153">
          <cell r="A1153">
            <v>2797</v>
          </cell>
          <cell r="B1153" t="str">
            <v>car.mastricola@gmail.com</v>
          </cell>
          <cell r="AF1153" t="str">
            <v>CUCHARA CALADA DE NYLON CON MANGO DE ACERO Y PP SIMIL MARMOL 33.5</v>
          </cell>
          <cell r="AG1153" t="str">
            <v>549.5</v>
          </cell>
          <cell r="AH1153">
            <v>1</v>
          </cell>
          <cell r="AI1153" t="str">
            <v>MS101854</v>
          </cell>
          <cell r="AN1153" t="str">
            <v>Sí</v>
          </cell>
        </row>
        <row r="1154">
          <cell r="A1154">
            <v>2792</v>
          </cell>
          <cell r="B1154" t="str">
            <v>paula.grosskopf@yahoo.com.ar</v>
          </cell>
          <cell r="AF1154" t="str">
            <v>TRAPO DE PISO GRIS FORMAS STANDARD</v>
          </cell>
          <cell r="AG1154">
            <v>390</v>
          </cell>
          <cell r="AH1154">
            <v>1</v>
          </cell>
          <cell r="AN1154" t="str">
            <v>Sí</v>
          </cell>
        </row>
        <row r="1155">
          <cell r="A1155">
            <v>2792</v>
          </cell>
          <cell r="B1155" t="str">
            <v>paula.grosskopf@yahoo.com.ar</v>
          </cell>
          <cell r="AF1155" t="str">
            <v>TRAPO DE PISO CON FRASE MEDIA STANTARD 50 X 60 CM</v>
          </cell>
          <cell r="AG1155">
            <v>390</v>
          </cell>
          <cell r="AH1155">
            <v>1</v>
          </cell>
          <cell r="AI1155" t="str">
            <v>ESTRELLA</v>
          </cell>
          <cell r="AN1155" t="str">
            <v>Sí</v>
          </cell>
        </row>
        <row r="1156">
          <cell r="A1156">
            <v>2792</v>
          </cell>
          <cell r="B1156" t="str">
            <v>paula.grosskopf@yahoo.com.ar</v>
          </cell>
          <cell r="AF1156" t="str">
            <v>CANASTA ONE GRANDE 28.8X19.1X12.3 CM COLORES SURT. (Blanco)</v>
          </cell>
          <cell r="AG1156" t="str">
            <v>311.68</v>
          </cell>
          <cell r="AH1156">
            <v>1</v>
          </cell>
          <cell r="AN1156" t="str">
            <v>Sí</v>
          </cell>
        </row>
        <row r="1157">
          <cell r="A1157">
            <v>2792</v>
          </cell>
          <cell r="B1157" t="str">
            <v>paula.grosskopf@yahoo.com.ar</v>
          </cell>
          <cell r="AF1157" t="str">
            <v>FRASCO DE VIDRIO LINEA CUNA COBRE MEDIANO - 2 L 15.2X10X16.5CM</v>
          </cell>
          <cell r="AG1157" t="str">
            <v>517.63</v>
          </cell>
          <cell r="AH1157">
            <v>2</v>
          </cell>
          <cell r="AI1157" t="str">
            <v>M117A25</v>
          </cell>
          <cell r="AN1157" t="str">
            <v>Sí</v>
          </cell>
        </row>
        <row r="1158">
          <cell r="A1158">
            <v>2792</v>
          </cell>
          <cell r="B1158" t="str">
            <v>paula.grosskopf@yahoo.com.ar</v>
          </cell>
          <cell r="AF1158" t="str">
            <v>FRASCO DE VIDRIO LINEA CUNA COBRE GRANDE - 2.5 L 20.3X13.3X20.3CM</v>
          </cell>
          <cell r="AG1158" t="str">
            <v>517.63</v>
          </cell>
          <cell r="AH1158">
            <v>1</v>
          </cell>
          <cell r="AI1158" t="str">
            <v>M117A24</v>
          </cell>
          <cell r="AN1158" t="str">
            <v>Sí</v>
          </cell>
        </row>
        <row r="1159">
          <cell r="A1159">
            <v>2791</v>
          </cell>
          <cell r="B1159" t="str">
            <v>fflor.fernandez@hotmail.com.ar</v>
          </cell>
          <cell r="AF1159" t="str">
            <v>TRAPO DE PISO CON FRASE MEDIA STANTARD 50 X 60 CM HOLA CHAU</v>
          </cell>
          <cell r="AG1159">
            <v>390</v>
          </cell>
          <cell r="AH1159">
            <v>1</v>
          </cell>
          <cell r="AI1159" t="str">
            <v>HOLA BCO CHICO</v>
          </cell>
          <cell r="AN1159" t="str">
            <v>Sí</v>
          </cell>
        </row>
        <row r="1160">
          <cell r="A1160">
            <v>2790</v>
          </cell>
          <cell r="B1160" t="str">
            <v>nicolealistereynoso@gmail.com</v>
          </cell>
          <cell r="AF1160" t="str">
            <v>CORTINA POLIÉSTER PESADAS 2 PAÑOS 1.40x2.10 CM BLANCA (Blanco)</v>
          </cell>
          <cell r="AG1160" t="str">
            <v>424.67</v>
          </cell>
          <cell r="AH1160">
            <v>1</v>
          </cell>
          <cell r="AN1160" t="str">
            <v>Sí</v>
          </cell>
        </row>
        <row r="1161">
          <cell r="A1161">
            <v>2789</v>
          </cell>
          <cell r="B1161" t="str">
            <v>camila.notarfrancesco@hotmail.com</v>
          </cell>
          <cell r="AF1161" t="str">
            <v>MATE PAMPA BOCA ANCHA CON BOMBILLA COLOR BLANCO</v>
          </cell>
          <cell r="AG1161">
            <v>720</v>
          </cell>
          <cell r="AH1161">
            <v>1</v>
          </cell>
          <cell r="AN1161" t="str">
            <v>Sí</v>
          </cell>
        </row>
        <row r="1162">
          <cell r="A1162">
            <v>2785</v>
          </cell>
          <cell r="B1162" t="str">
            <v>yaelivana1@hotmail.com</v>
          </cell>
          <cell r="AF1162" t="str">
            <v>CORTINA TROPICAL 100% POLIESTER 180 X 180 CM</v>
          </cell>
          <cell r="AG1162" t="str">
            <v>1739.09</v>
          </cell>
          <cell r="AH1162">
            <v>1</v>
          </cell>
          <cell r="AI1162" t="str">
            <v>CHUCOTR MERCA SEPARADA</v>
          </cell>
          <cell r="AN1162" t="str">
            <v>Sí</v>
          </cell>
        </row>
        <row r="1163">
          <cell r="A1163">
            <v>2784</v>
          </cell>
          <cell r="B1163" t="str">
            <v>agusbarth84@hotmail.com</v>
          </cell>
          <cell r="AF1163" t="str">
            <v>TRAPO DE PISO CON FRASE MEDIA STANTARD 50 X 60 CM HOLA CHAU</v>
          </cell>
          <cell r="AG1163">
            <v>390</v>
          </cell>
          <cell r="AH1163">
            <v>1</v>
          </cell>
          <cell r="AI1163" t="str">
            <v>HOLA CHAU CHICO GRIS</v>
          </cell>
          <cell r="AN1163" t="str">
            <v>Sí</v>
          </cell>
        </row>
        <row r="1164">
          <cell r="A1164">
            <v>2784</v>
          </cell>
          <cell r="B1164" t="str">
            <v>agusbarth84@hotmail.com</v>
          </cell>
          <cell r="AF1164" t="str">
            <v>RALLADOR DE MANO MEDIANO 20 CM</v>
          </cell>
          <cell r="AG1164" t="str">
            <v>72.6</v>
          </cell>
          <cell r="AH1164">
            <v>1</v>
          </cell>
          <cell r="AI1164" t="str">
            <v>BA7382</v>
          </cell>
          <cell r="AN1164" t="str">
            <v>Sí</v>
          </cell>
        </row>
        <row r="1165">
          <cell r="A1165">
            <v>2784</v>
          </cell>
          <cell r="B1165" t="str">
            <v>agusbarth84@hotmail.com</v>
          </cell>
          <cell r="AF1165" t="str">
            <v>MESA PLEGABLE PARA PC MADERA Y METAL 59X39X23CM (Beige)</v>
          </cell>
          <cell r="AG1165">
            <v>2099</v>
          </cell>
          <cell r="AH1165">
            <v>1</v>
          </cell>
          <cell r="AI1165" t="str">
            <v>ME7897</v>
          </cell>
          <cell r="AN1165" t="str">
            <v>Sí</v>
          </cell>
        </row>
        <row r="1166">
          <cell r="A1166">
            <v>2784</v>
          </cell>
          <cell r="B1166" t="str">
            <v>agusbarth84@hotmail.com</v>
          </cell>
          <cell r="AF1166" t="str">
            <v>CORTINA POLIÉSTER PESADAS 2 PAÑOS 1.40x2.10 CM BLANCA (Blanco)</v>
          </cell>
          <cell r="AG1166" t="str">
            <v>424.67</v>
          </cell>
          <cell r="AH1166">
            <v>1</v>
          </cell>
          <cell r="AN1166" t="str">
            <v>Sí</v>
          </cell>
        </row>
        <row r="1167">
          <cell r="A1167">
            <v>2783</v>
          </cell>
          <cell r="B1167" t="str">
            <v>marchisiosoledad@gmail.com</v>
          </cell>
          <cell r="AF1167" t="str">
            <v>MANTEL RECTANGULAR ANTIMANCHA 1.40x2 mtrs</v>
          </cell>
          <cell r="AG1167">
            <v>1566</v>
          </cell>
          <cell r="AH1167">
            <v>1</v>
          </cell>
          <cell r="AI1167" t="str">
            <v>CHUR5</v>
          </cell>
          <cell r="AN1167" t="str">
            <v>Sí</v>
          </cell>
        </row>
        <row r="1168">
          <cell r="A1168">
            <v>2783</v>
          </cell>
          <cell r="B1168" t="str">
            <v>marchisiosoledad@gmail.com</v>
          </cell>
          <cell r="AF1168" t="str">
            <v>MANTEL MOSTAZA RECTANGULAR TELA TROPICAL PESADO 150 X 250 CM</v>
          </cell>
          <cell r="AG1168" t="str">
            <v>1099.99</v>
          </cell>
          <cell r="AH1168">
            <v>1</v>
          </cell>
          <cell r="AI1168" t="str">
            <v>CHUMANMOS</v>
          </cell>
          <cell r="AN1168" t="str">
            <v>Sí</v>
          </cell>
        </row>
        <row r="1169">
          <cell r="A1169">
            <v>2783</v>
          </cell>
          <cell r="B1169" t="str">
            <v>marchisiosoledad@gmail.com</v>
          </cell>
          <cell r="AF1169" t="str">
            <v>MESA PLEGABLE PARA PC MADERA Y METAL 59X39X23CM (Beige)</v>
          </cell>
          <cell r="AG1169">
            <v>2099</v>
          </cell>
          <cell r="AH1169">
            <v>1</v>
          </cell>
          <cell r="AI1169" t="str">
            <v>ME7897</v>
          </cell>
          <cell r="AN1169" t="str">
            <v>Sí</v>
          </cell>
        </row>
        <row r="1170">
          <cell r="A1170">
            <v>2781</v>
          </cell>
          <cell r="B1170" t="str">
            <v>ornellapaladino7@gmail.com</v>
          </cell>
          <cell r="AF1170" t="str">
            <v>MATE PAMPA BOCA ANGOSTA CON BOMBILLA COLOR BLANCO</v>
          </cell>
          <cell r="AG1170">
            <v>720</v>
          </cell>
          <cell r="AH1170">
            <v>1</v>
          </cell>
          <cell r="AN1170" t="str">
            <v>Sí</v>
          </cell>
        </row>
        <row r="1171">
          <cell r="A1171">
            <v>2776</v>
          </cell>
          <cell r="B1171" t="str">
            <v>lilianamarodriguez@yahoo.com</v>
          </cell>
          <cell r="AF1171" t="str">
            <v>MATE PAMPA BOCA ANCHA CON BOMBILLA COLOR BLANCO</v>
          </cell>
          <cell r="AG1171">
            <v>720</v>
          </cell>
          <cell r="AH1171">
            <v>1</v>
          </cell>
          <cell r="AN1171" t="str">
            <v>Sí</v>
          </cell>
        </row>
        <row r="1172">
          <cell r="A1172">
            <v>2773</v>
          </cell>
          <cell r="B1172" t="str">
            <v>solhoare@hotmail.com</v>
          </cell>
          <cell r="AF1172" t="str">
            <v>COLADOR BALLENA 32CM X 10.5CM (Verde)</v>
          </cell>
          <cell r="AG1172" t="str">
            <v>244.46</v>
          </cell>
          <cell r="AH1172">
            <v>1</v>
          </cell>
          <cell r="AN1172" t="str">
            <v>Sí</v>
          </cell>
        </row>
        <row r="1173">
          <cell r="A1173">
            <v>2773</v>
          </cell>
          <cell r="B1173" t="str">
            <v>solhoare@hotmail.com</v>
          </cell>
          <cell r="AF1173" t="str">
            <v>COLADOR BALLENA 32CM X 10.5CM (Celeste)</v>
          </cell>
          <cell r="AG1173" t="str">
            <v>244.46</v>
          </cell>
          <cell r="AH1173">
            <v>1</v>
          </cell>
          <cell r="AN1173" t="str">
            <v>Sí</v>
          </cell>
        </row>
        <row r="1174">
          <cell r="A1174">
            <v>2773</v>
          </cell>
          <cell r="B1174" t="str">
            <v>solhoare@hotmail.com</v>
          </cell>
          <cell r="AF1174" t="str">
            <v>BOTELLA 500 ML</v>
          </cell>
          <cell r="AG1174" t="str">
            <v>677.6</v>
          </cell>
          <cell r="AH1174">
            <v>1</v>
          </cell>
          <cell r="AI1174">
            <v>7894</v>
          </cell>
          <cell r="AN1174" t="str">
            <v>Sí</v>
          </cell>
        </row>
        <row r="1175">
          <cell r="A1175">
            <v>2773</v>
          </cell>
          <cell r="B1175" t="str">
            <v>solhoare@hotmail.com</v>
          </cell>
          <cell r="AF1175" t="str">
            <v>SALERO DE ACERO Y VIDRIO 12 CM</v>
          </cell>
          <cell r="AG1175" t="str">
            <v>502.7</v>
          </cell>
          <cell r="AH1175">
            <v>1</v>
          </cell>
          <cell r="AI1175">
            <v>107191</v>
          </cell>
          <cell r="AN1175" t="str">
            <v>Sí</v>
          </cell>
        </row>
        <row r="1176">
          <cell r="A1176">
            <v>2773</v>
          </cell>
          <cell r="B1176" t="str">
            <v>solhoare@hotmail.com</v>
          </cell>
          <cell r="AF1176" t="str">
            <v>ENSALADERA DE VIDRIO GALAXIA 1650 ML 21,5 X 9 CM RIGOLLEAU</v>
          </cell>
          <cell r="AG1176">
            <v>187</v>
          </cell>
          <cell r="AH1176">
            <v>1</v>
          </cell>
          <cell r="AI1176" t="str">
            <v>ML67646 MERCADERIA SEPARADA</v>
          </cell>
          <cell r="AN1176" t="str">
            <v>Sí</v>
          </cell>
        </row>
        <row r="1177">
          <cell r="A1177">
            <v>2772</v>
          </cell>
          <cell r="B1177" t="str">
            <v>josefinaa.rmm@gmail.com</v>
          </cell>
          <cell r="AF1177" t="str">
            <v>FRASCO DE VIDRIO LINEA CUNA COBRE MEDIANO - 2 L 15.2X10X16.5CM</v>
          </cell>
          <cell r="AG1177" t="str">
            <v>517.63</v>
          </cell>
          <cell r="AH1177">
            <v>2</v>
          </cell>
          <cell r="AI1177" t="str">
            <v>M117A25</v>
          </cell>
          <cell r="AN1177" t="str">
            <v>Sí</v>
          </cell>
        </row>
        <row r="1178">
          <cell r="A1178">
            <v>2771</v>
          </cell>
          <cell r="B1178" t="str">
            <v>natalia_g04@hotmail.com</v>
          </cell>
          <cell r="AF1178" t="str">
            <v>VASO MUG ECO CON TAPA TERMICA 450CC (VERDE AQUA)</v>
          </cell>
          <cell r="AG1178" t="str">
            <v>144.09</v>
          </cell>
          <cell r="AH1178">
            <v>1</v>
          </cell>
          <cell r="AI1178" t="str">
            <v>Q659 QUO MERCA SEPARADA/COSTO TEORICO MAS IVA</v>
          </cell>
          <cell r="AN1178" t="str">
            <v>Sí</v>
          </cell>
        </row>
        <row r="1179">
          <cell r="A1179">
            <v>2771</v>
          </cell>
          <cell r="B1179" t="str">
            <v>natalia_g04@hotmail.com</v>
          </cell>
          <cell r="AF1179" t="str">
            <v>TABLA DE PICAR VERTEDORA VERDE 26.5X18CM</v>
          </cell>
          <cell r="AG1179">
            <v>430</v>
          </cell>
          <cell r="AH1179">
            <v>1</v>
          </cell>
          <cell r="AI1179" t="str">
            <v>42BA1018</v>
          </cell>
          <cell r="AN1179" t="str">
            <v>Sí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7"/>
  <sheetViews>
    <sheetView tabSelected="1" topLeftCell="M1" workbookViewId="0">
      <pane ySplit="1" topLeftCell="A3" activePane="bottomLeft" state="frozen"/>
      <selection pane="bottomLeft" activeCell="Q12" sqref="Q12"/>
    </sheetView>
  </sheetViews>
  <sheetFormatPr baseColWidth="10" defaultColWidth="9.140625" defaultRowHeight="15" x14ac:dyDescent="0.25"/>
  <cols>
    <col min="1" max="1" width="15.42578125" bestFit="1" customWidth="1"/>
    <col min="2" max="2" width="0" hidden="1" customWidth="1"/>
    <col min="3" max="3" width="11"/>
    <col min="4" max="4" width="13.28515625" bestFit="1" customWidth="1"/>
    <col min="5" max="6" width="9.140625" customWidth="1"/>
    <col min="7" max="7" width="64.140625" customWidth="1"/>
    <col min="8" max="11" width="9.140625" customWidth="1"/>
    <col min="12" max="12" width="16.5703125" customWidth="1"/>
    <col min="13" max="13" width="15.140625" customWidth="1"/>
    <col min="14" max="14" width="15.28515625" bestFit="1" customWidth="1"/>
    <col min="15" max="15" width="21.85546875" bestFit="1" customWidth="1"/>
    <col min="16" max="16" width="10.140625" bestFit="1" customWidth="1"/>
    <col min="17" max="17" width="15.5703125" bestFit="1" customWidth="1"/>
    <col min="19" max="19" width="13.5703125" bestFit="1" customWidth="1"/>
    <col min="20" max="20" width="13" bestFit="1" customWidth="1"/>
    <col min="27" max="27" width="13.85546875" bestFit="1" customWidth="1"/>
    <col min="28" max="28" width="40.7109375" bestFit="1" customWidth="1"/>
    <col min="29" max="16384" width="9.140625" style="17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4890</v>
      </c>
      <c r="G1" s="1" t="s">
        <v>5</v>
      </c>
      <c r="H1" s="1" t="s">
        <v>6</v>
      </c>
      <c r="I1" s="1" t="s">
        <v>7</v>
      </c>
      <c r="J1" s="1" t="s">
        <v>4872</v>
      </c>
      <c r="K1" s="1" t="s">
        <v>4873</v>
      </c>
      <c r="L1" s="1" t="s">
        <v>4874</v>
      </c>
      <c r="M1" s="1" t="s">
        <v>4875</v>
      </c>
      <c r="N1" s="2" t="s">
        <v>4876</v>
      </c>
      <c r="O1" s="2" t="s">
        <v>4877</v>
      </c>
      <c r="P1" s="2" t="s">
        <v>4869</v>
      </c>
      <c r="Q1" s="2" t="s">
        <v>4870</v>
      </c>
      <c r="R1" s="2" t="s">
        <v>4871</v>
      </c>
      <c r="S1" s="7" t="s">
        <v>4878</v>
      </c>
      <c r="T1" s="7" t="s">
        <v>4879</v>
      </c>
      <c r="U1" s="7" t="s">
        <v>4892</v>
      </c>
      <c r="V1" s="7" t="s">
        <v>4880</v>
      </c>
      <c r="W1" s="7" t="s">
        <v>4881</v>
      </c>
      <c r="X1" s="7" t="s">
        <v>4882</v>
      </c>
      <c r="Y1" s="7" t="s">
        <v>4883</v>
      </c>
      <c r="Z1" s="7" t="s">
        <v>4884</v>
      </c>
      <c r="AA1" s="7" t="s">
        <v>4885</v>
      </c>
      <c r="AB1" s="1" t="s">
        <v>8</v>
      </c>
    </row>
    <row r="2" spans="1:28" x14ac:dyDescent="0.25">
      <c r="A2" s="13" t="s">
        <v>287</v>
      </c>
      <c r="B2" s="13" t="s">
        <v>288</v>
      </c>
      <c r="C2" s="14">
        <v>44319</v>
      </c>
      <c r="D2" s="13" t="s">
        <v>289</v>
      </c>
      <c r="E2" s="13" t="s">
        <v>290</v>
      </c>
      <c r="F2" s="13"/>
      <c r="G2" s="13" t="s">
        <v>291</v>
      </c>
      <c r="H2" s="13" t="s">
        <v>292</v>
      </c>
      <c r="I2" s="15">
        <v>1</v>
      </c>
      <c r="J2" s="15">
        <v>739.71</v>
      </c>
      <c r="K2" s="15">
        <f t="shared" ref="K2:K24" si="0">+J2*I2*1.21</f>
        <v>895.04910000000007</v>
      </c>
      <c r="L2" s="5"/>
      <c r="M2" s="15"/>
      <c r="N2" s="5">
        <f>+K2*0.95</f>
        <v>850.29664500000001</v>
      </c>
      <c r="O2" s="15"/>
      <c r="P2" s="15">
        <v>1294.2141784313999</v>
      </c>
      <c r="Q2" s="16">
        <f t="shared" ref="Q2:Q65" si="1">+P2*1.21</f>
        <v>1565.9991559019938</v>
      </c>
      <c r="R2" s="15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x14ac:dyDescent="0.25">
      <c r="A3" s="13" t="s">
        <v>2536</v>
      </c>
      <c r="B3" s="13" t="s">
        <v>4893</v>
      </c>
      <c r="C3" s="14">
        <v>44319</v>
      </c>
      <c r="D3" s="13" t="s">
        <v>2537</v>
      </c>
      <c r="E3" s="13" t="s">
        <v>2538</v>
      </c>
      <c r="F3" s="13"/>
      <c r="G3" s="13" t="s">
        <v>2539</v>
      </c>
      <c r="H3" s="13" t="s">
        <v>2540</v>
      </c>
      <c r="I3" s="15">
        <v>1</v>
      </c>
      <c r="J3" s="15">
        <v>358.03</v>
      </c>
      <c r="K3" s="15">
        <f t="shared" si="0"/>
        <v>433.21629999999993</v>
      </c>
      <c r="L3" s="5"/>
      <c r="M3" s="15"/>
      <c r="N3" s="5">
        <f>+K3*0.95</f>
        <v>411.55548499999992</v>
      </c>
      <c r="O3" s="15"/>
      <c r="P3" s="15">
        <v>1109.10006541488</v>
      </c>
      <c r="Q3" s="16">
        <f t="shared" si="1"/>
        <v>1342.0110791520046</v>
      </c>
      <c r="R3" s="15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x14ac:dyDescent="0.25">
      <c r="A4" s="13" t="s">
        <v>3747</v>
      </c>
      <c r="B4" s="13" t="s">
        <v>3748</v>
      </c>
      <c r="C4" s="14">
        <v>44319</v>
      </c>
      <c r="D4" s="13" t="s">
        <v>3749</v>
      </c>
      <c r="E4" s="13" t="s">
        <v>3750</v>
      </c>
      <c r="F4" s="13"/>
      <c r="G4" s="13" t="s">
        <v>3751</v>
      </c>
      <c r="H4" s="13" t="s">
        <v>3752</v>
      </c>
      <c r="I4" s="15">
        <v>1</v>
      </c>
      <c r="J4" s="15">
        <v>661.15700000000004</v>
      </c>
      <c r="K4" s="15">
        <f t="shared" si="0"/>
        <v>799.99997000000008</v>
      </c>
      <c r="L4" s="5"/>
      <c r="M4" s="15"/>
      <c r="N4" s="5">
        <f>+K4*0.95</f>
        <v>759.99997150000002</v>
      </c>
      <c r="O4" s="15"/>
      <c r="P4" s="15">
        <v>2314.0600843239599</v>
      </c>
      <c r="Q4" s="16">
        <f t="shared" si="1"/>
        <v>2800.0127020319915</v>
      </c>
      <c r="R4" s="15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A5" s="13" t="s">
        <v>4431</v>
      </c>
      <c r="B5" s="13" t="s">
        <v>4432</v>
      </c>
      <c r="C5" s="14">
        <v>44319</v>
      </c>
      <c r="D5" s="13" t="s">
        <v>4433</v>
      </c>
      <c r="E5" s="13" t="s">
        <v>4434</v>
      </c>
      <c r="F5" s="13"/>
      <c r="G5" s="13" t="s">
        <v>4435</v>
      </c>
      <c r="H5" s="13" t="s">
        <v>4436</v>
      </c>
      <c r="I5" s="15">
        <v>1</v>
      </c>
      <c r="J5" s="15">
        <v>181.83</v>
      </c>
      <c r="K5" s="15">
        <f t="shared" si="0"/>
        <v>220.01430000000002</v>
      </c>
      <c r="L5" s="5"/>
      <c r="M5" s="15"/>
      <c r="N5" s="5">
        <f>+K5</f>
        <v>220.01430000000002</v>
      </c>
      <c r="O5" s="15"/>
      <c r="P5" s="15">
        <v>322.31569293636397</v>
      </c>
      <c r="Q5" s="16">
        <f t="shared" si="1"/>
        <v>390.00198845300042</v>
      </c>
      <c r="R5" s="15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A6" s="13" t="s">
        <v>4437</v>
      </c>
      <c r="B6" s="13" t="s">
        <v>4438</v>
      </c>
      <c r="C6" s="14">
        <v>44319</v>
      </c>
      <c r="D6" s="13" t="s">
        <v>4439</v>
      </c>
      <c r="E6" s="13" t="s">
        <v>4440</v>
      </c>
      <c r="F6" s="13">
        <v>2834</v>
      </c>
      <c r="G6" s="13" t="s">
        <v>4441</v>
      </c>
      <c r="H6" s="13" t="s">
        <v>4442</v>
      </c>
      <c r="I6" s="15">
        <v>1</v>
      </c>
      <c r="J6" s="15">
        <v>181.83</v>
      </c>
      <c r="K6" s="15">
        <f t="shared" si="0"/>
        <v>220.01430000000002</v>
      </c>
      <c r="L6" s="5"/>
      <c r="M6" s="15"/>
      <c r="N6" s="5">
        <f>+K6</f>
        <v>220.01430000000002</v>
      </c>
      <c r="O6" s="15">
        <f>+N6+N5+N4+N3+N2</f>
        <v>2461.8807014999998</v>
      </c>
      <c r="P6" s="15">
        <v>322.31569293636397</v>
      </c>
      <c r="Q6" s="16">
        <f t="shared" si="1"/>
        <v>390.00198845300042</v>
      </c>
      <c r="R6" s="15">
        <f>+Q6+Q5+Q4+Q3+Q2</f>
        <v>6488.0269139919901</v>
      </c>
      <c r="S6" s="16">
        <f>+VLOOKUP(F6,'[1]ventas (3)'!$A$1:$AN$1179,11,FALSE)</f>
        <v>6488</v>
      </c>
      <c r="T6" s="22">
        <f>+S6-R6</f>
        <v>-2.6913991990113573E-2</v>
      </c>
      <c r="U6" s="16"/>
      <c r="V6" s="16"/>
      <c r="W6" s="16"/>
      <c r="X6" s="16"/>
      <c r="Y6" s="16"/>
      <c r="Z6" s="16"/>
      <c r="AA6" s="16"/>
      <c r="AB6" s="16"/>
    </row>
    <row r="7" spans="1:28" x14ac:dyDescent="0.25">
      <c r="A7" s="13" t="s">
        <v>766</v>
      </c>
      <c r="B7" s="13" t="s">
        <v>767</v>
      </c>
      <c r="C7" s="14">
        <v>44319</v>
      </c>
      <c r="D7" s="13" t="s">
        <v>768</v>
      </c>
      <c r="E7" s="13" t="s">
        <v>769</v>
      </c>
      <c r="F7" s="13">
        <v>2827</v>
      </c>
      <c r="G7" s="13" t="s">
        <v>770</v>
      </c>
      <c r="H7" s="13" t="s">
        <v>771</v>
      </c>
      <c r="I7" s="15">
        <v>1</v>
      </c>
      <c r="J7" s="5">
        <v>739.71</v>
      </c>
      <c r="K7" s="15">
        <f t="shared" si="0"/>
        <v>895.04910000000007</v>
      </c>
      <c r="L7" s="5"/>
      <c r="M7" s="15"/>
      <c r="N7" s="5">
        <f>+K7*0.95</f>
        <v>850.29664500000001</v>
      </c>
      <c r="O7" s="15">
        <f>+N7</f>
        <v>850.29664500000001</v>
      </c>
      <c r="P7" s="15">
        <v>1294.2097741487601</v>
      </c>
      <c r="Q7" s="16">
        <f t="shared" si="1"/>
        <v>1565.9938267199996</v>
      </c>
      <c r="R7" s="15">
        <f>+Q7</f>
        <v>1565.9938267199996</v>
      </c>
      <c r="S7" s="16">
        <f>+VLOOKUP(F7,'[1]ventas (3)'!$A$1:$AN$1179,11,FALSE)</f>
        <v>2071</v>
      </c>
      <c r="T7" s="22">
        <f t="shared" ref="T7:T70" si="2">+S7-R7</f>
        <v>505.00617328000044</v>
      </c>
      <c r="U7" s="16"/>
      <c r="V7" s="16"/>
      <c r="W7" s="16"/>
      <c r="X7" s="16"/>
      <c r="Y7" s="16"/>
      <c r="Z7" s="16"/>
      <c r="AA7" s="16"/>
      <c r="AB7" s="16" t="s">
        <v>4894</v>
      </c>
    </row>
    <row r="8" spans="1:28" x14ac:dyDescent="0.25">
      <c r="A8" s="3" t="s">
        <v>527</v>
      </c>
      <c r="B8" s="3" t="s">
        <v>528</v>
      </c>
      <c r="C8" s="4">
        <v>44319</v>
      </c>
      <c r="D8" s="3" t="s">
        <v>529</v>
      </c>
      <c r="E8" s="3" t="s">
        <v>530</v>
      </c>
      <c r="F8" s="3"/>
      <c r="G8" s="3" t="s">
        <v>531</v>
      </c>
      <c r="H8" s="3" t="s">
        <v>532</v>
      </c>
      <c r="I8" s="5">
        <v>1</v>
      </c>
      <c r="J8" s="5">
        <v>739.71</v>
      </c>
      <c r="K8" s="5">
        <f t="shared" si="0"/>
        <v>895.04910000000007</v>
      </c>
      <c r="L8" s="5"/>
      <c r="M8" s="5"/>
      <c r="N8" s="5">
        <f>+K8*0.95</f>
        <v>850.29664500000001</v>
      </c>
      <c r="O8" s="5"/>
      <c r="P8" s="5">
        <v>1294.2097741487601</v>
      </c>
      <c r="Q8" s="6">
        <f t="shared" si="1"/>
        <v>1565.9938267199996</v>
      </c>
      <c r="R8" s="5"/>
      <c r="S8" s="16"/>
      <c r="T8" s="22">
        <f t="shared" si="2"/>
        <v>0</v>
      </c>
      <c r="U8" s="6"/>
      <c r="V8" s="6"/>
      <c r="W8" s="6"/>
      <c r="X8" s="6"/>
      <c r="Y8" s="6"/>
      <c r="Z8" s="6"/>
      <c r="AA8" s="6"/>
      <c r="AB8" s="6"/>
    </row>
    <row r="9" spans="1:28" x14ac:dyDescent="0.25">
      <c r="A9" s="3" t="s">
        <v>2284</v>
      </c>
      <c r="B9" s="3" t="s">
        <v>2285</v>
      </c>
      <c r="C9" s="4">
        <v>44319</v>
      </c>
      <c r="D9" s="3" t="s">
        <v>2286</v>
      </c>
      <c r="E9" s="3" t="s">
        <v>2287</v>
      </c>
      <c r="F9" s="3">
        <v>2833</v>
      </c>
      <c r="G9" s="3" t="s">
        <v>2288</v>
      </c>
      <c r="H9" s="3" t="s">
        <v>2289</v>
      </c>
      <c r="I9" s="5">
        <v>1</v>
      </c>
      <c r="J9" s="5">
        <v>208.2</v>
      </c>
      <c r="K9" s="5">
        <f t="shared" si="0"/>
        <v>251.92199999999997</v>
      </c>
      <c r="L9" s="5"/>
      <c r="M9" s="5"/>
      <c r="N9" s="5">
        <f>+K9</f>
        <v>251.92199999999997</v>
      </c>
      <c r="O9" s="5">
        <f>+N9+N8</f>
        <v>1102.2186449999999</v>
      </c>
      <c r="P9" s="5">
        <v>400.00072033057802</v>
      </c>
      <c r="Q9" s="6">
        <f t="shared" si="1"/>
        <v>484.00087159999941</v>
      </c>
      <c r="R9" s="5">
        <f>+Q9+Q8</f>
        <v>2049.9946983199989</v>
      </c>
      <c r="S9" s="16">
        <v>2050</v>
      </c>
      <c r="T9" s="22">
        <f t="shared" si="2"/>
        <v>5.3016800011391751E-3</v>
      </c>
      <c r="U9" s="6"/>
      <c r="V9" s="6"/>
      <c r="W9" s="6"/>
      <c r="X9" s="6"/>
      <c r="Y9" s="6"/>
      <c r="Z9" s="6"/>
      <c r="AA9" s="6"/>
      <c r="AB9" s="6"/>
    </row>
    <row r="10" spans="1:28" x14ac:dyDescent="0.25">
      <c r="A10" s="3" t="s">
        <v>533</v>
      </c>
      <c r="B10" s="3" t="s">
        <v>534</v>
      </c>
      <c r="C10" s="4">
        <v>44319</v>
      </c>
      <c r="D10" s="3" t="s">
        <v>535</v>
      </c>
      <c r="E10" s="3" t="s">
        <v>536</v>
      </c>
      <c r="F10" s="3"/>
      <c r="G10" s="3" t="s">
        <v>537</v>
      </c>
      <c r="H10" s="3" t="s">
        <v>538</v>
      </c>
      <c r="I10" s="5">
        <v>1</v>
      </c>
      <c r="J10" s="5">
        <v>739.71</v>
      </c>
      <c r="K10" s="5">
        <f t="shared" si="0"/>
        <v>895.04910000000007</v>
      </c>
      <c r="L10" s="5"/>
      <c r="M10" s="5"/>
      <c r="N10" s="5">
        <f>+K10*0.95</f>
        <v>850.29664500000001</v>
      </c>
      <c r="O10" s="5"/>
      <c r="P10" s="5">
        <v>1294.2097741487601</v>
      </c>
      <c r="Q10" s="6">
        <f t="shared" si="1"/>
        <v>1565.9938267199996</v>
      </c>
      <c r="R10" s="5"/>
      <c r="S10" s="16"/>
      <c r="T10" s="22">
        <f t="shared" si="2"/>
        <v>0</v>
      </c>
      <c r="U10" s="6"/>
      <c r="V10" s="6"/>
      <c r="W10" s="6"/>
      <c r="X10" s="6"/>
      <c r="Y10" s="6"/>
      <c r="Z10" s="6"/>
      <c r="AA10" s="6"/>
      <c r="AB10" s="6"/>
    </row>
    <row r="11" spans="1:28" x14ac:dyDescent="0.25">
      <c r="A11" s="3" t="s">
        <v>1306</v>
      </c>
      <c r="B11" s="3" t="s">
        <v>1307</v>
      </c>
      <c r="C11" s="4">
        <v>44319</v>
      </c>
      <c r="D11" s="3" t="s">
        <v>1308</v>
      </c>
      <c r="E11" s="3" t="s">
        <v>1309</v>
      </c>
      <c r="F11" s="3"/>
      <c r="G11" s="3" t="s">
        <v>1310</v>
      </c>
      <c r="H11" s="3" t="s">
        <v>1311</v>
      </c>
      <c r="I11" s="5">
        <v>1</v>
      </c>
      <c r="J11" s="5">
        <v>176.54256198347099</v>
      </c>
      <c r="K11" s="5">
        <f t="shared" si="0"/>
        <v>213.61649999999989</v>
      </c>
      <c r="L11" s="5"/>
      <c r="M11" s="5"/>
      <c r="N11" s="5">
        <f>+K11*0.95</f>
        <v>202.93567499999989</v>
      </c>
      <c r="O11" s="5"/>
      <c r="P11" s="5">
        <v>326.441320512397</v>
      </c>
      <c r="Q11" s="6">
        <f t="shared" si="1"/>
        <v>394.99399782000035</v>
      </c>
      <c r="R11" s="5"/>
      <c r="S11" s="16"/>
      <c r="T11" s="22">
        <f t="shared" si="2"/>
        <v>0</v>
      </c>
      <c r="U11" s="6"/>
      <c r="V11" s="6"/>
      <c r="W11" s="6"/>
      <c r="X11" s="6"/>
      <c r="Y11" s="6"/>
      <c r="Z11" s="6"/>
      <c r="AA11" s="6"/>
      <c r="AB11" s="6"/>
    </row>
    <row r="12" spans="1:28" x14ac:dyDescent="0.25">
      <c r="A12" s="3" t="s">
        <v>1438</v>
      </c>
      <c r="B12" s="3" t="s">
        <v>1439</v>
      </c>
      <c r="C12" s="4">
        <v>44319</v>
      </c>
      <c r="D12" s="3" t="s">
        <v>1440</v>
      </c>
      <c r="E12" s="3" t="s">
        <v>1441</v>
      </c>
      <c r="F12" s="3"/>
      <c r="G12" s="3" t="s">
        <v>1442</v>
      </c>
      <c r="H12" s="3" t="s">
        <v>1443</v>
      </c>
      <c r="I12" s="5">
        <v>1</v>
      </c>
      <c r="J12" s="5">
        <v>700.04</v>
      </c>
      <c r="K12" s="5">
        <f t="shared" si="0"/>
        <v>847.0483999999999</v>
      </c>
      <c r="L12" s="5"/>
      <c r="M12" s="5"/>
      <c r="N12" s="5">
        <f>+K12*0.95</f>
        <v>804.69597999999985</v>
      </c>
      <c r="O12" s="5"/>
      <c r="P12" s="5">
        <v>1295.0383991256199</v>
      </c>
      <c r="Q12" s="6">
        <f t="shared" si="1"/>
        <v>1566.9964629420001</v>
      </c>
      <c r="R12" s="5"/>
      <c r="S12" s="16"/>
      <c r="T12" s="22">
        <f t="shared" si="2"/>
        <v>0</v>
      </c>
      <c r="U12" s="6"/>
      <c r="V12" s="6"/>
      <c r="W12" s="6"/>
      <c r="X12" s="6"/>
      <c r="Y12" s="6"/>
      <c r="Z12" s="6"/>
      <c r="AA12" s="6"/>
      <c r="AB12" s="6"/>
    </row>
    <row r="13" spans="1:28" x14ac:dyDescent="0.25">
      <c r="A13" s="3" t="s">
        <v>4443</v>
      </c>
      <c r="B13" s="3" t="s">
        <v>4444</v>
      </c>
      <c r="C13" s="4">
        <v>44319</v>
      </c>
      <c r="D13" s="3" t="s">
        <v>4445</v>
      </c>
      <c r="E13" s="3" t="s">
        <v>4446</v>
      </c>
      <c r="F13" s="3"/>
      <c r="G13" s="3" t="s">
        <v>4447</v>
      </c>
      <c r="H13" s="3" t="s">
        <v>4448</v>
      </c>
      <c r="I13" s="5">
        <v>1</v>
      </c>
      <c r="J13" s="15">
        <v>181.83</v>
      </c>
      <c r="K13" s="5">
        <f t="shared" si="0"/>
        <v>220.01430000000002</v>
      </c>
      <c r="L13" s="5"/>
      <c r="M13" s="5"/>
      <c r="N13" s="5">
        <f>+K13</f>
        <v>220.01430000000002</v>
      </c>
      <c r="O13" s="5"/>
      <c r="P13" s="5">
        <v>322.308775992562</v>
      </c>
      <c r="Q13" s="6">
        <f t="shared" si="1"/>
        <v>389.99361895100003</v>
      </c>
      <c r="R13" s="5"/>
      <c r="S13" s="16"/>
      <c r="T13" s="22">
        <f t="shared" si="2"/>
        <v>0</v>
      </c>
      <c r="U13" s="6"/>
      <c r="V13" s="6"/>
      <c r="W13" s="6"/>
      <c r="X13" s="6"/>
      <c r="Y13" s="6"/>
      <c r="Z13" s="6"/>
      <c r="AA13" s="6"/>
      <c r="AB13" s="6"/>
    </row>
    <row r="14" spans="1:28" x14ac:dyDescent="0.25">
      <c r="A14" s="3" t="s">
        <v>4719</v>
      </c>
      <c r="B14" s="3" t="s">
        <v>4720</v>
      </c>
      <c r="C14" s="4">
        <v>44319</v>
      </c>
      <c r="D14" s="3" t="s">
        <v>4721</v>
      </c>
      <c r="E14" s="3" t="s">
        <v>4722</v>
      </c>
      <c r="F14" s="3">
        <v>2835</v>
      </c>
      <c r="G14" s="3" t="s">
        <v>4723</v>
      </c>
      <c r="H14" s="3" t="s">
        <v>4724</v>
      </c>
      <c r="I14" s="5">
        <v>1</v>
      </c>
      <c r="J14" s="5">
        <v>231.42</v>
      </c>
      <c r="K14" s="5">
        <f t="shared" si="0"/>
        <v>280.01819999999998</v>
      </c>
      <c r="L14" s="5"/>
      <c r="M14" s="5"/>
      <c r="N14" s="5">
        <f>+K14</f>
        <v>280.01819999999998</v>
      </c>
      <c r="O14" s="5">
        <f>+N14+N13+N12+N11+N10</f>
        <v>2357.9607999999998</v>
      </c>
      <c r="P14" s="5">
        <v>404.96211258181802</v>
      </c>
      <c r="Q14" s="6">
        <f t="shared" si="1"/>
        <v>490.00415622399981</v>
      </c>
      <c r="R14" s="5">
        <f>+Q14+Q13+Q12+Q11+Q10</f>
        <v>4407.9820626569999</v>
      </c>
      <c r="S14" s="16">
        <v>4408</v>
      </c>
      <c r="T14" s="22">
        <f t="shared" si="2"/>
        <v>1.7937343000085093E-2</v>
      </c>
      <c r="U14" s="6"/>
      <c r="V14" s="6"/>
      <c r="W14" s="6"/>
      <c r="X14" s="6"/>
      <c r="Y14" s="6"/>
      <c r="Z14" s="6"/>
      <c r="AA14" s="6"/>
      <c r="AB14" s="6"/>
    </row>
    <row r="15" spans="1:28" x14ac:dyDescent="0.25">
      <c r="A15" s="3" t="s">
        <v>3273</v>
      </c>
      <c r="B15" s="3" t="s">
        <v>3274</v>
      </c>
      <c r="C15" s="4">
        <v>44319</v>
      </c>
      <c r="D15" s="3" t="s">
        <v>3275</v>
      </c>
      <c r="E15" s="3" t="s">
        <v>3276</v>
      </c>
      <c r="F15" s="3">
        <v>2836</v>
      </c>
      <c r="G15" s="3" t="s">
        <v>3277</v>
      </c>
      <c r="H15" s="3" t="s">
        <v>3278</v>
      </c>
      <c r="I15" s="5">
        <v>1</v>
      </c>
      <c r="J15" s="5">
        <v>1299.97586776859</v>
      </c>
      <c r="K15" s="5">
        <f t="shared" si="0"/>
        <v>1572.9707999999939</v>
      </c>
      <c r="L15" s="5"/>
      <c r="M15" s="5">
        <f>+K15*0.85</f>
        <v>1337.0251799999949</v>
      </c>
      <c r="N15" s="5">
        <f>+M15*0.95</f>
        <v>1270.1739209999951</v>
      </c>
      <c r="O15" s="5">
        <f>+N15</f>
        <v>1270.1739209999951</v>
      </c>
      <c r="P15" s="5">
        <v>1734.7137974677601</v>
      </c>
      <c r="Q15" s="6">
        <f t="shared" si="1"/>
        <v>2099.0036949359896</v>
      </c>
      <c r="R15" s="5">
        <f>+Q15</f>
        <v>2099.0036949359896</v>
      </c>
      <c r="S15" s="16">
        <v>2099</v>
      </c>
      <c r="T15" s="22">
        <f t="shared" si="2"/>
        <v>-3.6949359896425449E-3</v>
      </c>
      <c r="U15" s="6"/>
      <c r="V15" s="6"/>
      <c r="W15" s="6"/>
      <c r="X15" s="6"/>
      <c r="Y15" s="6"/>
      <c r="Z15" s="6"/>
      <c r="AA15" s="6"/>
      <c r="AB15" s="6"/>
    </row>
    <row r="16" spans="1:28" x14ac:dyDescent="0.25">
      <c r="A16" s="3" t="s">
        <v>2559</v>
      </c>
      <c r="B16" s="3" t="s">
        <v>2560</v>
      </c>
      <c r="C16" s="4">
        <v>44319</v>
      </c>
      <c r="D16" s="3" t="s">
        <v>2561</v>
      </c>
      <c r="E16" s="3" t="s">
        <v>2562</v>
      </c>
      <c r="F16" s="3"/>
      <c r="G16" s="3" t="s">
        <v>2563</v>
      </c>
      <c r="H16" s="3" t="s">
        <v>2564</v>
      </c>
      <c r="I16" s="5">
        <v>1</v>
      </c>
      <c r="J16" s="5">
        <v>1399.93421487603</v>
      </c>
      <c r="K16" s="5">
        <f t="shared" si="0"/>
        <v>1693.9203999999961</v>
      </c>
      <c r="L16" s="5"/>
      <c r="M16" s="5"/>
      <c r="N16" s="5">
        <f>+K16*0.95</f>
        <v>1609.2243799999962</v>
      </c>
      <c r="O16" s="5"/>
      <c r="P16" s="5">
        <v>2589.2623264661102</v>
      </c>
      <c r="Q16" s="6">
        <f t="shared" si="1"/>
        <v>3133.0074150239934</v>
      </c>
      <c r="R16" s="5"/>
      <c r="S16" s="16"/>
      <c r="T16" s="22">
        <f t="shared" si="2"/>
        <v>0</v>
      </c>
      <c r="U16" s="6"/>
      <c r="V16" s="6"/>
      <c r="W16" s="6"/>
      <c r="X16" s="6"/>
      <c r="Y16" s="6"/>
      <c r="Z16" s="6"/>
      <c r="AA16" s="6"/>
      <c r="AB16" s="6"/>
    </row>
    <row r="17" spans="1:28" x14ac:dyDescent="0.25">
      <c r="A17" s="3" t="s">
        <v>2583</v>
      </c>
      <c r="B17" s="3" t="s">
        <v>2584</v>
      </c>
      <c r="C17" s="4">
        <v>44319</v>
      </c>
      <c r="D17" s="3" t="s">
        <v>2585</v>
      </c>
      <c r="E17" s="3" t="s">
        <v>2586</v>
      </c>
      <c r="F17" s="3"/>
      <c r="G17" s="3" t="s">
        <v>2587</v>
      </c>
      <c r="H17" s="3" t="s">
        <v>2588</v>
      </c>
      <c r="I17" s="5">
        <v>1</v>
      </c>
      <c r="J17" s="5">
        <v>616.77355371900796</v>
      </c>
      <c r="K17" s="5">
        <f t="shared" si="0"/>
        <v>746.29599999999959</v>
      </c>
      <c r="L17" s="5"/>
      <c r="M17" s="5"/>
      <c r="N17" s="5">
        <f>+K17*0.95</f>
        <v>708.9811999999996</v>
      </c>
      <c r="O17" s="5"/>
      <c r="P17" s="5">
        <v>1140.4883136528899</v>
      </c>
      <c r="Q17" s="6">
        <f t="shared" si="1"/>
        <v>1379.9908595199968</v>
      </c>
      <c r="R17" s="5"/>
      <c r="S17" s="16"/>
      <c r="T17" s="22">
        <f t="shared" si="2"/>
        <v>0</v>
      </c>
      <c r="U17" s="6"/>
      <c r="V17" s="6"/>
      <c r="W17" s="6"/>
      <c r="X17" s="6"/>
      <c r="Y17" s="6"/>
      <c r="Z17" s="6"/>
      <c r="AA17" s="6"/>
      <c r="AB17" s="6"/>
    </row>
    <row r="18" spans="1:28" x14ac:dyDescent="0.25">
      <c r="A18" s="3" t="s">
        <v>4845</v>
      </c>
      <c r="B18" s="3" t="s">
        <v>4846</v>
      </c>
      <c r="C18" s="4">
        <v>44319</v>
      </c>
      <c r="D18" s="3" t="s">
        <v>4847</v>
      </c>
      <c r="E18" s="3" t="s">
        <v>4848</v>
      </c>
      <c r="F18" s="3">
        <v>2837</v>
      </c>
      <c r="G18" s="3" t="s">
        <v>4849</v>
      </c>
      <c r="H18" s="3" t="s">
        <v>4850</v>
      </c>
      <c r="I18" s="5">
        <v>1</v>
      </c>
      <c r="J18" s="5">
        <v>119.498429752066</v>
      </c>
      <c r="K18" s="5">
        <f t="shared" si="0"/>
        <v>144.59309999999985</v>
      </c>
      <c r="L18" s="5"/>
      <c r="M18" s="5">
        <f>+K18*0.85</f>
        <v>122.90413499999987</v>
      </c>
      <c r="N18" s="5">
        <f>+M18*0.95</f>
        <v>116.75892824999987</v>
      </c>
      <c r="O18" s="5">
        <f>+N18+N17+N16</f>
        <v>2434.9645082499956</v>
      </c>
      <c r="P18" s="5">
        <v>221.07926494710699</v>
      </c>
      <c r="Q18" s="6">
        <f t="shared" si="1"/>
        <v>267.50591058599946</v>
      </c>
      <c r="R18" s="5">
        <f>+Q18+Q17+Q16</f>
        <v>4780.5041851299902</v>
      </c>
      <c r="S18" s="16">
        <v>4780.5</v>
      </c>
      <c r="T18" s="22">
        <f t="shared" si="2"/>
        <v>-4.1851299902191386E-3</v>
      </c>
      <c r="U18" s="6"/>
      <c r="V18" s="6"/>
      <c r="W18" s="6"/>
      <c r="X18" s="6"/>
      <c r="Y18" s="6"/>
      <c r="Z18" s="6"/>
      <c r="AA18" s="6"/>
      <c r="AB18" s="6"/>
    </row>
    <row r="19" spans="1:28" x14ac:dyDescent="0.25">
      <c r="A19" s="3" t="s">
        <v>1462</v>
      </c>
      <c r="B19" s="3" t="s">
        <v>1463</v>
      </c>
      <c r="C19" s="4">
        <v>44319</v>
      </c>
      <c r="D19" s="3" t="s">
        <v>1464</v>
      </c>
      <c r="E19" s="3" t="s">
        <v>1465</v>
      </c>
      <c r="F19" s="3">
        <v>2838</v>
      </c>
      <c r="G19" s="3" t="s">
        <v>1466</v>
      </c>
      <c r="H19" s="3" t="s">
        <v>1467</v>
      </c>
      <c r="I19" s="5">
        <v>6</v>
      </c>
      <c r="J19" s="5">
        <v>414.22669421487598</v>
      </c>
      <c r="K19" s="5">
        <f t="shared" si="0"/>
        <v>3007.2857999999992</v>
      </c>
      <c r="L19" s="5"/>
      <c r="M19" s="5">
        <f>+K19*0.85</f>
        <v>2556.1929299999993</v>
      </c>
      <c r="N19" s="5">
        <f>+M19*0.95</f>
        <v>2428.3832834999994</v>
      </c>
      <c r="O19" s="5">
        <f>+N19</f>
        <v>2428.3832834999994</v>
      </c>
      <c r="P19" s="5">
        <v>3421.5207787487602</v>
      </c>
      <c r="Q19" s="6">
        <f t="shared" si="1"/>
        <v>4140.0401422859995</v>
      </c>
      <c r="R19" s="5">
        <f>+Q19</f>
        <v>4140.0401422859995</v>
      </c>
      <c r="S19" s="16">
        <v>4140</v>
      </c>
      <c r="T19" s="22">
        <f t="shared" si="2"/>
        <v>-4.0142285999536398E-2</v>
      </c>
      <c r="U19" s="6"/>
      <c r="V19" s="6"/>
      <c r="W19" s="6"/>
      <c r="X19" s="6"/>
      <c r="Y19" s="6"/>
      <c r="Z19" s="6"/>
      <c r="AA19" s="6"/>
      <c r="AB19" s="6"/>
    </row>
    <row r="20" spans="1:28" x14ac:dyDescent="0.25">
      <c r="A20" s="13" t="s">
        <v>1516</v>
      </c>
      <c r="B20" s="13" t="s">
        <v>1517</v>
      </c>
      <c r="C20" s="14">
        <v>44320</v>
      </c>
      <c r="D20" s="13" t="s">
        <v>1518</v>
      </c>
      <c r="E20" s="13" t="s">
        <v>1519</v>
      </c>
      <c r="F20" s="13"/>
      <c r="G20" s="13" t="s">
        <v>1520</v>
      </c>
      <c r="H20" s="13" t="s">
        <v>1521</v>
      </c>
      <c r="I20" s="15">
        <v>1</v>
      </c>
      <c r="J20" s="15">
        <v>81.338016528925607</v>
      </c>
      <c r="K20" s="15">
        <f t="shared" si="0"/>
        <v>98.418999999999983</v>
      </c>
      <c r="L20" s="5"/>
      <c r="M20" s="5">
        <f>+K20*0.85</f>
        <v>83.656149999999982</v>
      </c>
      <c r="N20" s="5">
        <f>+M20*0.95</f>
        <v>79.473342499999973</v>
      </c>
      <c r="O20" s="15"/>
      <c r="P20" s="15">
        <v>150.47777071900799</v>
      </c>
      <c r="Q20" s="16">
        <f t="shared" si="1"/>
        <v>182.07810256999966</v>
      </c>
      <c r="R20" s="15"/>
      <c r="S20" s="16"/>
      <c r="T20" s="22">
        <f t="shared" si="2"/>
        <v>0</v>
      </c>
      <c r="U20" s="16"/>
      <c r="V20" s="16"/>
      <c r="W20" s="16"/>
      <c r="X20" s="16"/>
      <c r="Y20" s="16"/>
      <c r="Z20" s="16"/>
      <c r="AA20" s="16"/>
      <c r="AB20" s="16"/>
    </row>
    <row r="21" spans="1:28" x14ac:dyDescent="0.25">
      <c r="A21" s="3" t="s">
        <v>1936</v>
      </c>
      <c r="B21" s="3" t="s">
        <v>1937</v>
      </c>
      <c r="C21" s="4">
        <v>44320</v>
      </c>
      <c r="D21" s="3" t="s">
        <v>1938</v>
      </c>
      <c r="E21" s="3" t="s">
        <v>1939</v>
      </c>
      <c r="F21" s="3"/>
      <c r="G21" s="3" t="s">
        <v>1940</v>
      </c>
      <c r="H21" s="3" t="s">
        <v>1941</v>
      </c>
      <c r="I21" s="5">
        <v>1</v>
      </c>
      <c r="J21" s="5">
        <v>304.89999999999998</v>
      </c>
      <c r="K21" s="5">
        <f t="shared" si="0"/>
        <v>368.92899999999997</v>
      </c>
      <c r="L21" s="5"/>
      <c r="M21" s="5"/>
      <c r="N21" s="5">
        <f>+K21</f>
        <v>368.92899999999997</v>
      </c>
      <c r="O21" s="5"/>
      <c r="P21" s="5">
        <v>563.63663171900805</v>
      </c>
      <c r="Q21" s="6">
        <f t="shared" si="1"/>
        <v>682.00032437999971</v>
      </c>
      <c r="R21" s="5"/>
      <c r="S21" s="16"/>
      <c r="T21" s="22">
        <f t="shared" si="2"/>
        <v>0</v>
      </c>
      <c r="U21" s="6"/>
      <c r="V21" s="6"/>
      <c r="W21" s="6"/>
      <c r="X21" s="6"/>
      <c r="Y21" s="6"/>
      <c r="Z21" s="6"/>
      <c r="AA21" s="6"/>
      <c r="AB21" s="6"/>
    </row>
    <row r="22" spans="1:28" x14ac:dyDescent="0.25">
      <c r="A22" s="3" t="s">
        <v>3597</v>
      </c>
      <c r="B22" s="3" t="s">
        <v>3598</v>
      </c>
      <c r="C22" s="4">
        <v>44320</v>
      </c>
      <c r="D22" s="3" t="s">
        <v>3599</v>
      </c>
      <c r="E22" s="3" t="s">
        <v>3600</v>
      </c>
      <c r="F22" s="3"/>
      <c r="G22" s="3" t="s">
        <v>3601</v>
      </c>
      <c r="H22" s="3" t="s">
        <v>3602</v>
      </c>
      <c r="I22" s="5">
        <v>1</v>
      </c>
      <c r="J22" s="5">
        <v>59.723999999999997</v>
      </c>
      <c r="K22" s="5">
        <f t="shared" si="0"/>
        <v>72.26603999999999</v>
      </c>
      <c r="L22" s="5"/>
      <c r="M22" s="5">
        <f>+K22*0.9</f>
        <v>65.039435999999995</v>
      </c>
      <c r="N22" s="5">
        <f>+M22*0.95</f>
        <v>61.787464199999995</v>
      </c>
      <c r="O22" s="5"/>
      <c r="P22" s="5">
        <v>145.45367499338801</v>
      </c>
      <c r="Q22" s="6">
        <f t="shared" si="1"/>
        <v>175.99894674199948</v>
      </c>
      <c r="R22" s="5"/>
      <c r="S22" s="16"/>
      <c r="T22" s="22">
        <f t="shared" si="2"/>
        <v>0</v>
      </c>
      <c r="U22" s="6"/>
      <c r="V22" s="6"/>
      <c r="W22" s="6"/>
      <c r="X22" s="6"/>
      <c r="Y22" s="6"/>
      <c r="Z22" s="6"/>
      <c r="AA22" s="6"/>
      <c r="AB22" s="6"/>
    </row>
    <row r="23" spans="1:28" x14ac:dyDescent="0.25">
      <c r="A23" s="3" t="s">
        <v>3657</v>
      </c>
      <c r="B23" s="3" t="s">
        <v>3658</v>
      </c>
      <c r="C23" s="4">
        <v>44320</v>
      </c>
      <c r="D23" s="3" t="s">
        <v>3659</v>
      </c>
      <c r="E23" s="3" t="s">
        <v>3660</v>
      </c>
      <c r="F23" s="3"/>
      <c r="G23" s="3" t="s">
        <v>3661</v>
      </c>
      <c r="H23" s="3" t="s">
        <v>3662</v>
      </c>
      <c r="I23" s="5">
        <v>1</v>
      </c>
      <c r="J23" s="5">
        <v>54.896500000000003</v>
      </c>
      <c r="K23" s="5">
        <f t="shared" si="0"/>
        <v>66.424765000000008</v>
      </c>
      <c r="L23" s="5"/>
      <c r="M23" s="5">
        <f>+K23*0.9</f>
        <v>59.782288500000007</v>
      </c>
      <c r="N23" s="5">
        <f>+M23*0.95</f>
        <v>56.793174075000003</v>
      </c>
      <c r="O23" s="5"/>
      <c r="P23" s="5">
        <v>145.442314770248</v>
      </c>
      <c r="Q23" s="6">
        <f t="shared" si="1"/>
        <v>175.98520087200009</v>
      </c>
      <c r="R23" s="5"/>
      <c r="S23" s="16"/>
      <c r="T23" s="22">
        <f t="shared" si="2"/>
        <v>0</v>
      </c>
      <c r="U23" s="6"/>
      <c r="V23" s="6"/>
      <c r="W23" s="6"/>
      <c r="X23" s="6"/>
      <c r="Y23" s="6"/>
      <c r="Z23" s="6"/>
      <c r="AA23" s="6"/>
      <c r="AB23" s="6"/>
    </row>
    <row r="24" spans="1:28" x14ac:dyDescent="0.25">
      <c r="A24" s="3" t="s">
        <v>3729</v>
      </c>
      <c r="B24" s="3" t="s">
        <v>3730</v>
      </c>
      <c r="C24" s="4">
        <v>44320</v>
      </c>
      <c r="D24" s="3" t="s">
        <v>3731</v>
      </c>
      <c r="E24" s="3" t="s">
        <v>3732</v>
      </c>
      <c r="F24" s="3">
        <v>2840</v>
      </c>
      <c r="G24" s="3" t="s">
        <v>3733</v>
      </c>
      <c r="H24" s="3" t="s">
        <v>3734</v>
      </c>
      <c r="I24" s="5">
        <v>1</v>
      </c>
      <c r="J24" s="5">
        <v>25.466000000000001</v>
      </c>
      <c r="K24" s="5">
        <f t="shared" si="0"/>
        <v>30.813860000000002</v>
      </c>
      <c r="L24" s="5"/>
      <c r="M24" s="5">
        <f>+K24*0.9</f>
        <v>27.732474000000003</v>
      </c>
      <c r="N24" s="5">
        <f>+M24*0.95</f>
        <v>26.345850300000002</v>
      </c>
      <c r="O24" s="5">
        <f>+N24+N23+N22+N21+N20</f>
        <v>593.32883107499993</v>
      </c>
      <c r="P24" s="5">
        <v>73.004634889256295</v>
      </c>
      <c r="Q24" s="6">
        <f t="shared" si="1"/>
        <v>88.335608216000111</v>
      </c>
      <c r="R24" s="5">
        <f>+Q24+Q23+Q22+Q21+Q20</f>
        <v>1304.3981827799989</v>
      </c>
      <c r="S24" s="16">
        <v>1304.4000000000001</v>
      </c>
      <c r="T24" s="22">
        <f t="shared" si="2"/>
        <v>1.8172200011576933E-3</v>
      </c>
      <c r="U24" s="6"/>
      <c r="V24" s="6"/>
      <c r="W24" s="6"/>
      <c r="X24" s="6"/>
      <c r="Y24" s="6"/>
      <c r="Z24" s="6"/>
      <c r="AA24" s="6"/>
      <c r="AB24" s="6"/>
    </row>
    <row r="25" spans="1:28" x14ac:dyDescent="0.25">
      <c r="A25" s="3" t="s">
        <v>293</v>
      </c>
      <c r="B25" s="3" t="s">
        <v>294</v>
      </c>
      <c r="C25" s="4">
        <v>44320</v>
      </c>
      <c r="D25" s="3" t="s">
        <v>295</v>
      </c>
      <c r="E25" s="3" t="s">
        <v>296</v>
      </c>
      <c r="F25" s="3"/>
      <c r="G25" s="3" t="s">
        <v>297</v>
      </c>
      <c r="H25" s="3" t="s">
        <v>298</v>
      </c>
      <c r="I25" s="5">
        <v>-1</v>
      </c>
      <c r="J25" s="5">
        <v>608.42983471074399</v>
      </c>
      <c r="K25" s="5">
        <v>0</v>
      </c>
      <c r="L25" s="5"/>
      <c r="M25" s="5"/>
      <c r="N25" s="5">
        <v>0</v>
      </c>
      <c r="O25" s="5"/>
      <c r="P25" s="5">
        <v>-608.42983471074399</v>
      </c>
      <c r="Q25" s="6">
        <f t="shared" si="1"/>
        <v>-736.20010000000025</v>
      </c>
      <c r="R25" s="5"/>
      <c r="S25" s="16"/>
      <c r="T25" s="22">
        <f t="shared" si="2"/>
        <v>0</v>
      </c>
      <c r="U25" s="6"/>
      <c r="V25" s="6"/>
      <c r="W25" s="6"/>
      <c r="X25" s="6"/>
      <c r="Y25" s="6"/>
      <c r="Z25" s="6"/>
      <c r="AA25" s="6"/>
      <c r="AB25" s="6"/>
    </row>
    <row r="26" spans="1:28" x14ac:dyDescent="0.25">
      <c r="A26" s="3" t="s">
        <v>485</v>
      </c>
      <c r="B26" s="3" t="s">
        <v>486</v>
      </c>
      <c r="C26" s="4">
        <v>44320</v>
      </c>
      <c r="D26" s="3" t="s">
        <v>487</v>
      </c>
      <c r="E26" s="3" t="s">
        <v>488</v>
      </c>
      <c r="F26" s="3"/>
      <c r="G26" s="3" t="s">
        <v>489</v>
      </c>
      <c r="H26" s="3" t="s">
        <v>490</v>
      </c>
      <c r="I26" s="5">
        <v>1</v>
      </c>
      <c r="J26" s="5">
        <v>644.66999999999996</v>
      </c>
      <c r="K26" s="5">
        <f t="shared" ref="K26:K57" si="3">+J26*I26*1.21</f>
        <v>780.05069999999989</v>
      </c>
      <c r="L26" s="5"/>
      <c r="M26" s="5"/>
      <c r="N26" s="5">
        <f>+K26*0.95</f>
        <v>741.04816499999981</v>
      </c>
      <c r="O26" s="5"/>
      <c r="P26" s="5">
        <v>1131.4087434</v>
      </c>
      <c r="Q26" s="6">
        <f t="shared" si="1"/>
        <v>1369.0045795139999</v>
      </c>
      <c r="R26" s="5"/>
      <c r="S26" s="16"/>
      <c r="T26" s="22">
        <f t="shared" si="2"/>
        <v>0</v>
      </c>
      <c r="U26" s="6"/>
      <c r="V26" s="6"/>
      <c r="W26" s="6"/>
      <c r="X26" s="6"/>
      <c r="Y26" s="6"/>
      <c r="Z26" s="6"/>
      <c r="AA26" s="6"/>
      <c r="AB26" s="6"/>
    </row>
    <row r="27" spans="1:28" x14ac:dyDescent="0.25">
      <c r="A27" s="3" t="s">
        <v>509</v>
      </c>
      <c r="B27" s="3" t="s">
        <v>510</v>
      </c>
      <c r="C27" s="4">
        <v>44320</v>
      </c>
      <c r="D27" s="3" t="s">
        <v>511</v>
      </c>
      <c r="E27" s="3" t="s">
        <v>512</v>
      </c>
      <c r="F27" s="3"/>
      <c r="G27" s="3" t="s">
        <v>513</v>
      </c>
      <c r="H27" s="3" t="s">
        <v>514</v>
      </c>
      <c r="I27" s="5">
        <v>1</v>
      </c>
      <c r="J27" s="5">
        <v>644.66999999999996</v>
      </c>
      <c r="K27" s="5">
        <f t="shared" si="3"/>
        <v>780.05069999999989</v>
      </c>
      <c r="L27" s="5"/>
      <c r="M27" s="5"/>
      <c r="N27" s="5">
        <f>+K27*0.95</f>
        <v>741.04816499999981</v>
      </c>
      <c r="O27" s="5"/>
      <c r="P27" s="5">
        <v>1131.4087434</v>
      </c>
      <c r="Q27" s="6">
        <f t="shared" si="1"/>
        <v>1369.0045795139999</v>
      </c>
      <c r="R27" s="5"/>
      <c r="S27" s="16"/>
      <c r="T27" s="22">
        <f t="shared" si="2"/>
        <v>0</v>
      </c>
      <c r="U27" s="6"/>
      <c r="V27" s="6"/>
      <c r="W27" s="6"/>
      <c r="X27" s="6"/>
      <c r="Y27" s="6"/>
      <c r="Z27" s="6"/>
      <c r="AA27" s="6"/>
      <c r="AB27" s="6"/>
    </row>
    <row r="28" spans="1:28" x14ac:dyDescent="0.25">
      <c r="A28" s="3" t="s">
        <v>808</v>
      </c>
      <c r="B28" s="3" t="s">
        <v>809</v>
      </c>
      <c r="C28" s="4">
        <v>44320</v>
      </c>
      <c r="D28" s="3" t="s">
        <v>810</v>
      </c>
      <c r="E28" s="3" t="s">
        <v>811</v>
      </c>
      <c r="F28" s="3"/>
      <c r="G28" s="3" t="s">
        <v>812</v>
      </c>
      <c r="H28" s="3" t="s">
        <v>813</v>
      </c>
      <c r="I28" s="5">
        <v>1</v>
      </c>
      <c r="J28" s="5">
        <v>295.88</v>
      </c>
      <c r="K28" s="5">
        <f t="shared" si="3"/>
        <v>358.01479999999998</v>
      </c>
      <c r="L28" s="5"/>
      <c r="M28" s="5"/>
      <c r="N28" s="5">
        <f>+K28*0.95</f>
        <v>340.11405999999994</v>
      </c>
      <c r="O28" s="5"/>
      <c r="P28" s="5">
        <v>547.10617089173502</v>
      </c>
      <c r="Q28" s="6">
        <f t="shared" si="1"/>
        <v>661.99846677899939</v>
      </c>
      <c r="R28" s="5"/>
      <c r="S28" s="16"/>
      <c r="T28" s="22">
        <f t="shared" si="2"/>
        <v>0</v>
      </c>
      <c r="U28" s="6"/>
      <c r="V28" s="6"/>
      <c r="W28" s="6"/>
      <c r="X28" s="6"/>
      <c r="Y28" s="6"/>
      <c r="Z28" s="6"/>
      <c r="AA28" s="6"/>
      <c r="AB28" s="6"/>
    </row>
    <row r="29" spans="1:28" x14ac:dyDescent="0.25">
      <c r="A29" s="3" t="s">
        <v>1498</v>
      </c>
      <c r="B29" s="3" t="s">
        <v>1499</v>
      </c>
      <c r="C29" s="4">
        <v>44320</v>
      </c>
      <c r="D29" s="3" t="s">
        <v>1500</v>
      </c>
      <c r="E29" s="3" t="s">
        <v>1501</v>
      </c>
      <c r="F29" s="3"/>
      <c r="G29" s="3" t="s">
        <v>1502</v>
      </c>
      <c r="H29" s="3" t="s">
        <v>1503</v>
      </c>
      <c r="I29" s="5">
        <v>1</v>
      </c>
      <c r="J29" s="5">
        <v>203.379173553719</v>
      </c>
      <c r="K29" s="5">
        <f t="shared" si="3"/>
        <v>246.08879999999999</v>
      </c>
      <c r="L29" s="5"/>
      <c r="M29" s="5">
        <f>+K29*0.85</f>
        <v>209.17547999999999</v>
      </c>
      <c r="N29" s="5">
        <f>+M29*0.95</f>
        <v>198.71670599999999</v>
      </c>
      <c r="O29" s="5"/>
      <c r="P29" s="5">
        <v>355.36442995041301</v>
      </c>
      <c r="Q29" s="6">
        <f t="shared" si="1"/>
        <v>429.99096023999971</v>
      </c>
      <c r="R29" s="5"/>
      <c r="S29" s="16"/>
      <c r="T29" s="22">
        <f t="shared" si="2"/>
        <v>0</v>
      </c>
      <c r="U29" s="6"/>
      <c r="V29" s="6"/>
      <c r="W29" s="6"/>
      <c r="X29" s="6"/>
      <c r="Y29" s="6"/>
      <c r="Z29" s="6"/>
      <c r="AA29" s="6"/>
      <c r="AB29" s="6"/>
    </row>
    <row r="30" spans="1:28" x14ac:dyDescent="0.25">
      <c r="A30" s="3" t="s">
        <v>1654</v>
      </c>
      <c r="B30" s="3" t="s">
        <v>1655</v>
      </c>
      <c r="C30" s="4">
        <v>44320</v>
      </c>
      <c r="D30" s="3" t="s">
        <v>1656</v>
      </c>
      <c r="E30" s="3" t="s">
        <v>1657</v>
      </c>
      <c r="F30" s="3"/>
      <c r="G30" s="3" t="s">
        <v>1658</v>
      </c>
      <c r="H30" s="3" t="s">
        <v>1659</v>
      </c>
      <c r="I30" s="5">
        <v>4</v>
      </c>
      <c r="J30" s="5">
        <v>123.97</v>
      </c>
      <c r="K30" s="5">
        <f t="shared" si="3"/>
        <v>600.01479999999992</v>
      </c>
      <c r="L30" s="5"/>
      <c r="M30" s="5"/>
      <c r="N30" s="5">
        <f>+K30*0.95</f>
        <v>570.01405999999986</v>
      </c>
      <c r="O30" s="5"/>
      <c r="P30" s="5">
        <v>890.90418599999998</v>
      </c>
      <c r="Q30" s="6">
        <f t="shared" si="1"/>
        <v>1077.9940650599999</v>
      </c>
      <c r="R30" s="5"/>
      <c r="S30" s="16"/>
      <c r="T30" s="22">
        <f t="shared" si="2"/>
        <v>0</v>
      </c>
      <c r="U30" s="6"/>
      <c r="V30" s="6"/>
      <c r="W30" s="6"/>
      <c r="X30" s="6"/>
      <c r="Y30" s="6"/>
      <c r="Z30" s="6"/>
      <c r="AA30" s="6"/>
      <c r="AB30" s="6"/>
    </row>
    <row r="31" spans="1:28" x14ac:dyDescent="0.25">
      <c r="A31" s="3" t="s">
        <v>4077</v>
      </c>
      <c r="B31" s="3" t="s">
        <v>4078</v>
      </c>
      <c r="C31" s="4">
        <v>44320</v>
      </c>
      <c r="D31" s="3" t="s">
        <v>4079</v>
      </c>
      <c r="E31" s="3" t="s">
        <v>4080</v>
      </c>
      <c r="F31" s="3">
        <v>2850</v>
      </c>
      <c r="G31" s="3" t="s">
        <v>4081</v>
      </c>
      <c r="H31" s="3" t="s">
        <v>4082</v>
      </c>
      <c r="I31" s="5">
        <v>1</v>
      </c>
      <c r="J31" s="5">
        <v>91.347272727272696</v>
      </c>
      <c r="K31" s="5">
        <f t="shared" si="3"/>
        <v>110.53019999999997</v>
      </c>
      <c r="L31" s="5"/>
      <c r="M31" s="5"/>
      <c r="N31" s="5">
        <f>+K31*0.95</f>
        <v>105.00368999999996</v>
      </c>
      <c r="O31" s="5">
        <f>+N31+N30+N29+N28+N27+N26+N25</f>
        <v>2695.9448459999994</v>
      </c>
      <c r="P31" s="5">
        <v>159.063006</v>
      </c>
      <c r="Q31" s="6">
        <f t="shared" si="1"/>
        <v>192.46623725999999</v>
      </c>
      <c r="R31" s="5">
        <f>+Q31+Q30+Q29+Q28+Q27+Q26+Q25</f>
        <v>4364.2587883669985</v>
      </c>
      <c r="S31" s="16">
        <v>4364.2700000000004</v>
      </c>
      <c r="T31" s="22">
        <f t="shared" si="2"/>
        <v>1.121163300194894E-2</v>
      </c>
      <c r="U31" s="6"/>
      <c r="V31" s="6"/>
      <c r="W31" s="6"/>
      <c r="X31" s="6"/>
      <c r="Y31" s="6"/>
      <c r="Z31" s="6"/>
      <c r="AA31" s="6"/>
      <c r="AB31" s="6"/>
    </row>
    <row r="32" spans="1:28" x14ac:dyDescent="0.25">
      <c r="A32" s="3" t="s">
        <v>563</v>
      </c>
      <c r="B32" s="3" t="s">
        <v>564</v>
      </c>
      <c r="C32" s="4">
        <v>44320</v>
      </c>
      <c r="D32" s="3" t="s">
        <v>565</v>
      </c>
      <c r="E32" s="3" t="s">
        <v>566</v>
      </c>
      <c r="F32" s="3">
        <v>2852</v>
      </c>
      <c r="G32" s="3" t="s">
        <v>567</v>
      </c>
      <c r="H32" s="3" t="s">
        <v>568</v>
      </c>
      <c r="I32" s="5">
        <v>1</v>
      </c>
      <c r="J32" s="5">
        <v>739.71</v>
      </c>
      <c r="K32" s="5">
        <f t="shared" si="3"/>
        <v>895.04910000000007</v>
      </c>
      <c r="L32" s="5"/>
      <c r="M32" s="5"/>
      <c r="N32" s="5">
        <f>+K32*0.95</f>
        <v>850.29664500000001</v>
      </c>
      <c r="O32" s="5">
        <f>+N32</f>
        <v>850.29664500000001</v>
      </c>
      <c r="P32" s="5">
        <v>1294.2097741487601</v>
      </c>
      <c r="Q32" s="6">
        <f t="shared" si="1"/>
        <v>1565.9938267199996</v>
      </c>
      <c r="R32" s="5">
        <f>+Q32</f>
        <v>1565.9938267199996</v>
      </c>
      <c r="S32" s="16">
        <v>1566</v>
      </c>
      <c r="T32" s="22">
        <f t="shared" si="2"/>
        <v>6.1732800004392629E-3</v>
      </c>
      <c r="U32" s="6"/>
      <c r="V32" s="6"/>
      <c r="W32" s="6"/>
      <c r="X32" s="6"/>
      <c r="Y32" s="6"/>
      <c r="Z32" s="6"/>
      <c r="AA32" s="6"/>
      <c r="AB32" s="6"/>
    </row>
    <row r="33" spans="1:28" x14ac:dyDescent="0.25">
      <c r="A33" s="3" t="s">
        <v>21</v>
      </c>
      <c r="B33" s="3" t="s">
        <v>22</v>
      </c>
      <c r="C33" s="4">
        <v>44320</v>
      </c>
      <c r="D33" s="3" t="s">
        <v>23</v>
      </c>
      <c r="E33" s="3" t="s">
        <v>24</v>
      </c>
      <c r="F33" s="3"/>
      <c r="G33" s="3" t="s">
        <v>25</v>
      </c>
      <c r="H33" s="3" t="s">
        <v>26</v>
      </c>
      <c r="I33" s="5">
        <v>1</v>
      </c>
      <c r="J33" s="5">
        <v>189.06</v>
      </c>
      <c r="K33" s="5">
        <f t="shared" si="3"/>
        <v>228.76259999999999</v>
      </c>
      <c r="L33" s="5"/>
      <c r="M33" s="5"/>
      <c r="N33" s="5">
        <f>+K33*0.95</f>
        <v>217.32446999999999</v>
      </c>
      <c r="O33" s="5"/>
      <c r="P33" s="5">
        <v>380.165670181819</v>
      </c>
      <c r="Q33" s="6">
        <f t="shared" si="1"/>
        <v>460.00046092000099</v>
      </c>
      <c r="R33" s="5"/>
      <c r="S33" s="16"/>
      <c r="T33" s="22">
        <f t="shared" si="2"/>
        <v>0</v>
      </c>
      <c r="U33" s="6"/>
      <c r="V33" s="6"/>
      <c r="W33" s="6"/>
      <c r="X33" s="6"/>
      <c r="Y33" s="6"/>
      <c r="Z33" s="6"/>
      <c r="AA33" s="6"/>
      <c r="AB33" s="6"/>
    </row>
    <row r="34" spans="1:28" x14ac:dyDescent="0.25">
      <c r="A34" s="3" t="s">
        <v>191</v>
      </c>
      <c r="B34" s="3" t="s">
        <v>192</v>
      </c>
      <c r="C34" s="4">
        <v>44320</v>
      </c>
      <c r="D34" s="3" t="s">
        <v>193</v>
      </c>
      <c r="E34" s="3" t="s">
        <v>194</v>
      </c>
      <c r="F34" s="3"/>
      <c r="G34" s="3" t="s">
        <v>195</v>
      </c>
      <c r="H34" s="3" t="s">
        <v>196</v>
      </c>
      <c r="I34" s="5">
        <v>1</v>
      </c>
      <c r="J34" s="5">
        <v>644.66999999999996</v>
      </c>
      <c r="K34" s="5">
        <f t="shared" si="3"/>
        <v>780.05069999999989</v>
      </c>
      <c r="L34" s="5"/>
      <c r="M34" s="5"/>
      <c r="N34" s="5">
        <f>+K34*0.95</f>
        <v>741.04816499999981</v>
      </c>
      <c r="O34" s="5"/>
      <c r="P34" s="5">
        <v>1131.4087434</v>
      </c>
      <c r="Q34" s="6">
        <f t="shared" si="1"/>
        <v>1369.0045795139999</v>
      </c>
      <c r="R34" s="5"/>
      <c r="S34" s="16"/>
      <c r="T34" s="22">
        <f t="shared" si="2"/>
        <v>0</v>
      </c>
      <c r="U34" s="6"/>
      <c r="V34" s="6"/>
      <c r="W34" s="6"/>
      <c r="X34" s="6"/>
      <c r="Y34" s="6"/>
      <c r="Z34" s="6"/>
      <c r="AA34" s="6"/>
      <c r="AB34" s="6"/>
    </row>
    <row r="35" spans="1:28" x14ac:dyDescent="0.25">
      <c r="A35" s="3" t="s">
        <v>2631</v>
      </c>
      <c r="B35" s="3" t="s">
        <v>2632</v>
      </c>
      <c r="C35" s="4">
        <v>44320</v>
      </c>
      <c r="D35" s="3" t="s">
        <v>2633</v>
      </c>
      <c r="E35" s="3" t="s">
        <v>2634</v>
      </c>
      <c r="F35" s="3"/>
      <c r="G35" s="3" t="s">
        <v>2635</v>
      </c>
      <c r="H35" s="3" t="s">
        <v>2636</v>
      </c>
      <c r="I35" s="5">
        <v>1</v>
      </c>
      <c r="J35" s="5">
        <v>216.06942148760299</v>
      </c>
      <c r="K35" s="5">
        <f t="shared" si="3"/>
        <v>261.44399999999962</v>
      </c>
      <c r="L35" s="5"/>
      <c r="M35" s="5">
        <f>+K35*0.85</f>
        <v>222.22739999999968</v>
      </c>
      <c r="N35" s="5">
        <f>+M35*0.95</f>
        <v>211.11602999999968</v>
      </c>
      <c r="O35" s="5"/>
      <c r="P35" s="5">
        <v>400.00715930578502</v>
      </c>
      <c r="Q35" s="6">
        <f t="shared" si="1"/>
        <v>484.00866275999988</v>
      </c>
      <c r="R35" s="5"/>
      <c r="S35" s="16"/>
      <c r="T35" s="22">
        <f t="shared" si="2"/>
        <v>0</v>
      </c>
      <c r="U35" s="6"/>
      <c r="V35" s="6"/>
      <c r="W35" s="6"/>
      <c r="X35" s="6"/>
      <c r="Y35" s="6"/>
      <c r="Z35" s="6"/>
      <c r="AA35" s="6"/>
      <c r="AB35" s="6"/>
    </row>
    <row r="36" spans="1:28" x14ac:dyDescent="0.25">
      <c r="A36" s="3" t="s">
        <v>3183</v>
      </c>
      <c r="B36" s="3" t="s">
        <v>3184</v>
      </c>
      <c r="C36" s="4">
        <v>44320</v>
      </c>
      <c r="D36" s="3" t="s">
        <v>3185</v>
      </c>
      <c r="E36" s="3" t="s">
        <v>3186</v>
      </c>
      <c r="F36" s="3"/>
      <c r="G36" s="3" t="s">
        <v>3187</v>
      </c>
      <c r="H36" s="3" t="s">
        <v>3188</v>
      </c>
      <c r="I36" s="5">
        <v>2</v>
      </c>
      <c r="J36" s="5">
        <v>55.484297520661201</v>
      </c>
      <c r="K36" s="5">
        <f t="shared" si="3"/>
        <v>134.27200000000011</v>
      </c>
      <c r="L36" s="5">
        <f>+K36*0.75</f>
        <v>100.70400000000008</v>
      </c>
      <c r="M36" s="5"/>
      <c r="N36" s="5">
        <f>+L36*0.95</f>
        <v>95.668800000000076</v>
      </c>
      <c r="O36" s="5"/>
      <c r="P36" s="5">
        <v>139.97467609917399</v>
      </c>
      <c r="Q36" s="6">
        <f t="shared" si="1"/>
        <v>169.36935808000052</v>
      </c>
      <c r="R36" s="5"/>
      <c r="S36" s="16"/>
      <c r="T36" s="22">
        <f t="shared" si="2"/>
        <v>0</v>
      </c>
      <c r="U36" s="6"/>
      <c r="V36" s="6"/>
      <c r="W36" s="6"/>
      <c r="X36" s="6"/>
      <c r="Y36" s="6"/>
      <c r="Z36" s="6"/>
      <c r="AA36" s="6"/>
      <c r="AB36" s="6"/>
    </row>
    <row r="37" spans="1:28" x14ac:dyDescent="0.25">
      <c r="A37" s="3" t="s">
        <v>197</v>
      </c>
      <c r="B37" s="3" t="s">
        <v>198</v>
      </c>
      <c r="C37" s="4">
        <v>44321</v>
      </c>
      <c r="D37" s="3" t="s">
        <v>199</v>
      </c>
      <c r="E37" s="3" t="s">
        <v>200</v>
      </c>
      <c r="F37" s="3"/>
      <c r="G37" s="3" t="s">
        <v>201</v>
      </c>
      <c r="H37" s="3" t="s">
        <v>202</v>
      </c>
      <c r="I37" s="5">
        <v>-1</v>
      </c>
      <c r="J37" s="5">
        <v>644.66999999999996</v>
      </c>
      <c r="K37" s="5">
        <f t="shared" si="3"/>
        <v>-780.05069999999989</v>
      </c>
      <c r="L37" s="5"/>
      <c r="M37" s="5"/>
      <c r="N37" s="5">
        <f>+K37*0.95</f>
        <v>-741.04816499999981</v>
      </c>
      <c r="O37" s="5"/>
      <c r="P37" s="5">
        <v>-1131.4087434</v>
      </c>
      <c r="Q37" s="6">
        <f t="shared" si="1"/>
        <v>-1369.0045795139999</v>
      </c>
      <c r="R37" s="5"/>
      <c r="S37" s="16"/>
      <c r="T37" s="22">
        <f t="shared" si="2"/>
        <v>0</v>
      </c>
      <c r="U37" s="6"/>
      <c r="V37" s="6"/>
      <c r="W37" s="6"/>
      <c r="X37" s="6"/>
      <c r="Y37" s="6"/>
      <c r="Z37" s="6"/>
      <c r="AA37" s="6"/>
      <c r="AB37" s="6"/>
    </row>
    <row r="38" spans="1:28" x14ac:dyDescent="0.25">
      <c r="A38" s="3" t="s">
        <v>227</v>
      </c>
      <c r="B38" s="3" t="s">
        <v>228</v>
      </c>
      <c r="C38" s="4">
        <v>44321</v>
      </c>
      <c r="D38" s="3" t="s">
        <v>229</v>
      </c>
      <c r="E38" s="3" t="s">
        <v>230</v>
      </c>
      <c r="F38" s="3">
        <v>2854</v>
      </c>
      <c r="G38" s="3" t="s">
        <v>231</v>
      </c>
      <c r="H38" s="3" t="s">
        <v>232</v>
      </c>
      <c r="I38" s="5">
        <v>1</v>
      </c>
      <c r="J38" s="5">
        <v>739.71</v>
      </c>
      <c r="K38" s="5">
        <f t="shared" si="3"/>
        <v>895.04910000000007</v>
      </c>
      <c r="L38" s="5"/>
      <c r="M38" s="5"/>
      <c r="N38" s="5">
        <f>+K38*0.95</f>
        <v>850.29664500000001</v>
      </c>
      <c r="O38" s="5">
        <f>+N38+N37+N36+N35+N34+N33</f>
        <v>1374.4059449999997</v>
      </c>
      <c r="P38" s="5">
        <v>1294.2097741487601</v>
      </c>
      <c r="Q38" s="6">
        <f t="shared" si="1"/>
        <v>1565.9938267199996</v>
      </c>
      <c r="R38" s="5">
        <f>+Q38+Q37+Q36+Q35+Q34+Q33</f>
        <v>2679.3723084800008</v>
      </c>
      <c r="S38" s="16">
        <v>2482.38</v>
      </c>
      <c r="T38" s="22">
        <f t="shared" si="2"/>
        <v>-196.9923084800007</v>
      </c>
      <c r="U38" s="6"/>
      <c r="V38" s="6"/>
      <c r="W38" s="6"/>
      <c r="X38" s="6"/>
      <c r="Y38" s="6"/>
      <c r="Z38" s="6"/>
      <c r="AA38" s="6"/>
      <c r="AB38" s="16" t="s">
        <v>4895</v>
      </c>
    </row>
    <row r="39" spans="1:28" x14ac:dyDescent="0.25">
      <c r="A39" s="3" t="s">
        <v>3279</v>
      </c>
      <c r="B39" s="3" t="s">
        <v>3280</v>
      </c>
      <c r="C39" s="4">
        <v>44320</v>
      </c>
      <c r="D39" s="3" t="s">
        <v>3281</v>
      </c>
      <c r="E39" s="3" t="s">
        <v>3282</v>
      </c>
      <c r="F39" s="3"/>
      <c r="G39" s="3" t="s">
        <v>3283</v>
      </c>
      <c r="H39" s="3" t="s">
        <v>3284</v>
      </c>
      <c r="I39" s="5">
        <v>1</v>
      </c>
      <c r="J39" s="5">
        <v>1299.97586776859</v>
      </c>
      <c r="K39" s="5">
        <f t="shared" si="3"/>
        <v>1572.9707999999939</v>
      </c>
      <c r="L39" s="5"/>
      <c r="M39" s="5">
        <f>+K39*0.85</f>
        <v>1337.0251799999949</v>
      </c>
      <c r="N39" s="5">
        <f>+M39*0.95</f>
        <v>1270.1739209999951</v>
      </c>
      <c r="O39" s="5"/>
      <c r="P39" s="5">
        <v>1734.7137974677601</v>
      </c>
      <c r="Q39" s="6">
        <f t="shared" si="1"/>
        <v>2099.0036949359896</v>
      </c>
      <c r="R39" s="5"/>
      <c r="S39" s="16"/>
      <c r="T39" s="22">
        <f t="shared" si="2"/>
        <v>0</v>
      </c>
      <c r="U39" s="6"/>
      <c r="V39" s="6"/>
      <c r="W39" s="6"/>
      <c r="X39" s="6"/>
      <c r="Y39" s="6"/>
      <c r="Z39" s="6"/>
      <c r="AA39" s="6"/>
      <c r="AB39" s="6"/>
    </row>
    <row r="40" spans="1:28" x14ac:dyDescent="0.25">
      <c r="A40" s="13" t="s">
        <v>3843</v>
      </c>
      <c r="B40" s="13" t="s">
        <v>3844</v>
      </c>
      <c r="C40" s="14">
        <v>44320</v>
      </c>
      <c r="D40" s="13" t="s">
        <v>3845</v>
      </c>
      <c r="E40" s="13" t="s">
        <v>3846</v>
      </c>
      <c r="F40" s="13"/>
      <c r="G40" s="13" t="s">
        <v>3847</v>
      </c>
      <c r="H40" s="13" t="s">
        <v>3848</v>
      </c>
      <c r="I40" s="15">
        <v>1</v>
      </c>
      <c r="J40" s="15">
        <v>21.923388429752102</v>
      </c>
      <c r="K40" s="15">
        <f t="shared" si="3"/>
        <v>26.527300000000043</v>
      </c>
      <c r="L40" s="5"/>
      <c r="M40" s="15"/>
      <c r="N40" s="5">
        <f t="shared" ref="N40:N48" si="4">+K40*0.95</f>
        <v>25.20093500000004</v>
      </c>
      <c r="O40" s="15"/>
      <c r="P40" s="15">
        <v>36.359939710743902</v>
      </c>
      <c r="Q40" s="16">
        <f t="shared" si="1"/>
        <v>43.995527050000121</v>
      </c>
      <c r="R40" s="15"/>
      <c r="S40" s="16"/>
      <c r="T40" s="22">
        <f t="shared" si="2"/>
        <v>0</v>
      </c>
      <c r="U40" s="16"/>
      <c r="V40" s="16"/>
      <c r="W40" s="16"/>
      <c r="X40" s="16"/>
      <c r="Y40" s="16"/>
      <c r="Z40" s="16"/>
      <c r="AA40" s="16"/>
      <c r="AB40" s="16"/>
    </row>
    <row r="41" spans="1:28" x14ac:dyDescent="0.25">
      <c r="A41" s="13" t="s">
        <v>3849</v>
      </c>
      <c r="B41" s="13" t="s">
        <v>3850</v>
      </c>
      <c r="C41" s="14">
        <v>44320</v>
      </c>
      <c r="D41" s="13" t="s">
        <v>3851</v>
      </c>
      <c r="E41" s="13" t="s">
        <v>3852</v>
      </c>
      <c r="F41" s="13">
        <v>2846</v>
      </c>
      <c r="G41" s="13" t="s">
        <v>3853</v>
      </c>
      <c r="H41" s="13" t="s">
        <v>3854</v>
      </c>
      <c r="I41" s="15">
        <v>1</v>
      </c>
      <c r="J41" s="15">
        <v>21.923388429752102</v>
      </c>
      <c r="K41" s="15">
        <f t="shared" si="3"/>
        <v>26.527300000000043</v>
      </c>
      <c r="L41" s="5"/>
      <c r="M41" s="15"/>
      <c r="N41" s="5">
        <f t="shared" si="4"/>
        <v>25.20093500000004</v>
      </c>
      <c r="O41" s="15">
        <f>+N41+N40+N39</f>
        <v>1320.5757909999952</v>
      </c>
      <c r="P41" s="15">
        <v>40.491840728099199</v>
      </c>
      <c r="Q41" s="16">
        <f t="shared" si="1"/>
        <v>48.99512728100003</v>
      </c>
      <c r="R41" s="15">
        <f>+Q41+Q40+Q39</f>
        <v>2191.99434926699</v>
      </c>
      <c r="S41" s="16">
        <v>2192</v>
      </c>
      <c r="T41" s="22">
        <f t="shared" si="2"/>
        <v>5.6507330100430408E-3</v>
      </c>
      <c r="U41" s="16"/>
      <c r="V41" s="16"/>
      <c r="W41" s="16"/>
      <c r="X41" s="16"/>
      <c r="Y41" s="16"/>
      <c r="Z41" s="16"/>
      <c r="AA41" s="16"/>
      <c r="AB41" s="16"/>
    </row>
    <row r="42" spans="1:28" x14ac:dyDescent="0.25">
      <c r="A42" s="13" t="s">
        <v>1546</v>
      </c>
      <c r="B42" s="13" t="s">
        <v>1547</v>
      </c>
      <c r="C42" s="14">
        <v>44320</v>
      </c>
      <c r="D42" s="13" t="s">
        <v>1548</v>
      </c>
      <c r="E42" s="13" t="s">
        <v>1549</v>
      </c>
      <c r="F42" s="13">
        <v>2868</v>
      </c>
      <c r="G42" s="13" t="s">
        <v>1550</v>
      </c>
      <c r="H42" s="13" t="s">
        <v>1551</v>
      </c>
      <c r="I42" s="15">
        <v>2</v>
      </c>
      <c r="J42" s="15">
        <v>743.85</v>
      </c>
      <c r="K42" s="15">
        <f t="shared" si="3"/>
        <v>1800.117</v>
      </c>
      <c r="L42" s="5"/>
      <c r="M42" s="15"/>
      <c r="N42" s="5">
        <f t="shared" si="4"/>
        <v>1710.11115</v>
      </c>
      <c r="O42" s="15">
        <f>+N42</f>
        <v>1710.11115</v>
      </c>
      <c r="P42" s="15">
        <v>2752.1051561999998</v>
      </c>
      <c r="Q42" s="16">
        <f t="shared" si="1"/>
        <v>3330.0472390019995</v>
      </c>
      <c r="R42" s="15">
        <f>+Q42</f>
        <v>3330.0472390019995</v>
      </c>
      <c r="S42" s="16">
        <v>3330</v>
      </c>
      <c r="T42" s="22">
        <f t="shared" si="2"/>
        <v>-4.7239001999514585E-2</v>
      </c>
      <c r="U42" s="16"/>
      <c r="V42" s="16"/>
      <c r="W42" s="16"/>
      <c r="X42" s="16"/>
      <c r="Y42" s="16"/>
      <c r="Z42" s="16"/>
      <c r="AA42" s="16"/>
      <c r="AB42" s="16"/>
    </row>
    <row r="43" spans="1:28" x14ac:dyDescent="0.25">
      <c r="A43" s="3" t="s">
        <v>557</v>
      </c>
      <c r="B43" s="3" t="s">
        <v>558</v>
      </c>
      <c r="C43" s="4">
        <v>44320</v>
      </c>
      <c r="D43" s="3" t="s">
        <v>559</v>
      </c>
      <c r="E43" s="3" t="s">
        <v>560</v>
      </c>
      <c r="F43" s="3"/>
      <c r="G43" s="3" t="s">
        <v>561</v>
      </c>
      <c r="H43" s="3" t="s">
        <v>562</v>
      </c>
      <c r="I43" s="5">
        <v>1</v>
      </c>
      <c r="J43" s="5">
        <v>739.71</v>
      </c>
      <c r="K43" s="5">
        <f t="shared" si="3"/>
        <v>895.04910000000007</v>
      </c>
      <c r="L43" s="5"/>
      <c r="M43" s="5"/>
      <c r="N43" s="5">
        <f t="shared" si="4"/>
        <v>850.29664500000001</v>
      </c>
      <c r="O43" s="5"/>
      <c r="P43" s="5">
        <v>1294.2097741487601</v>
      </c>
      <c r="Q43" s="6">
        <f t="shared" si="1"/>
        <v>1565.9938267199996</v>
      </c>
      <c r="R43" s="5"/>
      <c r="S43" s="16"/>
      <c r="T43" s="22">
        <f t="shared" si="2"/>
        <v>0</v>
      </c>
      <c r="U43" s="6"/>
      <c r="V43" s="6"/>
      <c r="W43" s="6"/>
      <c r="X43" s="6"/>
      <c r="Y43" s="6"/>
      <c r="Z43" s="6"/>
      <c r="AA43" s="6"/>
      <c r="AB43" s="6"/>
    </row>
    <row r="44" spans="1:28" x14ac:dyDescent="0.25">
      <c r="A44" s="3" t="s">
        <v>706</v>
      </c>
      <c r="B44" s="3" t="s">
        <v>707</v>
      </c>
      <c r="C44" s="4">
        <v>44320</v>
      </c>
      <c r="D44" s="3" t="s">
        <v>708</v>
      </c>
      <c r="E44" s="3" t="s">
        <v>709</v>
      </c>
      <c r="F44" s="3"/>
      <c r="G44" s="3" t="s">
        <v>710</v>
      </c>
      <c r="H44" s="3" t="s">
        <v>711</v>
      </c>
      <c r="I44" s="5">
        <v>1</v>
      </c>
      <c r="J44" s="5">
        <v>739.71</v>
      </c>
      <c r="K44" s="5">
        <f t="shared" si="3"/>
        <v>895.04910000000007</v>
      </c>
      <c r="L44" s="5"/>
      <c r="M44" s="5"/>
      <c r="N44" s="5">
        <f t="shared" si="4"/>
        <v>850.29664500000001</v>
      </c>
      <c r="O44" s="5"/>
      <c r="P44" s="5">
        <v>1294.2097741487601</v>
      </c>
      <c r="Q44" s="6">
        <f t="shared" si="1"/>
        <v>1565.9938267199996</v>
      </c>
      <c r="R44" s="5"/>
      <c r="S44" s="16"/>
      <c r="T44" s="22">
        <f t="shared" si="2"/>
        <v>0</v>
      </c>
      <c r="U44" s="6"/>
      <c r="V44" s="6"/>
      <c r="W44" s="6"/>
      <c r="X44" s="6"/>
      <c r="Y44" s="6"/>
      <c r="Z44" s="6"/>
      <c r="AA44" s="6"/>
      <c r="AB44" s="6"/>
    </row>
    <row r="45" spans="1:28" x14ac:dyDescent="0.25">
      <c r="A45" s="3" t="s">
        <v>3561</v>
      </c>
      <c r="B45" s="3" t="s">
        <v>3562</v>
      </c>
      <c r="C45" s="4">
        <v>44320</v>
      </c>
      <c r="D45" s="3" t="s">
        <v>3563</v>
      </c>
      <c r="E45" s="3" t="s">
        <v>3564</v>
      </c>
      <c r="F45" s="3">
        <v>2851</v>
      </c>
      <c r="G45" s="3" t="s">
        <v>3565</v>
      </c>
      <c r="H45" s="3" t="s">
        <v>3566</v>
      </c>
      <c r="I45" s="5">
        <v>1</v>
      </c>
      <c r="J45" s="5">
        <v>574.41750000000002</v>
      </c>
      <c r="K45" s="5">
        <f t="shared" si="3"/>
        <v>695.04517499999997</v>
      </c>
      <c r="L45" s="5"/>
      <c r="M45" s="5"/>
      <c r="N45" s="5">
        <f t="shared" si="4"/>
        <v>660.29291624999996</v>
      </c>
      <c r="O45" s="5">
        <f>+N45+N44+N43</f>
        <v>2360.8862062499998</v>
      </c>
      <c r="P45" s="5">
        <v>1061.98311219834</v>
      </c>
      <c r="Q45" s="6">
        <f t="shared" si="1"/>
        <v>1284.9995657599914</v>
      </c>
      <c r="R45" s="5">
        <f>+Q45+Q44+Q43</f>
        <v>4416.9872191999902</v>
      </c>
      <c r="S45" s="16">
        <v>4417</v>
      </c>
      <c r="T45" s="22">
        <f t="shared" si="2"/>
        <v>1.2780800009750237E-2</v>
      </c>
      <c r="U45" s="6"/>
      <c r="V45" s="6"/>
      <c r="W45" s="6"/>
      <c r="X45" s="6"/>
      <c r="Y45" s="6"/>
      <c r="Z45" s="6"/>
      <c r="AA45" s="6"/>
      <c r="AB45" s="6"/>
    </row>
    <row r="46" spans="1:28" x14ac:dyDescent="0.25">
      <c r="A46" s="3" t="s">
        <v>545</v>
      </c>
      <c r="B46" s="3" t="s">
        <v>546</v>
      </c>
      <c r="C46" s="4">
        <v>44320</v>
      </c>
      <c r="D46" s="3" t="s">
        <v>547</v>
      </c>
      <c r="E46" s="3" t="s">
        <v>548</v>
      </c>
      <c r="F46" s="3">
        <v>2842</v>
      </c>
      <c r="G46" s="3" t="s">
        <v>549</v>
      </c>
      <c r="H46" s="3" t="s">
        <v>550</v>
      </c>
      <c r="I46" s="5">
        <v>1</v>
      </c>
      <c r="J46" s="5">
        <v>739.71</v>
      </c>
      <c r="K46" s="5">
        <f t="shared" si="3"/>
        <v>895.04910000000007</v>
      </c>
      <c r="L46" s="5"/>
      <c r="M46" s="5"/>
      <c r="N46" s="5">
        <f t="shared" si="4"/>
        <v>850.29664500000001</v>
      </c>
      <c r="O46" s="5">
        <f>+N46</f>
        <v>850.29664500000001</v>
      </c>
      <c r="P46" s="5">
        <v>1294.2097741487601</v>
      </c>
      <c r="Q46" s="6">
        <f t="shared" si="1"/>
        <v>1565.9938267199996</v>
      </c>
      <c r="R46" s="5">
        <f>+Q46</f>
        <v>1565.9938267199996</v>
      </c>
      <c r="S46" s="16">
        <v>2071</v>
      </c>
      <c r="T46" s="22">
        <f t="shared" si="2"/>
        <v>505.00617328000044</v>
      </c>
      <c r="U46" s="6"/>
      <c r="V46" s="6"/>
      <c r="W46" s="6"/>
      <c r="X46" s="6"/>
      <c r="Y46" s="6"/>
      <c r="Z46" s="6"/>
      <c r="AA46" s="6"/>
      <c r="AB46" s="16" t="s">
        <v>4894</v>
      </c>
    </row>
    <row r="47" spans="1:28" x14ac:dyDescent="0.25">
      <c r="A47" s="3" t="s">
        <v>575</v>
      </c>
      <c r="B47" s="3" t="s">
        <v>576</v>
      </c>
      <c r="C47" s="4">
        <v>44320</v>
      </c>
      <c r="D47" s="3" t="s">
        <v>577</v>
      </c>
      <c r="E47" s="3" t="s">
        <v>578</v>
      </c>
      <c r="F47" s="3">
        <v>2857</v>
      </c>
      <c r="G47" s="3" t="s">
        <v>4891</v>
      </c>
      <c r="H47" s="3" t="s">
        <v>579</v>
      </c>
      <c r="I47" s="5">
        <v>1</v>
      </c>
      <c r="J47" s="5">
        <v>739.71</v>
      </c>
      <c r="K47" s="5">
        <f t="shared" si="3"/>
        <v>895.04910000000007</v>
      </c>
      <c r="L47" s="5"/>
      <c r="M47" s="5"/>
      <c r="N47" s="5">
        <f t="shared" si="4"/>
        <v>850.29664500000001</v>
      </c>
      <c r="O47" s="5">
        <f>+N47</f>
        <v>850.29664500000001</v>
      </c>
      <c r="P47" s="5">
        <v>1294.2097741487601</v>
      </c>
      <c r="Q47" s="6">
        <f t="shared" si="1"/>
        <v>1565.9938267199996</v>
      </c>
      <c r="R47" s="5">
        <f>+Q47</f>
        <v>1565.9938267199996</v>
      </c>
      <c r="S47" s="16">
        <v>2071</v>
      </c>
      <c r="T47" s="22">
        <f t="shared" si="2"/>
        <v>505.00617328000044</v>
      </c>
      <c r="U47" s="6"/>
      <c r="V47" s="6"/>
      <c r="W47" s="6"/>
      <c r="X47" s="6"/>
      <c r="Y47" s="6"/>
      <c r="Z47" s="6"/>
      <c r="AA47" s="6"/>
      <c r="AB47" s="16" t="s">
        <v>4894</v>
      </c>
    </row>
    <row r="48" spans="1:28" x14ac:dyDescent="0.25">
      <c r="A48" s="3" t="s">
        <v>539</v>
      </c>
      <c r="B48" s="3" t="s">
        <v>540</v>
      </c>
      <c r="C48" s="4">
        <v>44320</v>
      </c>
      <c r="D48" s="3" t="s">
        <v>541</v>
      </c>
      <c r="E48" s="3" t="s">
        <v>542</v>
      </c>
      <c r="F48" s="3"/>
      <c r="G48" s="3" t="s">
        <v>543</v>
      </c>
      <c r="H48" s="3" t="s">
        <v>544</v>
      </c>
      <c r="I48" s="5">
        <v>1</v>
      </c>
      <c r="J48" s="5">
        <v>739.71</v>
      </c>
      <c r="K48" s="5">
        <f t="shared" si="3"/>
        <v>895.04910000000007</v>
      </c>
      <c r="L48" s="5"/>
      <c r="M48" s="5"/>
      <c r="N48" s="5">
        <f t="shared" si="4"/>
        <v>850.29664500000001</v>
      </c>
      <c r="O48" s="5"/>
      <c r="P48" s="5">
        <v>1294.2097741487601</v>
      </c>
      <c r="Q48" s="6">
        <f t="shared" si="1"/>
        <v>1565.9938267199996</v>
      </c>
      <c r="R48" s="5"/>
      <c r="S48" s="16"/>
      <c r="T48" s="22">
        <f t="shared" si="2"/>
        <v>0</v>
      </c>
      <c r="U48" s="6"/>
      <c r="V48" s="6"/>
      <c r="W48" s="6"/>
      <c r="X48" s="6"/>
      <c r="Y48" s="6"/>
      <c r="Z48" s="6"/>
      <c r="AA48" s="6"/>
      <c r="AB48" s="6"/>
    </row>
    <row r="49" spans="1:28" x14ac:dyDescent="0.25">
      <c r="A49" s="3" t="s">
        <v>4449</v>
      </c>
      <c r="B49" s="3" t="s">
        <v>4450</v>
      </c>
      <c r="C49" s="4">
        <v>44320</v>
      </c>
      <c r="D49" s="3" t="s">
        <v>4451</v>
      </c>
      <c r="E49" s="3" t="s">
        <v>4452</v>
      </c>
      <c r="F49" s="3"/>
      <c r="G49" s="3" t="s">
        <v>4453</v>
      </c>
      <c r="H49" s="3" t="s">
        <v>4454</v>
      </c>
      <c r="I49" s="5">
        <v>1</v>
      </c>
      <c r="J49" s="15">
        <v>181.83</v>
      </c>
      <c r="K49" s="5">
        <f t="shared" si="3"/>
        <v>220.01430000000002</v>
      </c>
      <c r="L49" s="5"/>
      <c r="M49" s="5"/>
      <c r="N49" s="5">
        <f>+K49</f>
        <v>220.01430000000002</v>
      </c>
      <c r="O49" s="5"/>
      <c r="P49" s="5">
        <v>404.95549301487603</v>
      </c>
      <c r="Q49" s="6">
        <f t="shared" si="1"/>
        <v>489.99614654799996</v>
      </c>
      <c r="R49" s="5"/>
      <c r="S49" s="16"/>
      <c r="T49" s="22">
        <f t="shared" si="2"/>
        <v>0</v>
      </c>
      <c r="U49" s="6"/>
      <c r="V49" s="6"/>
      <c r="W49" s="6"/>
      <c r="X49" s="6"/>
      <c r="Y49" s="6"/>
      <c r="Z49" s="6"/>
      <c r="AA49" s="6"/>
      <c r="AB49" s="6"/>
    </row>
    <row r="50" spans="1:28" x14ac:dyDescent="0.25">
      <c r="A50" s="3" t="s">
        <v>4725</v>
      </c>
      <c r="B50" s="3" t="s">
        <v>4726</v>
      </c>
      <c r="C50" s="4">
        <v>44320</v>
      </c>
      <c r="D50" s="3" t="s">
        <v>4727</v>
      </c>
      <c r="E50" s="3" t="s">
        <v>4728</v>
      </c>
      <c r="F50" s="3">
        <v>2841</v>
      </c>
      <c r="G50" s="3" t="s">
        <v>4729</v>
      </c>
      <c r="H50" s="3" t="s">
        <v>4730</v>
      </c>
      <c r="I50" s="5">
        <v>1</v>
      </c>
      <c r="J50" s="5">
        <v>231.42</v>
      </c>
      <c r="K50" s="5">
        <f t="shared" si="3"/>
        <v>280.01819999999998</v>
      </c>
      <c r="L50" s="5"/>
      <c r="M50" s="5"/>
      <c r="N50" s="5">
        <f>+K50</f>
        <v>280.01819999999998</v>
      </c>
      <c r="O50" s="5">
        <f>+N50+N49+N48</f>
        <v>1350.3291450000002</v>
      </c>
      <c r="P50" s="5">
        <v>322.31746364297499</v>
      </c>
      <c r="Q50" s="6">
        <f t="shared" si="1"/>
        <v>390.00413100799972</v>
      </c>
      <c r="R50" s="5">
        <f>+Q50+Q49+Q48</f>
        <v>2445.9941042759992</v>
      </c>
      <c r="S50" s="16">
        <v>2446</v>
      </c>
      <c r="T50" s="22">
        <f t="shared" si="2"/>
        <v>5.8957240007657674E-3</v>
      </c>
      <c r="U50" s="6"/>
      <c r="V50" s="6"/>
      <c r="W50" s="6"/>
      <c r="X50" s="6"/>
      <c r="Y50" s="6"/>
      <c r="Z50" s="6"/>
      <c r="AA50" s="6"/>
      <c r="AB50" s="6"/>
    </row>
    <row r="51" spans="1:28" x14ac:dyDescent="0.25">
      <c r="A51" s="3" t="s">
        <v>551</v>
      </c>
      <c r="B51" s="3" t="s">
        <v>552</v>
      </c>
      <c r="C51" s="4">
        <v>44320</v>
      </c>
      <c r="D51" s="3" t="s">
        <v>553</v>
      </c>
      <c r="E51" s="3" t="s">
        <v>554</v>
      </c>
      <c r="F51" s="3">
        <v>2843</v>
      </c>
      <c r="G51" s="3" t="s">
        <v>555</v>
      </c>
      <c r="H51" s="3" t="s">
        <v>556</v>
      </c>
      <c r="I51" s="5">
        <v>1</v>
      </c>
      <c r="J51" s="5">
        <v>739.71</v>
      </c>
      <c r="K51" s="5">
        <f t="shared" si="3"/>
        <v>895.04910000000007</v>
      </c>
      <c r="L51" s="5"/>
      <c r="M51" s="5"/>
      <c r="N51" s="5">
        <f>+K51*0.95</f>
        <v>850.29664500000001</v>
      </c>
      <c r="O51" s="5">
        <f>+N51</f>
        <v>850.29664500000001</v>
      </c>
      <c r="P51" s="5">
        <v>1294.2097741487601</v>
      </c>
      <c r="Q51" s="6">
        <f t="shared" si="1"/>
        <v>1565.9938267199996</v>
      </c>
      <c r="R51" s="5">
        <f>+Q51</f>
        <v>1565.9938267199996</v>
      </c>
      <c r="S51" s="16">
        <v>1566</v>
      </c>
      <c r="T51" s="22">
        <f t="shared" si="2"/>
        <v>6.1732800004392629E-3</v>
      </c>
      <c r="U51" s="6"/>
      <c r="V51" s="6"/>
      <c r="W51" s="6"/>
      <c r="X51" s="6"/>
      <c r="Y51" s="6"/>
      <c r="Z51" s="6"/>
      <c r="AA51" s="6"/>
      <c r="AB51" s="6"/>
    </row>
    <row r="52" spans="1:28" s="12" customFormat="1" x14ac:dyDescent="0.25">
      <c r="A52" s="8" t="s">
        <v>2392</v>
      </c>
      <c r="B52" s="8" t="s">
        <v>2393</v>
      </c>
      <c r="C52" s="9">
        <v>44320</v>
      </c>
      <c r="D52" s="8" t="s">
        <v>2394</v>
      </c>
      <c r="E52" s="8" t="s">
        <v>2395</v>
      </c>
      <c r="F52" s="8"/>
      <c r="G52" s="8" t="s">
        <v>2396</v>
      </c>
      <c r="H52" s="8" t="s">
        <v>2397</v>
      </c>
      <c r="I52" s="10">
        <v>1</v>
      </c>
      <c r="J52" s="10">
        <v>223.1405</v>
      </c>
      <c r="K52" s="10">
        <f t="shared" si="3"/>
        <v>270.00000499999999</v>
      </c>
      <c r="L52" s="10"/>
      <c r="M52" s="10">
        <v>0</v>
      </c>
      <c r="N52" s="10">
        <v>270</v>
      </c>
      <c r="O52" s="10"/>
      <c r="P52" s="10">
        <v>454.54545454545399</v>
      </c>
      <c r="Q52" s="11">
        <f t="shared" si="1"/>
        <v>549.99999999999932</v>
      </c>
      <c r="R52" s="10"/>
      <c r="S52" s="16"/>
      <c r="T52" s="22">
        <f t="shared" si="2"/>
        <v>0</v>
      </c>
      <c r="U52" s="11"/>
      <c r="V52" s="11"/>
      <c r="W52" s="11"/>
      <c r="X52" s="11"/>
      <c r="Y52" s="11"/>
      <c r="Z52" s="11"/>
      <c r="AA52" s="11"/>
      <c r="AB52" s="11"/>
    </row>
    <row r="53" spans="1:28" s="12" customFormat="1" x14ac:dyDescent="0.25">
      <c r="A53" s="8" t="s">
        <v>2410</v>
      </c>
      <c r="B53" s="8" t="s">
        <v>2411</v>
      </c>
      <c r="C53" s="9">
        <v>44320</v>
      </c>
      <c r="D53" s="8" t="s">
        <v>2412</v>
      </c>
      <c r="E53" s="8" t="s">
        <v>2413</v>
      </c>
      <c r="F53" s="8">
        <v>2844</v>
      </c>
      <c r="G53" s="8" t="s">
        <v>2414</v>
      </c>
      <c r="H53" s="8" t="s">
        <v>2415</v>
      </c>
      <c r="I53" s="10">
        <v>1</v>
      </c>
      <c r="J53" s="10">
        <v>223.1405</v>
      </c>
      <c r="K53" s="10">
        <f t="shared" si="3"/>
        <v>270.00000499999999</v>
      </c>
      <c r="L53" s="10"/>
      <c r="M53" s="10">
        <v>0</v>
      </c>
      <c r="N53" s="10">
        <v>270</v>
      </c>
      <c r="O53" s="10">
        <f>+N53+N52</f>
        <v>540</v>
      </c>
      <c r="P53" s="10">
        <v>413.22107417355397</v>
      </c>
      <c r="Q53" s="11">
        <f t="shared" si="1"/>
        <v>499.99749975000032</v>
      </c>
      <c r="R53" s="10">
        <f>+Q53+Q52</f>
        <v>1049.9974997499996</v>
      </c>
      <c r="S53" s="11">
        <v>1263.3800000000001</v>
      </c>
      <c r="T53" s="23">
        <f t="shared" si="2"/>
        <v>213.38250025000048</v>
      </c>
      <c r="U53" s="11"/>
      <c r="V53" s="11"/>
      <c r="W53" s="11"/>
      <c r="X53" s="11"/>
      <c r="Y53" s="11"/>
      <c r="Z53" s="11"/>
      <c r="AA53" s="11"/>
      <c r="AB53" s="11" t="s">
        <v>4896</v>
      </c>
    </row>
    <row r="54" spans="1:28" x14ac:dyDescent="0.25">
      <c r="A54" s="3" t="s">
        <v>221</v>
      </c>
      <c r="B54" s="3" t="s">
        <v>222</v>
      </c>
      <c r="C54" s="4">
        <v>44320</v>
      </c>
      <c r="D54" s="3" t="s">
        <v>223</v>
      </c>
      <c r="E54" s="3" t="s">
        <v>224</v>
      </c>
      <c r="F54" s="3">
        <v>2847</v>
      </c>
      <c r="G54" s="3" t="s">
        <v>225</v>
      </c>
      <c r="H54" s="3" t="s">
        <v>226</v>
      </c>
      <c r="I54" s="5">
        <v>1</v>
      </c>
      <c r="J54" s="5">
        <v>739.71</v>
      </c>
      <c r="K54" s="5">
        <f t="shared" si="3"/>
        <v>895.04910000000007</v>
      </c>
      <c r="L54" s="5"/>
      <c r="M54" s="5"/>
      <c r="N54" s="5">
        <f t="shared" ref="N54:N59" si="5">+K54*0.95</f>
        <v>850.29664500000001</v>
      </c>
      <c r="O54" s="5">
        <f>+N54</f>
        <v>850.29664500000001</v>
      </c>
      <c r="P54" s="5">
        <v>1294.2097741487601</v>
      </c>
      <c r="Q54" s="6">
        <f t="shared" si="1"/>
        <v>1565.9938267199996</v>
      </c>
      <c r="R54" s="5">
        <f>+Q54</f>
        <v>1565.9938267199996</v>
      </c>
      <c r="S54" s="16">
        <v>1566</v>
      </c>
      <c r="T54" s="22">
        <f t="shared" si="2"/>
        <v>6.1732800004392629E-3</v>
      </c>
      <c r="U54" s="6"/>
      <c r="V54" s="6"/>
      <c r="W54" s="6"/>
      <c r="X54" s="6"/>
      <c r="Y54" s="6"/>
      <c r="Z54" s="6"/>
      <c r="AA54" s="6"/>
      <c r="AB54" s="6"/>
    </row>
    <row r="55" spans="1:28" x14ac:dyDescent="0.25">
      <c r="A55" s="3" t="s">
        <v>676</v>
      </c>
      <c r="B55" s="3" t="s">
        <v>677</v>
      </c>
      <c r="C55" s="4">
        <v>44320</v>
      </c>
      <c r="D55" s="3" t="s">
        <v>678</v>
      </c>
      <c r="E55" s="3" t="s">
        <v>679</v>
      </c>
      <c r="F55" s="3">
        <v>2853</v>
      </c>
      <c r="G55" s="3" t="s">
        <v>680</v>
      </c>
      <c r="H55" s="3" t="s">
        <v>681</v>
      </c>
      <c r="I55" s="5">
        <v>1</v>
      </c>
      <c r="J55" s="5">
        <v>739.71</v>
      </c>
      <c r="K55" s="5">
        <f t="shared" si="3"/>
        <v>895.04910000000007</v>
      </c>
      <c r="L55" s="5"/>
      <c r="M55" s="5"/>
      <c r="N55" s="5">
        <f t="shared" si="5"/>
        <v>850.29664500000001</v>
      </c>
      <c r="O55" s="5">
        <f>+N55</f>
        <v>850.29664500000001</v>
      </c>
      <c r="P55" s="5">
        <v>1294.2097741487601</v>
      </c>
      <c r="Q55" s="6">
        <f t="shared" si="1"/>
        <v>1565.9938267199996</v>
      </c>
      <c r="R55" s="5">
        <f>+Q55</f>
        <v>1565.9938267199996</v>
      </c>
      <c r="S55" s="16">
        <v>1566</v>
      </c>
      <c r="T55" s="22">
        <f t="shared" si="2"/>
        <v>6.1732800004392629E-3</v>
      </c>
      <c r="U55" s="6"/>
      <c r="V55" s="6"/>
      <c r="W55" s="6"/>
      <c r="X55" s="6"/>
      <c r="Y55" s="6"/>
      <c r="Z55" s="6"/>
      <c r="AA55" s="6"/>
      <c r="AB55" s="6"/>
    </row>
    <row r="56" spans="1:28" x14ac:dyDescent="0.25">
      <c r="A56" s="3" t="s">
        <v>569</v>
      </c>
      <c r="B56" s="3" t="s">
        <v>570</v>
      </c>
      <c r="C56" s="4">
        <v>44320</v>
      </c>
      <c r="D56" s="3" t="s">
        <v>571</v>
      </c>
      <c r="E56" s="3" t="s">
        <v>572</v>
      </c>
      <c r="F56" s="3">
        <v>2855</v>
      </c>
      <c r="G56" s="3" t="s">
        <v>573</v>
      </c>
      <c r="H56" s="3" t="s">
        <v>574</v>
      </c>
      <c r="I56" s="5">
        <v>1</v>
      </c>
      <c r="J56" s="5">
        <v>739.71</v>
      </c>
      <c r="K56" s="5">
        <f t="shared" si="3"/>
        <v>895.04910000000007</v>
      </c>
      <c r="L56" s="5"/>
      <c r="M56" s="5"/>
      <c r="N56" s="5">
        <f t="shared" si="5"/>
        <v>850.29664500000001</v>
      </c>
      <c r="O56" s="5">
        <f>+N56</f>
        <v>850.29664500000001</v>
      </c>
      <c r="P56" s="5">
        <v>1294.2097741487601</v>
      </c>
      <c r="Q56" s="6">
        <f t="shared" si="1"/>
        <v>1565.9938267199996</v>
      </c>
      <c r="R56" s="5">
        <f>+Q56</f>
        <v>1565.9938267199996</v>
      </c>
      <c r="S56" s="16">
        <v>1566</v>
      </c>
      <c r="T56" s="22">
        <f t="shared" si="2"/>
        <v>6.1732800004392629E-3</v>
      </c>
      <c r="U56" s="6"/>
      <c r="V56" s="6"/>
      <c r="W56" s="6"/>
      <c r="X56" s="6"/>
      <c r="Y56" s="6"/>
      <c r="Z56" s="6"/>
      <c r="AA56" s="6"/>
      <c r="AB56" s="6"/>
    </row>
    <row r="57" spans="1:28" x14ac:dyDescent="0.25">
      <c r="A57" s="3" t="s">
        <v>27</v>
      </c>
      <c r="B57" s="3" t="s">
        <v>28</v>
      </c>
      <c r="C57" s="4">
        <v>44320</v>
      </c>
      <c r="D57" s="3" t="s">
        <v>29</v>
      </c>
      <c r="E57" s="3" t="s">
        <v>30</v>
      </c>
      <c r="F57" s="3"/>
      <c r="G57" s="3" t="s">
        <v>31</v>
      </c>
      <c r="H57" s="3" t="s">
        <v>32</v>
      </c>
      <c r="I57" s="5">
        <v>1</v>
      </c>
      <c r="J57" s="5">
        <v>189.06</v>
      </c>
      <c r="K57" s="5">
        <f t="shared" si="3"/>
        <v>228.76259999999999</v>
      </c>
      <c r="L57" s="5"/>
      <c r="M57" s="5"/>
      <c r="N57" s="5">
        <f t="shared" si="5"/>
        <v>217.32446999999999</v>
      </c>
      <c r="O57" s="5"/>
      <c r="P57" s="5">
        <v>380.165670181819</v>
      </c>
      <c r="Q57" s="6">
        <f t="shared" si="1"/>
        <v>460.00046092000099</v>
      </c>
      <c r="R57" s="5"/>
      <c r="S57" s="16"/>
      <c r="T57" s="22">
        <f t="shared" si="2"/>
        <v>0</v>
      </c>
      <c r="U57" s="6"/>
      <c r="V57" s="6"/>
      <c r="W57" s="6"/>
      <c r="X57" s="6"/>
      <c r="Y57" s="6"/>
      <c r="Z57" s="6"/>
      <c r="AA57" s="6"/>
      <c r="AB57" s="6"/>
    </row>
    <row r="58" spans="1:28" x14ac:dyDescent="0.25">
      <c r="A58" s="3" t="s">
        <v>580</v>
      </c>
      <c r="B58" s="3" t="s">
        <v>581</v>
      </c>
      <c r="C58" s="4">
        <v>44320</v>
      </c>
      <c r="D58" s="3" t="s">
        <v>582</v>
      </c>
      <c r="E58" s="3" t="s">
        <v>583</v>
      </c>
      <c r="F58" s="3"/>
      <c r="G58" s="3" t="s">
        <v>584</v>
      </c>
      <c r="H58" s="3" t="s">
        <v>585</v>
      </c>
      <c r="I58" s="5">
        <v>1</v>
      </c>
      <c r="J58" s="5">
        <v>739.71</v>
      </c>
      <c r="K58" s="5">
        <f t="shared" ref="K58:K89" si="6">+J58*I58*1.21</f>
        <v>895.04910000000007</v>
      </c>
      <c r="L58" s="5"/>
      <c r="M58" s="5"/>
      <c r="N58" s="5">
        <f t="shared" si="5"/>
        <v>850.29664500000001</v>
      </c>
      <c r="O58" s="5"/>
      <c r="P58" s="5">
        <v>1294.2097741487601</v>
      </c>
      <c r="Q58" s="6">
        <f t="shared" si="1"/>
        <v>1565.9938267199996</v>
      </c>
      <c r="R58" s="5"/>
      <c r="S58" s="16"/>
      <c r="T58" s="22">
        <f t="shared" si="2"/>
        <v>0</v>
      </c>
      <c r="U58" s="6"/>
      <c r="V58" s="6"/>
      <c r="W58" s="6"/>
      <c r="X58" s="6"/>
      <c r="Y58" s="6"/>
      <c r="Z58" s="6"/>
      <c r="AA58" s="6"/>
      <c r="AB58" s="6"/>
    </row>
    <row r="59" spans="1:28" x14ac:dyDescent="0.25">
      <c r="A59" s="3" t="s">
        <v>3795</v>
      </c>
      <c r="B59" s="3" t="s">
        <v>3796</v>
      </c>
      <c r="C59" s="4">
        <v>44320</v>
      </c>
      <c r="D59" s="3" t="s">
        <v>3797</v>
      </c>
      <c r="E59" s="3" t="s">
        <v>3798</v>
      </c>
      <c r="F59" s="3">
        <v>2858</v>
      </c>
      <c r="G59" s="3" t="s">
        <v>3799</v>
      </c>
      <c r="H59" s="3" t="s">
        <v>3800</v>
      </c>
      <c r="I59" s="5">
        <v>1</v>
      </c>
      <c r="J59" s="5">
        <v>742.5</v>
      </c>
      <c r="K59" s="5">
        <f t="shared" si="6"/>
        <v>898.42499999999995</v>
      </c>
      <c r="L59" s="5"/>
      <c r="M59" s="5"/>
      <c r="N59" s="5">
        <f t="shared" si="5"/>
        <v>853.50374999999997</v>
      </c>
      <c r="O59" s="5">
        <f>+N59+N58+O58+N57</f>
        <v>1921.124865</v>
      </c>
      <c r="P59" s="5">
        <v>1373.5544531752</v>
      </c>
      <c r="Q59" s="6">
        <f t="shared" si="1"/>
        <v>1662.0008883419919</v>
      </c>
      <c r="R59" s="5">
        <f>+Q59+Q58+R58+Q57</f>
        <v>3687.9951759819924</v>
      </c>
      <c r="S59" s="16">
        <v>4193</v>
      </c>
      <c r="T59" s="22">
        <f t="shared" si="2"/>
        <v>505.00482401800764</v>
      </c>
      <c r="U59" s="6"/>
      <c r="V59" s="6"/>
      <c r="W59" s="6"/>
      <c r="X59" s="6"/>
      <c r="Y59" s="6"/>
      <c r="Z59" s="6"/>
      <c r="AA59" s="6"/>
      <c r="AB59" s="16" t="s">
        <v>4894</v>
      </c>
    </row>
    <row r="60" spans="1:28" x14ac:dyDescent="0.25">
      <c r="A60" s="3" t="s">
        <v>3285</v>
      </c>
      <c r="B60" s="3" t="s">
        <v>3286</v>
      </c>
      <c r="C60" s="4">
        <v>44320</v>
      </c>
      <c r="D60" s="3" t="s">
        <v>3287</v>
      </c>
      <c r="E60" s="3" t="s">
        <v>3288</v>
      </c>
      <c r="F60" s="3">
        <v>2859</v>
      </c>
      <c r="G60" s="3" t="s">
        <v>3289</v>
      </c>
      <c r="H60" s="3" t="s">
        <v>3290</v>
      </c>
      <c r="I60" s="5">
        <v>1</v>
      </c>
      <c r="J60" s="5">
        <v>1299.97586776859</v>
      </c>
      <c r="K60" s="5">
        <f t="shared" si="6"/>
        <v>1572.9707999999939</v>
      </c>
      <c r="L60" s="5"/>
      <c r="M60" s="5">
        <f>+K60*0.85</f>
        <v>1337.0251799999949</v>
      </c>
      <c r="N60" s="5">
        <f>+M60*0.95</f>
        <v>1270.1739209999951</v>
      </c>
      <c r="O60" s="5">
        <f>+N60</f>
        <v>1270.1739209999951</v>
      </c>
      <c r="P60" s="5">
        <v>1734.7137974677601</v>
      </c>
      <c r="Q60" s="6">
        <f t="shared" si="1"/>
        <v>2099.0036949359896</v>
      </c>
      <c r="R60" s="5">
        <f>+Q60</f>
        <v>2099.0036949359896</v>
      </c>
      <c r="S60" s="16">
        <v>2099</v>
      </c>
      <c r="T60" s="22">
        <f t="shared" si="2"/>
        <v>-3.6949359896425449E-3</v>
      </c>
      <c r="U60" s="6"/>
      <c r="V60" s="6"/>
      <c r="W60" s="6"/>
      <c r="X60" s="6"/>
      <c r="Y60" s="6"/>
      <c r="Z60" s="6"/>
      <c r="AA60" s="6"/>
      <c r="AB60" s="6"/>
    </row>
    <row r="61" spans="1:28" x14ac:dyDescent="0.25">
      <c r="A61" s="3" t="s">
        <v>1864</v>
      </c>
      <c r="B61" s="3" t="s">
        <v>1865</v>
      </c>
      <c r="C61" s="4">
        <v>44320</v>
      </c>
      <c r="D61" s="3" t="s">
        <v>1866</v>
      </c>
      <c r="E61" s="3" t="s">
        <v>1867</v>
      </c>
      <c r="F61" s="3"/>
      <c r="G61" s="3" t="s">
        <v>1868</v>
      </c>
      <c r="H61" s="3" t="s">
        <v>1869</v>
      </c>
      <c r="I61" s="5">
        <v>1</v>
      </c>
      <c r="J61" s="5">
        <v>256.55</v>
      </c>
      <c r="K61" s="5">
        <f t="shared" si="6"/>
        <v>310.4255</v>
      </c>
      <c r="L61" s="5"/>
      <c r="M61" s="5"/>
      <c r="N61" s="5">
        <f>+K61</f>
        <v>310.4255</v>
      </c>
      <c r="O61" s="5"/>
      <c r="P61" s="5">
        <v>474.377111452066</v>
      </c>
      <c r="Q61" s="6">
        <f t="shared" si="1"/>
        <v>573.99630485699981</v>
      </c>
      <c r="R61" s="5"/>
      <c r="S61" s="16"/>
      <c r="T61" s="22">
        <f t="shared" si="2"/>
        <v>0</v>
      </c>
      <c r="U61" s="6"/>
      <c r="V61" s="6"/>
      <c r="W61" s="6"/>
      <c r="X61" s="6"/>
      <c r="Y61" s="6"/>
      <c r="Z61" s="6"/>
      <c r="AA61" s="6"/>
      <c r="AB61" s="6"/>
    </row>
    <row r="62" spans="1:28" x14ac:dyDescent="0.25">
      <c r="A62" s="3" t="s">
        <v>3519</v>
      </c>
      <c r="B62" s="3" t="s">
        <v>3520</v>
      </c>
      <c r="C62" s="4">
        <v>44320</v>
      </c>
      <c r="D62" s="3" t="s">
        <v>3521</v>
      </c>
      <c r="E62" s="3" t="s">
        <v>3522</v>
      </c>
      <c r="F62" s="3">
        <v>2860</v>
      </c>
      <c r="G62" s="3" t="s">
        <v>3523</v>
      </c>
      <c r="H62" s="3" t="s">
        <v>3524</v>
      </c>
      <c r="I62" s="5">
        <v>1</v>
      </c>
      <c r="J62" s="5">
        <v>702.52499999999998</v>
      </c>
      <c r="K62" s="5">
        <f t="shared" si="6"/>
        <v>850.05525</v>
      </c>
      <c r="L62" s="5"/>
      <c r="M62" s="5"/>
      <c r="N62" s="5">
        <f>+K62*0.95</f>
        <v>807.55248749999998</v>
      </c>
      <c r="O62" s="5">
        <f>+N62+N61</f>
        <v>1117.9779874999999</v>
      </c>
      <c r="P62" s="5">
        <v>1299.99774870909</v>
      </c>
      <c r="Q62" s="6">
        <f t="shared" si="1"/>
        <v>1572.9972759379989</v>
      </c>
      <c r="R62" s="5">
        <f>+Q62+Q61</f>
        <v>2146.9935807949987</v>
      </c>
      <c r="S62" s="16">
        <v>2147</v>
      </c>
      <c r="T62" s="22">
        <f t="shared" si="2"/>
        <v>6.4192050012934487E-3</v>
      </c>
      <c r="U62" s="6"/>
      <c r="V62" s="6"/>
      <c r="W62" s="6"/>
      <c r="X62" s="6"/>
      <c r="Y62" s="6"/>
      <c r="Z62" s="6"/>
      <c r="AA62" s="6"/>
      <c r="AB62" s="6"/>
    </row>
    <row r="63" spans="1:28" x14ac:dyDescent="0.25">
      <c r="A63" s="3" t="s">
        <v>3465</v>
      </c>
      <c r="B63" s="3" t="s">
        <v>3466</v>
      </c>
      <c r="C63" s="4">
        <v>44320</v>
      </c>
      <c r="D63" s="3" t="s">
        <v>3467</v>
      </c>
      <c r="E63" s="3" t="s">
        <v>3468</v>
      </c>
      <c r="F63" s="3"/>
      <c r="G63" s="3" t="s">
        <v>3469</v>
      </c>
      <c r="H63" s="3" t="s">
        <v>3470</v>
      </c>
      <c r="I63" s="5">
        <v>1</v>
      </c>
      <c r="J63" s="5">
        <v>1801.7871900826401</v>
      </c>
      <c r="K63" s="5">
        <f t="shared" si="6"/>
        <v>2180.1624999999945</v>
      </c>
      <c r="L63" s="5"/>
      <c r="M63" s="5"/>
      <c r="N63" s="5">
        <f>+K63*0.95</f>
        <v>2071.1543749999946</v>
      </c>
      <c r="O63" s="5"/>
      <c r="P63" s="5">
        <v>3333.05405144627</v>
      </c>
      <c r="Q63" s="6">
        <f t="shared" si="1"/>
        <v>4032.9954022499865</v>
      </c>
      <c r="R63" s="5"/>
      <c r="S63" s="16"/>
      <c r="T63" s="22">
        <f t="shared" si="2"/>
        <v>0</v>
      </c>
      <c r="U63" s="6"/>
      <c r="V63" s="6"/>
      <c r="W63" s="6"/>
      <c r="X63" s="6"/>
      <c r="Y63" s="6"/>
      <c r="Z63" s="6"/>
      <c r="AA63" s="6"/>
      <c r="AB63" s="6"/>
    </row>
    <row r="64" spans="1:28" x14ac:dyDescent="0.25">
      <c r="A64" s="3" t="s">
        <v>4599</v>
      </c>
      <c r="B64" s="3" t="s">
        <v>4600</v>
      </c>
      <c r="C64" s="4">
        <v>44320</v>
      </c>
      <c r="D64" s="3" t="s">
        <v>4601</v>
      </c>
      <c r="E64" s="3" t="s">
        <v>4602</v>
      </c>
      <c r="F64" s="3">
        <v>2861</v>
      </c>
      <c r="G64" s="3" t="s">
        <v>4603</v>
      </c>
      <c r="H64" s="3" t="s">
        <v>4604</v>
      </c>
      <c r="I64" s="5">
        <v>1</v>
      </c>
      <c r="J64" s="5">
        <v>380.19</v>
      </c>
      <c r="K64" s="5">
        <f t="shared" si="6"/>
        <v>460.0299</v>
      </c>
      <c r="L64" s="5"/>
      <c r="M64" s="5"/>
      <c r="N64" s="5">
        <f>+K64</f>
        <v>460.0299</v>
      </c>
      <c r="O64" s="5">
        <f>+N64+N63</f>
        <v>2531.1842749999946</v>
      </c>
      <c r="P64" s="5">
        <v>595.04681781652903</v>
      </c>
      <c r="Q64" s="6">
        <f t="shared" si="1"/>
        <v>720.00664955800005</v>
      </c>
      <c r="R64" s="5">
        <f>+Q64+Q63</f>
        <v>4753.0020518079864</v>
      </c>
      <c r="S64" s="16">
        <v>5688</v>
      </c>
      <c r="T64" s="22">
        <f t="shared" si="2"/>
        <v>934.99794819201361</v>
      </c>
      <c r="U64" s="6"/>
      <c r="V64" s="6"/>
      <c r="W64" s="6"/>
      <c r="X64" s="6"/>
      <c r="Y64" s="6"/>
      <c r="Z64" s="6"/>
      <c r="AA64" s="6"/>
      <c r="AB64" s="16" t="s">
        <v>4894</v>
      </c>
    </row>
    <row r="65" spans="1:28" x14ac:dyDescent="0.25">
      <c r="A65" s="3" t="s">
        <v>137</v>
      </c>
      <c r="B65" s="3" t="s">
        <v>138</v>
      </c>
      <c r="C65" s="4">
        <v>44321</v>
      </c>
      <c r="D65" s="3" t="s">
        <v>139</v>
      </c>
      <c r="E65" s="3" t="s">
        <v>140</v>
      </c>
      <c r="F65" s="3"/>
      <c r="G65" s="3" t="s">
        <v>141</v>
      </c>
      <c r="H65" s="3" t="s">
        <v>142</v>
      </c>
      <c r="I65" s="5">
        <v>1</v>
      </c>
      <c r="J65" s="5">
        <v>254.14</v>
      </c>
      <c r="K65" s="5">
        <f t="shared" si="6"/>
        <v>307.50939999999997</v>
      </c>
      <c r="L65" s="5"/>
      <c r="M65" s="5"/>
      <c r="N65" s="5">
        <f>+K65*0.95</f>
        <v>292.13392999999996</v>
      </c>
      <c r="O65" s="5"/>
      <c r="P65" s="5">
        <v>470.24805731735597</v>
      </c>
      <c r="Q65" s="6">
        <f t="shared" si="1"/>
        <v>569.00014935400065</v>
      </c>
      <c r="R65" s="5"/>
      <c r="S65" s="16"/>
      <c r="T65" s="22">
        <f t="shared" si="2"/>
        <v>0</v>
      </c>
      <c r="U65" s="6"/>
      <c r="V65" s="6"/>
      <c r="W65" s="6"/>
      <c r="X65" s="6"/>
      <c r="Y65" s="6"/>
      <c r="Z65" s="6"/>
      <c r="AA65" s="6"/>
      <c r="AB65" s="6"/>
    </row>
    <row r="66" spans="1:28" x14ac:dyDescent="0.25">
      <c r="A66" s="3" t="s">
        <v>4515</v>
      </c>
      <c r="B66" s="3" t="s">
        <v>4516</v>
      </c>
      <c r="C66" s="4">
        <v>44321</v>
      </c>
      <c r="D66" s="3" t="s">
        <v>4517</v>
      </c>
      <c r="E66" s="3" t="s">
        <v>4518</v>
      </c>
      <c r="F66" s="3">
        <v>2864</v>
      </c>
      <c r="G66" s="3" t="s">
        <v>4519</v>
      </c>
      <c r="H66" s="3" t="s">
        <v>4520</v>
      </c>
      <c r="I66" s="5">
        <v>1</v>
      </c>
      <c r="J66" s="5">
        <v>908.32349999999997</v>
      </c>
      <c r="K66" s="5">
        <f t="shared" si="6"/>
        <v>1099.0714349999998</v>
      </c>
      <c r="L66" s="5">
        <f>+K66*0.7</f>
        <v>769.35000449999984</v>
      </c>
      <c r="M66" s="5"/>
      <c r="N66" s="5">
        <f>+L66*0.95</f>
        <v>730.88250427499986</v>
      </c>
      <c r="O66" s="5">
        <f>+N66+N65</f>
        <v>1023.0164342749998</v>
      </c>
      <c r="P66" s="5">
        <v>2024.79844089422</v>
      </c>
      <c r="Q66" s="6">
        <f t="shared" ref="Q66:Q129" si="7">+P66*1.21</f>
        <v>2450.0061134820062</v>
      </c>
      <c r="R66" s="5">
        <f>+Q66+Q65</f>
        <v>3019.006262836007</v>
      </c>
      <c r="S66" s="16">
        <v>3019</v>
      </c>
      <c r="T66" s="22">
        <f t="shared" si="2"/>
        <v>-6.2628360069538758E-3</v>
      </c>
      <c r="U66" s="6"/>
      <c r="V66" s="6"/>
      <c r="W66" s="6"/>
      <c r="X66" s="6"/>
      <c r="Y66" s="6"/>
      <c r="Z66" s="6"/>
      <c r="AA66" s="6"/>
      <c r="AB66" s="6"/>
    </row>
    <row r="67" spans="1:28" x14ac:dyDescent="0.25">
      <c r="A67" s="3" t="s">
        <v>1570</v>
      </c>
      <c r="B67" s="3" t="s">
        <v>1571</v>
      </c>
      <c r="C67" s="4">
        <v>44321</v>
      </c>
      <c r="D67" s="3" t="s">
        <v>1572</v>
      </c>
      <c r="E67" s="3" t="s">
        <v>1573</v>
      </c>
      <c r="F67" s="3">
        <v>2867</v>
      </c>
      <c r="G67" s="3" t="s">
        <v>1574</v>
      </c>
      <c r="H67" s="3" t="s">
        <v>1575</v>
      </c>
      <c r="I67" s="5">
        <v>1</v>
      </c>
      <c r="J67" s="15">
        <v>743.85</v>
      </c>
      <c r="K67" s="5">
        <f t="shared" si="6"/>
        <v>900.05849999999998</v>
      </c>
      <c r="L67" s="5"/>
      <c r="M67" s="5"/>
      <c r="N67" s="5">
        <f>+K67*0.95</f>
        <v>855.05557499999998</v>
      </c>
      <c r="O67" s="5">
        <f>+N67</f>
        <v>855.05557499999998</v>
      </c>
      <c r="P67" s="5">
        <v>1376.033238</v>
      </c>
      <c r="Q67" s="6">
        <f t="shared" si="7"/>
        <v>1665.0002179799999</v>
      </c>
      <c r="R67" s="5">
        <f>+Q67</f>
        <v>1665.0002179799999</v>
      </c>
      <c r="S67" s="16">
        <v>1665</v>
      </c>
      <c r="T67" s="22">
        <f t="shared" si="2"/>
        <v>-2.179799998884846E-4</v>
      </c>
      <c r="U67" s="6"/>
      <c r="V67" s="6"/>
      <c r="W67" s="6"/>
      <c r="X67" s="6"/>
      <c r="Y67" s="6"/>
      <c r="Z67" s="6"/>
      <c r="AA67" s="6"/>
      <c r="AB67" s="6"/>
    </row>
    <row r="68" spans="1:28" x14ac:dyDescent="0.25">
      <c r="A68" s="3" t="s">
        <v>33</v>
      </c>
      <c r="B68" s="3" t="s">
        <v>34</v>
      </c>
      <c r="C68" s="4">
        <v>44321</v>
      </c>
      <c r="D68" s="3" t="s">
        <v>35</v>
      </c>
      <c r="E68" s="3" t="s">
        <v>36</v>
      </c>
      <c r="F68" s="3"/>
      <c r="G68" s="3" t="s">
        <v>37</v>
      </c>
      <c r="H68" s="3" t="s">
        <v>38</v>
      </c>
      <c r="I68" s="5">
        <v>1</v>
      </c>
      <c r="J68" s="5">
        <v>189.06</v>
      </c>
      <c r="K68" s="5">
        <f t="shared" si="6"/>
        <v>228.76259999999999</v>
      </c>
      <c r="L68" s="5"/>
      <c r="M68" s="5"/>
      <c r="N68" s="5">
        <f>+K68*0.95</f>
        <v>217.32446999999999</v>
      </c>
      <c r="O68" s="5"/>
      <c r="P68" s="5">
        <v>380.165670181819</v>
      </c>
      <c r="Q68" s="6">
        <f t="shared" si="7"/>
        <v>460.00046092000099</v>
      </c>
      <c r="R68" s="5"/>
      <c r="S68" s="16"/>
      <c r="T68" s="22">
        <f t="shared" si="2"/>
        <v>0</v>
      </c>
      <c r="U68" s="6"/>
      <c r="V68" s="6"/>
      <c r="W68" s="6"/>
      <c r="X68" s="6"/>
      <c r="Y68" s="6"/>
      <c r="Z68" s="6"/>
      <c r="AA68" s="6"/>
      <c r="AB68" s="6"/>
    </row>
    <row r="69" spans="1:28" x14ac:dyDescent="0.25">
      <c r="A69" s="3" t="s">
        <v>736</v>
      </c>
      <c r="B69" s="3" t="s">
        <v>737</v>
      </c>
      <c r="C69" s="4">
        <v>44321</v>
      </c>
      <c r="D69" s="3" t="s">
        <v>738</v>
      </c>
      <c r="E69" s="3" t="s">
        <v>739</v>
      </c>
      <c r="F69" s="3"/>
      <c r="G69" s="3" t="s">
        <v>740</v>
      </c>
      <c r="H69" s="3" t="s">
        <v>741</v>
      </c>
      <c r="I69" s="5">
        <v>1</v>
      </c>
      <c r="J69" s="5">
        <v>739.71</v>
      </c>
      <c r="K69" s="5">
        <f t="shared" si="6"/>
        <v>895.04910000000007</v>
      </c>
      <c r="L69" s="5"/>
      <c r="M69" s="5"/>
      <c r="N69" s="5">
        <f>+K69*0.95</f>
        <v>850.29664500000001</v>
      </c>
      <c r="O69" s="5"/>
      <c r="P69" s="5">
        <v>1294.2097741487601</v>
      </c>
      <c r="Q69" s="6">
        <f t="shared" si="7"/>
        <v>1565.9938267199996</v>
      </c>
      <c r="R69" s="5"/>
      <c r="S69" s="16"/>
      <c r="T69" s="22">
        <f t="shared" si="2"/>
        <v>0</v>
      </c>
      <c r="U69" s="6"/>
      <c r="V69" s="6"/>
      <c r="W69" s="6"/>
      <c r="X69" s="6"/>
      <c r="Y69" s="6"/>
      <c r="Z69" s="6"/>
      <c r="AA69" s="6"/>
      <c r="AB69" s="6"/>
    </row>
    <row r="70" spans="1:28" x14ac:dyDescent="0.25">
      <c r="A70" s="3" t="s">
        <v>2440</v>
      </c>
      <c r="B70" s="3" t="s">
        <v>2441</v>
      </c>
      <c r="C70" s="4">
        <v>44321</v>
      </c>
      <c r="D70" s="3" t="s">
        <v>2442</v>
      </c>
      <c r="E70" s="3" t="s">
        <v>2443</v>
      </c>
      <c r="F70" s="3"/>
      <c r="G70" s="3" t="s">
        <v>2444</v>
      </c>
      <c r="H70" s="3" t="s">
        <v>2445</v>
      </c>
      <c r="I70" s="5">
        <v>1</v>
      </c>
      <c r="J70" s="5">
        <v>780.72595041322302</v>
      </c>
      <c r="K70" s="5">
        <f t="shared" si="6"/>
        <v>944.67839999999978</v>
      </c>
      <c r="L70" s="5"/>
      <c r="M70" s="5"/>
      <c r="N70" s="5">
        <f>+K70*0.95</f>
        <v>897.44447999999977</v>
      </c>
      <c r="O70" s="5"/>
      <c r="P70" s="5">
        <v>1444.62406960661</v>
      </c>
      <c r="Q70" s="6">
        <f t="shared" si="7"/>
        <v>1747.9951242239981</v>
      </c>
      <c r="R70" s="5"/>
      <c r="S70" s="16"/>
      <c r="T70" s="22">
        <f t="shared" si="2"/>
        <v>0</v>
      </c>
      <c r="U70" s="6"/>
      <c r="V70" s="6"/>
      <c r="W70" s="6"/>
      <c r="X70" s="6"/>
      <c r="Y70" s="6"/>
      <c r="Z70" s="6"/>
      <c r="AA70" s="6"/>
      <c r="AB70" s="6"/>
    </row>
    <row r="71" spans="1:28" x14ac:dyDescent="0.25">
      <c r="A71" s="3" t="s">
        <v>2446</v>
      </c>
      <c r="B71" s="3" t="s">
        <v>2447</v>
      </c>
      <c r="C71" s="4">
        <v>44321</v>
      </c>
      <c r="D71" s="3" t="s">
        <v>2448</v>
      </c>
      <c r="E71" s="3" t="s">
        <v>2449</v>
      </c>
      <c r="F71" s="3"/>
      <c r="G71" s="3" t="s">
        <v>2450</v>
      </c>
      <c r="H71" s="3" t="s">
        <v>2451</v>
      </c>
      <c r="I71" s="5">
        <v>1</v>
      </c>
      <c r="J71" s="5">
        <v>990.54636363636405</v>
      </c>
      <c r="K71" s="5">
        <f t="shared" si="6"/>
        <v>1198.5611000000004</v>
      </c>
      <c r="L71" s="5"/>
      <c r="M71" s="5"/>
      <c r="N71" s="5">
        <f>+K71*0.95</f>
        <v>1138.6330450000003</v>
      </c>
      <c r="O71" s="5"/>
      <c r="P71" s="5">
        <v>1832.23341974546</v>
      </c>
      <c r="Q71" s="6">
        <f t="shared" si="7"/>
        <v>2217.0024378920066</v>
      </c>
      <c r="R71" s="5"/>
      <c r="S71" s="16"/>
      <c r="T71" s="22">
        <f t="shared" ref="T71:T134" si="8">+S71-R71</f>
        <v>0</v>
      </c>
      <c r="U71" s="6"/>
      <c r="V71" s="6"/>
      <c r="W71" s="6"/>
      <c r="X71" s="6"/>
      <c r="Y71" s="6"/>
      <c r="Z71" s="6"/>
      <c r="AA71" s="6"/>
      <c r="AB71" s="6"/>
    </row>
    <row r="72" spans="1:28" x14ac:dyDescent="0.25">
      <c r="A72" s="3" t="s">
        <v>2500</v>
      </c>
      <c r="B72" s="3" t="s">
        <v>2501</v>
      </c>
      <c r="C72" s="4">
        <v>44321</v>
      </c>
      <c r="D72" s="3" t="s">
        <v>2502</v>
      </c>
      <c r="E72" s="3" t="s">
        <v>2503</v>
      </c>
      <c r="F72" s="3">
        <v>2862</v>
      </c>
      <c r="G72" s="3" t="s">
        <v>2504</v>
      </c>
      <c r="H72" s="3" t="s">
        <v>2505</v>
      </c>
      <c r="I72" s="5">
        <v>2</v>
      </c>
      <c r="J72" s="5">
        <v>102.77173553719</v>
      </c>
      <c r="K72" s="5">
        <f t="shared" si="6"/>
        <v>248.70759999999979</v>
      </c>
      <c r="L72" s="5"/>
      <c r="M72" s="5">
        <f>+K72*0.85</f>
        <v>211.40145999999982</v>
      </c>
      <c r="N72" s="5">
        <f>+M72*0.95</f>
        <v>200.83138699999981</v>
      </c>
      <c r="O72" s="5">
        <f>+N72+N71+N70+N69+N68</f>
        <v>3304.5300269999998</v>
      </c>
      <c r="P72" s="5">
        <v>381.82988447603299</v>
      </c>
      <c r="Q72" s="6">
        <f t="shared" si="7"/>
        <v>462.01416021599988</v>
      </c>
      <c r="R72" s="5">
        <f>+Q72+Q71+Q70+Q69+Q68</f>
        <v>6453.0060099720058</v>
      </c>
      <c r="S72" s="16">
        <v>6453</v>
      </c>
      <c r="T72" s="22">
        <f t="shared" si="8"/>
        <v>-6.0099720058133244E-3</v>
      </c>
      <c r="U72" s="6"/>
      <c r="V72" s="6"/>
      <c r="W72" s="6"/>
      <c r="X72" s="6"/>
      <c r="Y72" s="6"/>
      <c r="Z72" s="6"/>
      <c r="AA72" s="6"/>
      <c r="AB72" s="6"/>
    </row>
    <row r="73" spans="1:28" x14ac:dyDescent="0.25">
      <c r="A73" s="3" t="s">
        <v>2362</v>
      </c>
      <c r="B73" s="3" t="s">
        <v>2363</v>
      </c>
      <c r="C73" s="4">
        <v>44321</v>
      </c>
      <c r="D73" s="3" t="s">
        <v>2364</v>
      </c>
      <c r="E73" s="3" t="s">
        <v>2365</v>
      </c>
      <c r="F73" s="3">
        <v>2863</v>
      </c>
      <c r="G73" s="3" t="s">
        <v>2366</v>
      </c>
      <c r="H73" s="3" t="s">
        <v>2367</v>
      </c>
      <c r="I73" s="5">
        <v>1</v>
      </c>
      <c r="J73" s="5">
        <v>234.23</v>
      </c>
      <c r="K73" s="5">
        <f t="shared" si="6"/>
        <v>283.41829999999999</v>
      </c>
      <c r="L73" s="5"/>
      <c r="M73" s="5"/>
      <c r="N73" s="5">
        <f>+K73</f>
        <v>283.41829999999999</v>
      </c>
      <c r="O73" s="5">
        <f>+N73</f>
        <v>283.41829999999999</v>
      </c>
      <c r="P73" s="5">
        <v>451.24154277355399</v>
      </c>
      <c r="Q73" s="6">
        <f t="shared" si="7"/>
        <v>546.00226675600027</v>
      </c>
      <c r="R73" s="5">
        <f>+Q73</f>
        <v>546.00226675600027</v>
      </c>
      <c r="S73" s="16">
        <v>546</v>
      </c>
      <c r="T73" s="22">
        <f t="shared" si="8"/>
        <v>-2.2667560002673781E-3</v>
      </c>
      <c r="U73" s="6"/>
      <c r="V73" s="6"/>
      <c r="W73" s="6"/>
      <c r="X73" s="6"/>
      <c r="Y73" s="6"/>
      <c r="Z73" s="6"/>
      <c r="AA73" s="6"/>
      <c r="AB73" s="6"/>
    </row>
    <row r="74" spans="1:28" x14ac:dyDescent="0.25">
      <c r="A74" s="3" t="s">
        <v>281</v>
      </c>
      <c r="B74" s="3" t="s">
        <v>282</v>
      </c>
      <c r="C74" s="4">
        <v>44321</v>
      </c>
      <c r="D74" s="3" t="s">
        <v>283</v>
      </c>
      <c r="E74" s="3" t="s">
        <v>284</v>
      </c>
      <c r="F74" s="3">
        <v>2866</v>
      </c>
      <c r="G74" s="3" t="s">
        <v>285</v>
      </c>
      <c r="H74" s="3" t="s">
        <v>286</v>
      </c>
      <c r="I74" s="5">
        <v>1</v>
      </c>
      <c r="J74" s="5">
        <v>739.71</v>
      </c>
      <c r="K74" s="5">
        <f t="shared" si="6"/>
        <v>895.04910000000007</v>
      </c>
      <c r="L74" s="5"/>
      <c r="M74" s="5"/>
      <c r="N74" s="5">
        <f t="shared" ref="N74:N81" si="9">+K74*0.95</f>
        <v>850.29664500000001</v>
      </c>
      <c r="O74" s="5">
        <f>+N74</f>
        <v>850.29664500000001</v>
      </c>
      <c r="P74" s="5">
        <v>1294.2097741487601</v>
      </c>
      <c r="Q74" s="6">
        <f t="shared" si="7"/>
        <v>1565.9938267199996</v>
      </c>
      <c r="R74" s="5">
        <f>+Q74</f>
        <v>1565.9938267199996</v>
      </c>
      <c r="S74" s="16">
        <v>2266</v>
      </c>
      <c r="T74" s="22">
        <f t="shared" si="8"/>
        <v>700.00617328000044</v>
      </c>
      <c r="U74" s="6"/>
      <c r="V74" s="6"/>
      <c r="W74" s="6"/>
      <c r="X74" s="6"/>
      <c r="Y74" s="6"/>
      <c r="Z74" s="6"/>
      <c r="AA74" s="6"/>
      <c r="AB74" s="16" t="s">
        <v>4894</v>
      </c>
    </row>
    <row r="75" spans="1:28" x14ac:dyDescent="0.25">
      <c r="A75" s="3" t="s">
        <v>994</v>
      </c>
      <c r="B75" s="3" t="s">
        <v>995</v>
      </c>
      <c r="C75" s="4">
        <v>44321</v>
      </c>
      <c r="D75" s="3" t="s">
        <v>996</v>
      </c>
      <c r="E75" s="3" t="s">
        <v>997</v>
      </c>
      <c r="F75" s="3"/>
      <c r="G75" s="3" t="s">
        <v>998</v>
      </c>
      <c r="H75" s="3" t="s">
        <v>999</v>
      </c>
      <c r="I75" s="5">
        <v>1</v>
      </c>
      <c r="J75" s="5">
        <v>196.593719008264</v>
      </c>
      <c r="K75" s="5">
        <f t="shared" si="6"/>
        <v>237.87839999999943</v>
      </c>
      <c r="L75" s="5"/>
      <c r="M75" s="5"/>
      <c r="N75" s="5">
        <f t="shared" si="9"/>
        <v>225.98447999999945</v>
      </c>
      <c r="O75" s="5"/>
      <c r="P75" s="5">
        <v>363.63350423801597</v>
      </c>
      <c r="Q75" s="6">
        <f t="shared" si="7"/>
        <v>439.99654012799931</v>
      </c>
      <c r="R75" s="5"/>
      <c r="S75" s="16"/>
      <c r="T75" s="22">
        <f t="shared" si="8"/>
        <v>0</v>
      </c>
      <c r="U75" s="6"/>
      <c r="V75" s="6"/>
      <c r="W75" s="6"/>
      <c r="X75" s="6"/>
      <c r="Y75" s="6"/>
      <c r="Z75" s="6"/>
      <c r="AA75" s="6"/>
      <c r="AB75" s="6"/>
    </row>
    <row r="76" spans="1:28" x14ac:dyDescent="0.25">
      <c r="A76" s="3" t="s">
        <v>1144</v>
      </c>
      <c r="B76" s="3" t="s">
        <v>1145</v>
      </c>
      <c r="C76" s="4">
        <v>44321</v>
      </c>
      <c r="D76" s="3" t="s">
        <v>1146</v>
      </c>
      <c r="E76" s="3" t="s">
        <v>1147</v>
      </c>
      <c r="F76" s="3"/>
      <c r="G76" s="3" t="s">
        <v>1148</v>
      </c>
      <c r="H76" s="3" t="s">
        <v>1149</v>
      </c>
      <c r="I76" s="5">
        <v>1</v>
      </c>
      <c r="J76" s="5">
        <v>196.593719008264</v>
      </c>
      <c r="K76" s="5">
        <f t="shared" si="6"/>
        <v>237.87839999999943</v>
      </c>
      <c r="L76" s="5"/>
      <c r="M76" s="5"/>
      <c r="N76" s="5">
        <f t="shared" si="9"/>
        <v>225.98447999999945</v>
      </c>
      <c r="O76" s="5"/>
      <c r="P76" s="5">
        <v>363.63350423801597</v>
      </c>
      <c r="Q76" s="6">
        <f t="shared" si="7"/>
        <v>439.99654012799931</v>
      </c>
      <c r="R76" s="5"/>
      <c r="S76" s="16"/>
      <c r="T76" s="22">
        <f t="shared" si="8"/>
        <v>0</v>
      </c>
      <c r="U76" s="6"/>
      <c r="V76" s="6"/>
      <c r="W76" s="6"/>
      <c r="X76" s="6"/>
      <c r="Y76" s="6"/>
      <c r="Z76" s="6"/>
      <c r="AA76" s="6"/>
      <c r="AB76" s="6"/>
    </row>
    <row r="77" spans="1:28" x14ac:dyDescent="0.25">
      <c r="A77" s="3" t="s">
        <v>1660</v>
      </c>
      <c r="B77" s="3" t="s">
        <v>1661</v>
      </c>
      <c r="C77" s="4">
        <v>44321</v>
      </c>
      <c r="D77" s="3" t="s">
        <v>1662</v>
      </c>
      <c r="E77" s="3" t="s">
        <v>1663</v>
      </c>
      <c r="F77" s="3"/>
      <c r="G77" s="3" t="s">
        <v>1664</v>
      </c>
      <c r="H77" s="3" t="s">
        <v>1665</v>
      </c>
      <c r="I77" s="5">
        <v>5</v>
      </c>
      <c r="J77" s="5">
        <v>123.97</v>
      </c>
      <c r="K77" s="5">
        <f t="shared" si="6"/>
        <v>750.01850000000002</v>
      </c>
      <c r="L77" s="5"/>
      <c r="M77" s="5"/>
      <c r="N77" s="5">
        <f t="shared" si="9"/>
        <v>712.51757499999997</v>
      </c>
      <c r="O77" s="5"/>
      <c r="P77" s="5">
        <v>1113.6302324999999</v>
      </c>
      <c r="Q77" s="6">
        <f t="shared" si="7"/>
        <v>1347.4925813249999</v>
      </c>
      <c r="R77" s="5"/>
      <c r="S77" s="16"/>
      <c r="T77" s="22">
        <f t="shared" si="8"/>
        <v>0</v>
      </c>
      <c r="U77" s="6"/>
      <c r="V77" s="6"/>
      <c r="W77" s="6"/>
      <c r="X77" s="6"/>
      <c r="Y77" s="6"/>
      <c r="Z77" s="6"/>
      <c r="AA77" s="6"/>
      <c r="AB77" s="6"/>
    </row>
    <row r="78" spans="1:28" x14ac:dyDescent="0.25">
      <c r="A78" s="3" t="s">
        <v>4209</v>
      </c>
      <c r="B78" s="3" t="s">
        <v>4210</v>
      </c>
      <c r="C78" s="4">
        <v>44321</v>
      </c>
      <c r="D78" s="3" t="s">
        <v>4211</v>
      </c>
      <c r="E78" s="3" t="s">
        <v>4212</v>
      </c>
      <c r="F78" s="3">
        <v>2869</v>
      </c>
      <c r="G78" s="3" t="s">
        <v>4213</v>
      </c>
      <c r="H78" s="3" t="s">
        <v>4214</v>
      </c>
      <c r="I78" s="5">
        <v>1</v>
      </c>
      <c r="J78" s="5">
        <v>378.67504132231397</v>
      </c>
      <c r="K78" s="5">
        <f t="shared" si="6"/>
        <v>458.19679999999988</v>
      </c>
      <c r="L78" s="5"/>
      <c r="M78" s="5"/>
      <c r="N78" s="5">
        <f t="shared" si="9"/>
        <v>435.28695999999985</v>
      </c>
      <c r="O78" s="5">
        <f>+N78+N77+N76+N75</f>
        <v>1599.7734949999985</v>
      </c>
      <c r="P78" s="5">
        <v>700.82147247603302</v>
      </c>
      <c r="Q78" s="6">
        <f t="shared" si="7"/>
        <v>847.99398169599988</v>
      </c>
      <c r="R78" s="5">
        <f>+Q78+Q77+Q76+Q75</f>
        <v>3075.4796432769981</v>
      </c>
      <c r="S78" s="16">
        <v>3075.5</v>
      </c>
      <c r="T78" s="22">
        <f t="shared" si="8"/>
        <v>2.0356723001896171E-2</v>
      </c>
      <c r="U78" s="6"/>
      <c r="V78" s="6"/>
      <c r="W78" s="6"/>
      <c r="X78" s="6"/>
      <c r="Y78" s="6"/>
      <c r="Z78" s="6"/>
      <c r="AA78" s="6"/>
      <c r="AB78" s="6"/>
    </row>
    <row r="79" spans="1:28" x14ac:dyDescent="0.25">
      <c r="A79" s="3" t="s">
        <v>203</v>
      </c>
      <c r="B79" s="3" t="s">
        <v>204</v>
      </c>
      <c r="C79" s="4">
        <v>44321</v>
      </c>
      <c r="D79" s="3" t="s">
        <v>205</v>
      </c>
      <c r="E79" s="3" t="s">
        <v>206</v>
      </c>
      <c r="F79" s="3"/>
      <c r="G79" s="3" t="s">
        <v>207</v>
      </c>
      <c r="H79" s="3" t="s">
        <v>208</v>
      </c>
      <c r="I79" s="5">
        <v>1</v>
      </c>
      <c r="J79" s="5">
        <v>644.66999999999996</v>
      </c>
      <c r="K79" s="5">
        <f t="shared" si="6"/>
        <v>780.05069999999989</v>
      </c>
      <c r="L79" s="5"/>
      <c r="M79" s="5"/>
      <c r="N79" s="5">
        <f t="shared" si="9"/>
        <v>741.04816499999981</v>
      </c>
      <c r="O79" s="5"/>
      <c r="P79" s="5">
        <v>1131.4087434</v>
      </c>
      <c r="Q79" s="6">
        <f t="shared" si="7"/>
        <v>1369.0045795139999</v>
      </c>
      <c r="R79" s="5"/>
      <c r="S79" s="16"/>
      <c r="T79" s="22">
        <f t="shared" si="8"/>
        <v>0</v>
      </c>
      <c r="U79" s="6"/>
      <c r="V79" s="6"/>
      <c r="W79" s="6"/>
      <c r="X79" s="6"/>
      <c r="Y79" s="6"/>
      <c r="Z79" s="6"/>
      <c r="AA79" s="6"/>
      <c r="AB79" s="6"/>
    </row>
    <row r="80" spans="1:28" x14ac:dyDescent="0.25">
      <c r="A80" s="3" t="s">
        <v>209</v>
      </c>
      <c r="B80" s="3" t="s">
        <v>210</v>
      </c>
      <c r="C80" s="4">
        <v>44321</v>
      </c>
      <c r="D80" s="3" t="s">
        <v>211</v>
      </c>
      <c r="E80" s="3" t="s">
        <v>212</v>
      </c>
      <c r="F80" s="3"/>
      <c r="G80" s="3" t="s">
        <v>213</v>
      </c>
      <c r="H80" s="3" t="s">
        <v>214</v>
      </c>
      <c r="I80" s="5">
        <v>1</v>
      </c>
      <c r="J80" s="5">
        <v>644.66999999999996</v>
      </c>
      <c r="K80" s="5">
        <f t="shared" si="6"/>
        <v>780.05069999999989</v>
      </c>
      <c r="L80" s="5"/>
      <c r="M80" s="5"/>
      <c r="N80" s="5">
        <f t="shared" si="9"/>
        <v>741.04816499999981</v>
      </c>
      <c r="O80" s="5"/>
      <c r="P80" s="5">
        <v>1131.4087434</v>
      </c>
      <c r="Q80" s="6">
        <f t="shared" si="7"/>
        <v>1369.0045795139999</v>
      </c>
      <c r="R80" s="5"/>
      <c r="S80" s="16"/>
      <c r="T80" s="22">
        <f t="shared" si="8"/>
        <v>0</v>
      </c>
      <c r="U80" s="6"/>
      <c r="V80" s="6"/>
      <c r="W80" s="6"/>
      <c r="X80" s="6"/>
      <c r="Y80" s="6"/>
      <c r="Z80" s="6"/>
      <c r="AA80" s="6"/>
      <c r="AB80" s="6"/>
    </row>
    <row r="81" spans="1:28" x14ac:dyDescent="0.25">
      <c r="A81" s="3" t="s">
        <v>515</v>
      </c>
      <c r="B81" s="3" t="s">
        <v>516</v>
      </c>
      <c r="C81" s="4">
        <v>44321</v>
      </c>
      <c r="D81" s="3" t="s">
        <v>517</v>
      </c>
      <c r="E81" s="3" t="s">
        <v>518</v>
      </c>
      <c r="F81" s="3">
        <v>2871</v>
      </c>
      <c r="G81" s="3" t="s">
        <v>519</v>
      </c>
      <c r="H81" s="3" t="s">
        <v>520</v>
      </c>
      <c r="I81" s="5">
        <v>1</v>
      </c>
      <c r="J81" s="5">
        <v>644.66999999999996</v>
      </c>
      <c r="K81" s="5">
        <f t="shared" si="6"/>
        <v>780.05069999999989</v>
      </c>
      <c r="L81" s="5"/>
      <c r="M81" s="5"/>
      <c r="N81" s="5">
        <f t="shared" si="9"/>
        <v>741.04816499999981</v>
      </c>
      <c r="O81" s="5">
        <f>+N81+N80+N79</f>
        <v>2223.1444949999996</v>
      </c>
      <c r="P81" s="5">
        <v>1131.4087434</v>
      </c>
      <c r="Q81" s="6">
        <f t="shared" si="7"/>
        <v>1369.0045795139999</v>
      </c>
      <c r="R81" s="5">
        <f>+Q81+Q80+Q79</f>
        <v>4107.0137385420003</v>
      </c>
      <c r="S81" s="16">
        <v>4652</v>
      </c>
      <c r="T81" s="22">
        <f t="shared" si="8"/>
        <v>544.98626145799972</v>
      </c>
      <c r="U81" s="6"/>
      <c r="V81" s="6"/>
      <c r="W81" s="6"/>
      <c r="X81" s="6"/>
      <c r="Y81" s="6"/>
      <c r="Z81" s="6"/>
      <c r="AA81" s="6"/>
      <c r="AB81" s="16" t="s">
        <v>4894</v>
      </c>
    </row>
    <row r="82" spans="1:28" x14ac:dyDescent="0.25">
      <c r="A82" s="13" t="s">
        <v>3303</v>
      </c>
      <c r="B82" s="13" t="s">
        <v>3304</v>
      </c>
      <c r="C82" s="14">
        <v>44323</v>
      </c>
      <c r="D82" s="13" t="s">
        <v>3305</v>
      </c>
      <c r="E82" s="13" t="s">
        <v>3306</v>
      </c>
      <c r="F82" s="13">
        <v>2879</v>
      </c>
      <c r="G82" s="13" t="s">
        <v>3307</v>
      </c>
      <c r="H82" s="13" t="s">
        <v>3308</v>
      </c>
      <c r="I82" s="15">
        <v>1</v>
      </c>
      <c r="J82" s="15">
        <v>1299.97586776859</v>
      </c>
      <c r="K82" s="15">
        <f t="shared" si="6"/>
        <v>1572.9707999999939</v>
      </c>
      <c r="L82" s="5"/>
      <c r="M82" s="5">
        <f>+K82*0.85</f>
        <v>1337.0251799999949</v>
      </c>
      <c r="N82" s="5">
        <f>+M82*0.95</f>
        <v>1270.1739209999951</v>
      </c>
      <c r="O82" s="15">
        <f>+N82</f>
        <v>1270.1739209999951</v>
      </c>
      <c r="P82" s="15">
        <v>1734.7137974677601</v>
      </c>
      <c r="Q82" s="16">
        <f t="shared" si="7"/>
        <v>2099.0036949359896</v>
      </c>
      <c r="R82" s="15">
        <f>+Q82</f>
        <v>2099.0036949359896</v>
      </c>
      <c r="S82" s="16">
        <v>2099</v>
      </c>
      <c r="T82" s="22">
        <f t="shared" si="8"/>
        <v>-3.6949359896425449E-3</v>
      </c>
      <c r="U82" s="16"/>
      <c r="V82" s="16"/>
      <c r="W82" s="16"/>
      <c r="X82" s="16"/>
      <c r="Y82" s="16"/>
      <c r="Z82" s="16"/>
      <c r="AA82" s="16"/>
      <c r="AB82" s="16"/>
    </row>
    <row r="83" spans="1:28" x14ac:dyDescent="0.25">
      <c r="A83" s="3" t="s">
        <v>425</v>
      </c>
      <c r="B83" s="3" t="s">
        <v>426</v>
      </c>
      <c r="C83" s="4">
        <v>44323</v>
      </c>
      <c r="D83" s="3" t="s">
        <v>427</v>
      </c>
      <c r="E83" s="3" t="s">
        <v>428</v>
      </c>
      <c r="F83" s="3"/>
      <c r="G83" s="3" t="s">
        <v>429</v>
      </c>
      <c r="H83" s="3" t="s">
        <v>430</v>
      </c>
      <c r="I83" s="5">
        <v>1</v>
      </c>
      <c r="J83" s="15">
        <v>231.42</v>
      </c>
      <c r="K83" s="5">
        <f t="shared" si="6"/>
        <v>280.01819999999998</v>
      </c>
      <c r="L83" s="5"/>
      <c r="M83" s="5"/>
      <c r="N83" s="5">
        <f>+K83*0.95</f>
        <v>266.01728999999995</v>
      </c>
      <c r="O83" s="5"/>
      <c r="P83" s="5">
        <v>428.0946012</v>
      </c>
      <c r="Q83" s="6">
        <f t="shared" si="7"/>
        <v>517.99446745199998</v>
      </c>
      <c r="R83" s="5"/>
      <c r="S83" s="16"/>
      <c r="T83" s="22">
        <f t="shared" si="8"/>
        <v>0</v>
      </c>
      <c r="U83" s="6"/>
      <c r="V83" s="6"/>
      <c r="W83" s="6"/>
      <c r="X83" s="6"/>
      <c r="Y83" s="6"/>
      <c r="Z83" s="6"/>
      <c r="AA83" s="6"/>
      <c r="AB83" s="6"/>
    </row>
    <row r="84" spans="1:28" x14ac:dyDescent="0.25">
      <c r="A84" s="3" t="s">
        <v>3189</v>
      </c>
      <c r="B84" s="3" t="s">
        <v>3190</v>
      </c>
      <c r="C84" s="4">
        <v>44323</v>
      </c>
      <c r="D84" s="3" t="s">
        <v>3191</v>
      </c>
      <c r="E84" s="3" t="s">
        <v>3192</v>
      </c>
      <c r="F84" s="3"/>
      <c r="G84" s="3" t="s">
        <v>3193</v>
      </c>
      <c r="H84" s="3" t="s">
        <v>3194</v>
      </c>
      <c r="I84" s="5">
        <v>1</v>
      </c>
      <c r="J84" s="5">
        <v>55.484297520661201</v>
      </c>
      <c r="K84" s="5">
        <f t="shared" si="6"/>
        <v>67.136000000000053</v>
      </c>
      <c r="L84" s="5">
        <f>+K84*0.75</f>
        <v>50.352000000000039</v>
      </c>
      <c r="M84" s="5"/>
      <c r="N84" s="5">
        <f>+L84*0.95</f>
        <v>47.834400000000038</v>
      </c>
      <c r="O84" s="5"/>
      <c r="P84" s="5">
        <v>76.855184396694298</v>
      </c>
      <c r="Q84" s="6">
        <f t="shared" si="7"/>
        <v>92.994773120000104</v>
      </c>
      <c r="R84" s="5"/>
      <c r="S84" s="16"/>
      <c r="T84" s="22">
        <f t="shared" si="8"/>
        <v>0</v>
      </c>
      <c r="U84" s="6"/>
      <c r="V84" s="6"/>
      <c r="W84" s="6"/>
      <c r="X84" s="6"/>
      <c r="Y84" s="6"/>
      <c r="Z84" s="6"/>
      <c r="AA84" s="6"/>
      <c r="AB84" s="6"/>
    </row>
    <row r="85" spans="1:28" x14ac:dyDescent="0.25">
      <c r="A85" s="3" t="s">
        <v>4809</v>
      </c>
      <c r="B85" s="3" t="s">
        <v>4810</v>
      </c>
      <c r="C85" s="4">
        <v>44323</v>
      </c>
      <c r="D85" s="3" t="s">
        <v>4811</v>
      </c>
      <c r="E85" s="3" t="s">
        <v>4812</v>
      </c>
      <c r="F85" s="3">
        <v>2878</v>
      </c>
      <c r="G85" s="3" t="s">
        <v>4813</v>
      </c>
      <c r="H85" s="3" t="s">
        <v>4814</v>
      </c>
      <c r="I85" s="5">
        <v>1</v>
      </c>
      <c r="J85" s="5">
        <v>145.61279999999999</v>
      </c>
      <c r="K85" s="5">
        <f t="shared" si="6"/>
        <v>176.19148799999999</v>
      </c>
      <c r="L85" s="5"/>
      <c r="M85" s="5"/>
      <c r="N85" s="5">
        <f>+K85*0.95</f>
        <v>167.38191359999999</v>
      </c>
      <c r="O85" s="5">
        <f>+N85+N84+N83</f>
        <v>481.23360359999998</v>
      </c>
      <c r="P85" s="5">
        <v>290.911006757851</v>
      </c>
      <c r="Q85" s="6">
        <f t="shared" si="7"/>
        <v>352.00231817699972</v>
      </c>
      <c r="R85" s="5">
        <f>+Q85+Q84+Q83</f>
        <v>962.99155874899975</v>
      </c>
      <c r="S85" s="16">
        <v>963</v>
      </c>
      <c r="T85" s="22">
        <f t="shared" si="8"/>
        <v>8.4412510002493946E-3</v>
      </c>
      <c r="U85" s="6"/>
      <c r="V85" s="6"/>
      <c r="W85" s="6"/>
      <c r="X85" s="6"/>
      <c r="Y85" s="6"/>
      <c r="Z85" s="6"/>
      <c r="AA85" s="6"/>
      <c r="AB85" s="6"/>
    </row>
    <row r="86" spans="1:28" x14ac:dyDescent="0.25">
      <c r="A86" s="3" t="s">
        <v>3291</v>
      </c>
      <c r="B86" s="3" t="s">
        <v>3292</v>
      </c>
      <c r="C86" s="4">
        <v>44323</v>
      </c>
      <c r="D86" s="3" t="s">
        <v>3293</v>
      </c>
      <c r="E86" s="3" t="s">
        <v>3294</v>
      </c>
      <c r="F86" s="3"/>
      <c r="G86" s="3" t="s">
        <v>3295</v>
      </c>
      <c r="H86" s="3" t="s">
        <v>3296</v>
      </c>
      <c r="I86" s="5">
        <v>1</v>
      </c>
      <c r="J86" s="5">
        <v>1299.97586776859</v>
      </c>
      <c r="K86" s="5">
        <f t="shared" si="6"/>
        <v>1572.9707999999939</v>
      </c>
      <c r="L86" s="5"/>
      <c r="M86" s="5">
        <f>+K86*0.85</f>
        <v>1337.0251799999949</v>
      </c>
      <c r="N86" s="5">
        <f>+M86*0.95</f>
        <v>1270.1739209999951</v>
      </c>
      <c r="O86" s="5"/>
      <c r="P86" s="5">
        <v>1734.7137974677601</v>
      </c>
      <c r="Q86" s="6">
        <f t="shared" si="7"/>
        <v>2099.0036949359896</v>
      </c>
      <c r="R86" s="5"/>
      <c r="S86" s="16"/>
      <c r="T86" s="22">
        <f t="shared" si="8"/>
        <v>0</v>
      </c>
      <c r="U86" s="6"/>
      <c r="V86" s="6"/>
      <c r="W86" s="6"/>
      <c r="X86" s="6"/>
      <c r="Y86" s="6"/>
      <c r="Z86" s="6"/>
      <c r="AA86" s="6"/>
      <c r="AB86" s="6"/>
    </row>
    <row r="87" spans="1:28" x14ac:dyDescent="0.25">
      <c r="A87" s="3" t="s">
        <v>3297</v>
      </c>
      <c r="B87" s="3" t="s">
        <v>3298</v>
      </c>
      <c r="C87" s="4">
        <v>44323</v>
      </c>
      <c r="D87" s="3" t="s">
        <v>3299</v>
      </c>
      <c r="E87" s="3" t="s">
        <v>3300</v>
      </c>
      <c r="F87" s="3">
        <v>2876</v>
      </c>
      <c r="G87" s="3" t="s">
        <v>3301</v>
      </c>
      <c r="H87" s="3" t="s">
        <v>3302</v>
      </c>
      <c r="I87" s="5">
        <v>1</v>
      </c>
      <c r="J87" s="5">
        <v>1299.97586776859</v>
      </c>
      <c r="K87" s="5">
        <f t="shared" si="6"/>
        <v>1572.9707999999939</v>
      </c>
      <c r="L87" s="5"/>
      <c r="M87" s="5">
        <f>+K87*0.85</f>
        <v>1337.0251799999949</v>
      </c>
      <c r="N87" s="5">
        <f>+M87*0.95</f>
        <v>1270.1739209999951</v>
      </c>
      <c r="O87" s="5">
        <f>+N87+N86</f>
        <v>2540.3478419999901</v>
      </c>
      <c r="P87" s="5">
        <v>1734.7137974677601</v>
      </c>
      <c r="Q87" s="6">
        <f t="shared" si="7"/>
        <v>2099.0036949359896</v>
      </c>
      <c r="R87" s="5">
        <f>+Q87+Q86</f>
        <v>4198.0073898719793</v>
      </c>
      <c r="S87" s="16">
        <v>4198</v>
      </c>
      <c r="T87" s="22">
        <f t="shared" si="8"/>
        <v>-7.3898719792850898E-3</v>
      </c>
      <c r="U87" s="6"/>
      <c r="V87" s="6"/>
      <c r="W87" s="6"/>
      <c r="X87" s="6"/>
      <c r="Y87" s="6"/>
      <c r="Z87" s="6"/>
      <c r="AA87" s="6"/>
      <c r="AB87" s="6"/>
    </row>
    <row r="88" spans="1:28" x14ac:dyDescent="0.25">
      <c r="A88" s="3" t="s">
        <v>1582</v>
      </c>
      <c r="B88" s="3" t="s">
        <v>1583</v>
      </c>
      <c r="C88" s="4">
        <v>44323</v>
      </c>
      <c r="D88" s="3" t="s">
        <v>1584</v>
      </c>
      <c r="E88" s="3" t="s">
        <v>1585</v>
      </c>
      <c r="F88" s="3"/>
      <c r="G88" s="3" t="s">
        <v>1586</v>
      </c>
      <c r="H88" s="3" t="s">
        <v>1587</v>
      </c>
      <c r="I88" s="5">
        <v>2</v>
      </c>
      <c r="J88" s="5">
        <v>123.97</v>
      </c>
      <c r="K88" s="5">
        <f t="shared" si="6"/>
        <v>300.00739999999996</v>
      </c>
      <c r="L88" s="5"/>
      <c r="M88" s="5"/>
      <c r="N88" s="5">
        <f>+K88*0.95</f>
        <v>285.00702999999993</v>
      </c>
      <c r="O88" s="5"/>
      <c r="P88" s="5">
        <v>445.45209299999999</v>
      </c>
      <c r="Q88" s="6">
        <f t="shared" si="7"/>
        <v>538.99703252999996</v>
      </c>
      <c r="R88" s="5"/>
      <c r="S88" s="16"/>
      <c r="T88" s="22">
        <f t="shared" si="8"/>
        <v>0</v>
      </c>
      <c r="U88" s="6"/>
      <c r="V88" s="6"/>
      <c r="W88" s="6"/>
      <c r="X88" s="6"/>
      <c r="Y88" s="6"/>
      <c r="Z88" s="6"/>
      <c r="AA88" s="6"/>
      <c r="AB88" s="6"/>
    </row>
    <row r="89" spans="1:28" x14ac:dyDescent="0.25">
      <c r="A89" s="3" t="s">
        <v>1714</v>
      </c>
      <c r="B89" s="3" t="s">
        <v>1715</v>
      </c>
      <c r="C89" s="4">
        <v>44323</v>
      </c>
      <c r="D89" s="3" t="s">
        <v>1716</v>
      </c>
      <c r="E89" s="3" t="s">
        <v>1717</v>
      </c>
      <c r="F89" s="3"/>
      <c r="G89" s="3" t="s">
        <v>1718</v>
      </c>
      <c r="H89" s="3" t="s">
        <v>1719</v>
      </c>
      <c r="I89" s="5">
        <v>2</v>
      </c>
      <c r="J89" s="5">
        <v>123.97</v>
      </c>
      <c r="K89" s="5">
        <f t="shared" si="6"/>
        <v>300.00739999999996</v>
      </c>
      <c r="L89" s="5"/>
      <c r="M89" s="5"/>
      <c r="N89" s="5">
        <f>+K89*0.95</f>
        <v>285.00702999999993</v>
      </c>
      <c r="O89" s="5"/>
      <c r="P89" s="5">
        <v>445.45209299999999</v>
      </c>
      <c r="Q89" s="6">
        <f t="shared" si="7"/>
        <v>538.99703252999996</v>
      </c>
      <c r="R89" s="5"/>
      <c r="S89" s="16"/>
      <c r="T89" s="22">
        <f t="shared" si="8"/>
        <v>0</v>
      </c>
      <c r="U89" s="6"/>
      <c r="V89" s="6"/>
      <c r="W89" s="6"/>
      <c r="X89" s="6"/>
      <c r="Y89" s="6"/>
      <c r="Z89" s="6"/>
      <c r="AA89" s="6"/>
      <c r="AB89" s="6"/>
    </row>
    <row r="90" spans="1:28" x14ac:dyDescent="0.25">
      <c r="A90" s="3" t="s">
        <v>3753</v>
      </c>
      <c r="B90" s="3" t="s">
        <v>3754</v>
      </c>
      <c r="C90" s="4">
        <v>44323</v>
      </c>
      <c r="D90" s="3" t="s">
        <v>3755</v>
      </c>
      <c r="E90" s="3" t="s">
        <v>3756</v>
      </c>
      <c r="F90" s="3"/>
      <c r="G90" s="3" t="s">
        <v>3757</v>
      </c>
      <c r="H90" s="3" t="s">
        <v>3758</v>
      </c>
      <c r="I90" s="5">
        <v>1</v>
      </c>
      <c r="J90" s="15">
        <v>661.15700000000004</v>
      </c>
      <c r="K90" s="5">
        <f t="shared" ref="K90:K99" si="10">+J90*I90*1.21</f>
        <v>799.99997000000008</v>
      </c>
      <c r="L90" s="5"/>
      <c r="M90" s="5"/>
      <c r="N90" s="5">
        <f>+K90*0.95</f>
        <v>759.99997150000002</v>
      </c>
      <c r="O90" s="5"/>
      <c r="P90" s="5">
        <v>2314.04192870414</v>
      </c>
      <c r="Q90" s="6">
        <f t="shared" si="7"/>
        <v>2799.9907337320092</v>
      </c>
      <c r="R90" s="5"/>
      <c r="S90" s="16"/>
      <c r="T90" s="22">
        <f t="shared" si="8"/>
        <v>0</v>
      </c>
      <c r="U90" s="6"/>
      <c r="V90" s="6"/>
      <c r="W90" s="6"/>
      <c r="X90" s="6"/>
      <c r="Y90" s="6"/>
      <c r="Z90" s="6"/>
      <c r="AA90" s="6"/>
      <c r="AB90" s="6"/>
    </row>
    <row r="91" spans="1:28" x14ac:dyDescent="0.25">
      <c r="A91" s="3" t="s">
        <v>4605</v>
      </c>
      <c r="B91" s="3" t="s">
        <v>4606</v>
      </c>
      <c r="C91" s="4">
        <v>44323</v>
      </c>
      <c r="D91" s="3" t="s">
        <v>4607</v>
      </c>
      <c r="E91" s="3" t="s">
        <v>4608</v>
      </c>
      <c r="F91" s="3"/>
      <c r="G91" s="3" t="s">
        <v>4609</v>
      </c>
      <c r="H91" s="3" t="s">
        <v>4610</v>
      </c>
      <c r="I91" s="5">
        <v>1</v>
      </c>
      <c r="J91" s="5">
        <v>380.19</v>
      </c>
      <c r="K91" s="5">
        <f t="shared" si="10"/>
        <v>460.0299</v>
      </c>
      <c r="L91" s="5"/>
      <c r="M91" s="5"/>
      <c r="N91" s="5">
        <f>+K91</f>
        <v>460.0299</v>
      </c>
      <c r="O91" s="5"/>
      <c r="P91" s="5">
        <v>595.04681781652903</v>
      </c>
      <c r="Q91" s="6">
        <f t="shared" si="7"/>
        <v>720.00664955800005</v>
      </c>
      <c r="R91" s="5"/>
      <c r="S91" s="16"/>
      <c r="T91" s="22">
        <f t="shared" si="8"/>
        <v>0</v>
      </c>
      <c r="U91" s="6"/>
      <c r="V91" s="6"/>
      <c r="W91" s="6"/>
      <c r="X91" s="6"/>
      <c r="Y91" s="6"/>
      <c r="Z91" s="6"/>
      <c r="AA91" s="6"/>
      <c r="AB91" s="6"/>
    </row>
    <row r="92" spans="1:28" x14ac:dyDescent="0.25">
      <c r="A92" s="3" t="s">
        <v>4731</v>
      </c>
      <c r="B92" s="3" t="s">
        <v>4732</v>
      </c>
      <c r="C92" s="4">
        <v>44323</v>
      </c>
      <c r="D92" s="3" t="s">
        <v>4733</v>
      </c>
      <c r="E92" s="3" t="s">
        <v>4734</v>
      </c>
      <c r="F92" s="3">
        <v>2874</v>
      </c>
      <c r="G92" s="3" t="s">
        <v>4735</v>
      </c>
      <c r="H92" s="3" t="s">
        <v>4736</v>
      </c>
      <c r="I92" s="5">
        <v>1</v>
      </c>
      <c r="J92" s="5">
        <v>231.42</v>
      </c>
      <c r="K92" s="5">
        <f t="shared" si="10"/>
        <v>280.01819999999998</v>
      </c>
      <c r="L92" s="5"/>
      <c r="M92" s="5"/>
      <c r="N92" s="5">
        <f>+K92</f>
        <v>280.01819999999998</v>
      </c>
      <c r="O92" s="5">
        <f>+N92+N91+N90+N89+N88</f>
        <v>2070.0621314999999</v>
      </c>
      <c r="P92" s="5">
        <v>404.96211258181802</v>
      </c>
      <c r="Q92" s="6">
        <f t="shared" si="7"/>
        <v>490.00415622399981</v>
      </c>
      <c r="R92" s="5">
        <f>+Q92+Q91+Q90+Q89+Q88</f>
        <v>5087.9956045740091</v>
      </c>
      <c r="S92" s="16">
        <v>5088</v>
      </c>
      <c r="T92" s="22">
        <f t="shared" si="8"/>
        <v>4.3954259908787208E-3</v>
      </c>
      <c r="U92" s="6"/>
      <c r="V92" s="6"/>
      <c r="W92" s="6"/>
      <c r="X92" s="6"/>
      <c r="Y92" s="6"/>
      <c r="Z92" s="6"/>
      <c r="AA92" s="6"/>
      <c r="AB92" s="6"/>
    </row>
    <row r="93" spans="1:28" x14ac:dyDescent="0.25">
      <c r="A93" s="3" t="s">
        <v>3759</v>
      </c>
      <c r="B93" s="3" t="s">
        <v>3760</v>
      </c>
      <c r="C93" s="4">
        <v>44323</v>
      </c>
      <c r="D93" s="3" t="s">
        <v>3761</v>
      </c>
      <c r="E93" s="3" t="s">
        <v>3762</v>
      </c>
      <c r="F93" s="3">
        <v>2875</v>
      </c>
      <c r="G93" s="3" t="s">
        <v>3763</v>
      </c>
      <c r="H93" s="3" t="s">
        <v>3764</v>
      </c>
      <c r="I93" s="5">
        <v>1</v>
      </c>
      <c r="J93" s="15">
        <v>661.15700000000004</v>
      </c>
      <c r="K93" s="5">
        <f t="shared" si="10"/>
        <v>799.99997000000008</v>
      </c>
      <c r="L93" s="5"/>
      <c r="M93" s="5"/>
      <c r="N93" s="5">
        <f>+K93*0.95</f>
        <v>759.99997150000002</v>
      </c>
      <c r="O93" s="5">
        <f>+N93</f>
        <v>759.99997150000002</v>
      </c>
      <c r="P93" s="5">
        <v>2314.04192870414</v>
      </c>
      <c r="Q93" s="6">
        <f t="shared" si="7"/>
        <v>2799.9907337320092</v>
      </c>
      <c r="R93" s="5">
        <f>+Q93</f>
        <v>2799.9907337320092</v>
      </c>
      <c r="S93" s="16">
        <v>2800</v>
      </c>
      <c r="T93" s="22">
        <f t="shared" si="8"/>
        <v>9.2662679908244172E-3</v>
      </c>
      <c r="U93" s="6"/>
      <c r="V93" s="6"/>
      <c r="W93" s="6"/>
      <c r="X93" s="6"/>
      <c r="Y93" s="6"/>
      <c r="Z93" s="6"/>
      <c r="AA93" s="6"/>
      <c r="AB93" s="6"/>
    </row>
    <row r="94" spans="1:28" x14ac:dyDescent="0.25">
      <c r="A94" s="3" t="s">
        <v>431</v>
      </c>
      <c r="B94" s="3" t="s">
        <v>432</v>
      </c>
      <c r="C94" s="4">
        <v>44326</v>
      </c>
      <c r="D94" s="3" t="s">
        <v>433</v>
      </c>
      <c r="E94" s="3" t="s">
        <v>434</v>
      </c>
      <c r="F94" s="3"/>
      <c r="G94" s="3" t="s">
        <v>435</v>
      </c>
      <c r="H94" s="3" t="s">
        <v>436</v>
      </c>
      <c r="I94" s="5">
        <v>1</v>
      </c>
      <c r="J94" s="15">
        <v>231.42</v>
      </c>
      <c r="K94" s="5">
        <f t="shared" si="10"/>
        <v>280.01819999999998</v>
      </c>
      <c r="L94" s="5"/>
      <c r="M94" s="5"/>
      <c r="N94" s="5">
        <f>+K94*0.95</f>
        <v>266.01728999999995</v>
      </c>
      <c r="O94" s="5"/>
      <c r="P94" s="5">
        <v>342.47845799999999</v>
      </c>
      <c r="Q94" s="6">
        <f t="shared" si="7"/>
        <v>414.39893417999997</v>
      </c>
      <c r="R94" s="5"/>
      <c r="S94" s="16"/>
      <c r="T94" s="22">
        <f t="shared" si="8"/>
        <v>0</v>
      </c>
      <c r="U94" s="6"/>
      <c r="V94" s="6"/>
      <c r="W94" s="6"/>
      <c r="X94" s="6"/>
      <c r="Y94" s="6"/>
      <c r="Z94" s="6"/>
      <c r="AA94" s="6"/>
      <c r="AB94" s="6"/>
    </row>
    <row r="95" spans="1:28" x14ac:dyDescent="0.25">
      <c r="A95" s="3" t="s">
        <v>1600</v>
      </c>
      <c r="B95" s="3" t="s">
        <v>1601</v>
      </c>
      <c r="C95" s="4">
        <v>44326</v>
      </c>
      <c r="D95" s="3" t="s">
        <v>1602</v>
      </c>
      <c r="E95" s="3" t="s">
        <v>1603</v>
      </c>
      <c r="F95" s="3"/>
      <c r="G95" s="3" t="s">
        <v>1604</v>
      </c>
      <c r="H95" s="3" t="s">
        <v>1605</v>
      </c>
      <c r="I95" s="5">
        <v>1</v>
      </c>
      <c r="J95" s="5">
        <v>123.97</v>
      </c>
      <c r="K95" s="5">
        <f t="shared" si="10"/>
        <v>150.00369999999998</v>
      </c>
      <c r="L95" s="5"/>
      <c r="M95" s="5"/>
      <c r="N95" s="5">
        <f>+K95*0.95</f>
        <v>142.50351499999996</v>
      </c>
      <c r="O95" s="5"/>
      <c r="P95" s="5">
        <v>178.18182899999999</v>
      </c>
      <c r="Q95" s="6">
        <f t="shared" si="7"/>
        <v>215.60001308999998</v>
      </c>
      <c r="R95" s="5"/>
      <c r="S95" s="16"/>
      <c r="T95" s="22">
        <f t="shared" si="8"/>
        <v>0</v>
      </c>
      <c r="U95" s="6"/>
      <c r="V95" s="6"/>
      <c r="W95" s="6"/>
      <c r="X95" s="6"/>
      <c r="Y95" s="6"/>
      <c r="Z95" s="6"/>
      <c r="AA95" s="6"/>
      <c r="AB95" s="6"/>
    </row>
    <row r="96" spans="1:28" x14ac:dyDescent="0.25">
      <c r="A96" s="3" t="s">
        <v>2182</v>
      </c>
      <c r="B96" s="3" t="s">
        <v>2183</v>
      </c>
      <c r="C96" s="4">
        <v>44326</v>
      </c>
      <c r="D96" s="3" t="s">
        <v>2184</v>
      </c>
      <c r="E96" s="3" t="s">
        <v>2185</v>
      </c>
      <c r="F96" s="3"/>
      <c r="G96" s="3" t="s">
        <v>2186</v>
      </c>
      <c r="H96" s="3" t="s">
        <v>2187</v>
      </c>
      <c r="I96" s="5">
        <v>2</v>
      </c>
      <c r="J96" s="5">
        <v>208.2</v>
      </c>
      <c r="K96" s="5">
        <f t="shared" si="10"/>
        <v>503.84399999999994</v>
      </c>
      <c r="L96" s="5"/>
      <c r="M96" s="5"/>
      <c r="N96" s="5">
        <f>+K96</f>
        <v>503.84399999999994</v>
      </c>
      <c r="O96" s="5"/>
      <c r="P96" s="5">
        <v>640.00115252892499</v>
      </c>
      <c r="Q96" s="6">
        <f t="shared" si="7"/>
        <v>774.40139455999918</v>
      </c>
      <c r="R96" s="5"/>
      <c r="S96" s="16"/>
      <c r="T96" s="22">
        <f t="shared" si="8"/>
        <v>0</v>
      </c>
      <c r="U96" s="6"/>
      <c r="V96" s="6"/>
      <c r="W96" s="6"/>
      <c r="X96" s="6"/>
      <c r="Y96" s="6"/>
      <c r="Z96" s="6"/>
      <c r="AA96" s="6"/>
      <c r="AB96" s="6"/>
    </row>
    <row r="97" spans="1:28" x14ac:dyDescent="0.25">
      <c r="A97" s="3" t="s">
        <v>4083</v>
      </c>
      <c r="B97" s="3" t="s">
        <v>4084</v>
      </c>
      <c r="C97" s="4">
        <v>44326</v>
      </c>
      <c r="D97" s="3" t="s">
        <v>4085</v>
      </c>
      <c r="E97" s="3" t="s">
        <v>4086</v>
      </c>
      <c r="F97" s="3">
        <v>2905</v>
      </c>
      <c r="G97" s="3" t="s">
        <v>4087</v>
      </c>
      <c r="H97" s="3" t="s">
        <v>4088</v>
      </c>
      <c r="I97" s="5">
        <v>1</v>
      </c>
      <c r="J97" s="5">
        <v>91.347272727272696</v>
      </c>
      <c r="K97" s="5">
        <f t="shared" si="10"/>
        <v>110.53019999999997</v>
      </c>
      <c r="L97" s="5"/>
      <c r="M97" s="5"/>
      <c r="N97" s="5">
        <f>+K97*0.95</f>
        <v>105.00368999999996</v>
      </c>
      <c r="O97" s="5">
        <f>+N97+N96+N95+N94</f>
        <v>1017.3684949999999</v>
      </c>
      <c r="P97" s="5">
        <v>134.876075127273</v>
      </c>
      <c r="Q97" s="6">
        <f t="shared" si="7"/>
        <v>163.20005090400034</v>
      </c>
      <c r="R97" s="5">
        <f>+Q97+Q96+Q95+Q94</f>
        <v>1567.6003927339996</v>
      </c>
      <c r="S97" s="16">
        <v>1567.6</v>
      </c>
      <c r="T97" s="22">
        <f t="shared" si="8"/>
        <v>-3.9273399966077704E-4</v>
      </c>
      <c r="U97" s="6"/>
      <c r="V97" s="6"/>
      <c r="W97" s="6"/>
      <c r="X97" s="6"/>
      <c r="Y97" s="6"/>
      <c r="Z97" s="6"/>
      <c r="AA97" s="6"/>
      <c r="AB97" s="6"/>
    </row>
    <row r="98" spans="1:28" x14ac:dyDescent="0.25">
      <c r="A98" s="3" t="s">
        <v>263</v>
      </c>
      <c r="B98" s="3" t="s">
        <v>264</v>
      </c>
      <c r="C98" s="4">
        <v>44326</v>
      </c>
      <c r="D98" s="3" t="s">
        <v>265</v>
      </c>
      <c r="E98" s="3" t="s">
        <v>266</v>
      </c>
      <c r="F98" s="3"/>
      <c r="G98" s="3" t="s">
        <v>267</v>
      </c>
      <c r="H98" s="3" t="s">
        <v>268</v>
      </c>
      <c r="I98" s="5">
        <v>1</v>
      </c>
      <c r="J98" s="5">
        <v>739.71</v>
      </c>
      <c r="K98" s="5">
        <f t="shared" si="10"/>
        <v>895.04910000000007</v>
      </c>
      <c r="L98" s="5"/>
      <c r="M98" s="5"/>
      <c r="N98" s="5">
        <f>+K98*0.95</f>
        <v>850.29664500000001</v>
      </c>
      <c r="O98" s="5"/>
      <c r="P98" s="5">
        <v>1294.2097741487601</v>
      </c>
      <c r="Q98" s="6">
        <f t="shared" si="7"/>
        <v>1565.9938267199996</v>
      </c>
      <c r="R98" s="5"/>
      <c r="S98" s="16"/>
      <c r="T98" s="22">
        <f t="shared" si="8"/>
        <v>0</v>
      </c>
      <c r="U98" s="6"/>
      <c r="V98" s="6"/>
      <c r="W98" s="6"/>
      <c r="X98" s="6"/>
      <c r="Y98" s="6"/>
      <c r="Z98" s="6"/>
      <c r="AA98" s="6"/>
      <c r="AB98" s="6"/>
    </row>
    <row r="99" spans="1:28" x14ac:dyDescent="0.25">
      <c r="A99" s="3" t="s">
        <v>1690</v>
      </c>
      <c r="B99" s="3" t="s">
        <v>1691</v>
      </c>
      <c r="C99" s="4">
        <v>44326</v>
      </c>
      <c r="D99" s="3" t="s">
        <v>1692</v>
      </c>
      <c r="E99" s="3" t="s">
        <v>1693</v>
      </c>
      <c r="F99" s="3">
        <v>2880</v>
      </c>
      <c r="G99" s="3" t="s">
        <v>1694</v>
      </c>
      <c r="H99" s="3" t="s">
        <v>1695</v>
      </c>
      <c r="I99" s="5">
        <v>6</v>
      </c>
      <c r="J99" s="5">
        <v>123.97</v>
      </c>
      <c r="K99" s="5">
        <f t="shared" si="10"/>
        <v>900.02219999999988</v>
      </c>
      <c r="L99" s="5"/>
      <c r="M99" s="5"/>
      <c r="N99" s="5">
        <f>+K99*0.95</f>
        <v>855.02108999999984</v>
      </c>
      <c r="O99" s="5">
        <f>+N99+N98</f>
        <v>1705.3177349999999</v>
      </c>
      <c r="P99" s="5">
        <v>1336.3562790000001</v>
      </c>
      <c r="Q99" s="6">
        <f t="shared" si="7"/>
        <v>1616.99109759</v>
      </c>
      <c r="R99" s="5">
        <f>+Q99+Q98</f>
        <v>3182.9849243099998</v>
      </c>
      <c r="S99" s="16">
        <v>3183</v>
      </c>
      <c r="T99" s="22">
        <f t="shared" si="8"/>
        <v>1.5075690000230679E-2</v>
      </c>
      <c r="U99" s="6"/>
      <c r="V99" s="6"/>
      <c r="W99" s="6"/>
      <c r="X99" s="6"/>
      <c r="Y99" s="6"/>
      <c r="Z99" s="6"/>
      <c r="AA99" s="6"/>
      <c r="AB99" s="6"/>
    </row>
    <row r="100" spans="1:28" x14ac:dyDescent="0.25">
      <c r="A100" s="3" t="s">
        <v>299</v>
      </c>
      <c r="B100" s="3" t="s">
        <v>300</v>
      </c>
      <c r="C100" s="4">
        <v>44326</v>
      </c>
      <c r="D100" s="3" t="s">
        <v>301</v>
      </c>
      <c r="E100" s="3" t="s">
        <v>302</v>
      </c>
      <c r="F100" s="3"/>
      <c r="G100" s="3" t="s">
        <v>303</v>
      </c>
      <c r="H100" s="3" t="s">
        <v>304</v>
      </c>
      <c r="I100" s="5">
        <v>-1</v>
      </c>
      <c r="J100" s="5">
        <v>2479.33876033058</v>
      </c>
      <c r="K100" s="5">
        <v>0</v>
      </c>
      <c r="L100" s="5"/>
      <c r="M100" s="5"/>
      <c r="N100" s="5">
        <v>0</v>
      </c>
      <c r="O100" s="5"/>
      <c r="P100" s="5">
        <v>-2479.33876033058</v>
      </c>
      <c r="Q100" s="6">
        <f t="shared" si="7"/>
        <v>-2999.9999000000016</v>
      </c>
      <c r="R100" s="5"/>
      <c r="S100" s="16"/>
      <c r="T100" s="22">
        <f t="shared" si="8"/>
        <v>0</v>
      </c>
      <c r="U100" s="6"/>
      <c r="V100" s="6"/>
      <c r="W100" s="6"/>
      <c r="X100" s="6"/>
      <c r="Y100" s="6"/>
      <c r="Z100" s="6"/>
      <c r="AA100" s="6"/>
      <c r="AB100" s="6"/>
    </row>
    <row r="101" spans="1:28" x14ac:dyDescent="0.25">
      <c r="A101" s="3" t="s">
        <v>2595</v>
      </c>
      <c r="B101" s="3" t="s">
        <v>2596</v>
      </c>
      <c r="C101" s="4">
        <v>44326</v>
      </c>
      <c r="D101" s="3" t="s">
        <v>2597</v>
      </c>
      <c r="E101" s="3" t="s">
        <v>2598</v>
      </c>
      <c r="F101" s="3">
        <v>2881</v>
      </c>
      <c r="G101" s="3" t="s">
        <v>2599</v>
      </c>
      <c r="H101" s="3" t="s">
        <v>2600</v>
      </c>
      <c r="I101" s="5">
        <v>1</v>
      </c>
      <c r="J101" s="5">
        <v>1699.9857851239699</v>
      </c>
      <c r="K101" s="5">
        <f t="shared" ref="K101:K164" si="11">+J101*I101*1.21</f>
        <v>2056.9828000000034</v>
      </c>
      <c r="L101" s="5">
        <f>+K101*0.85</f>
        <v>1748.4353800000029</v>
      </c>
      <c r="M101" s="5"/>
      <c r="N101" s="5">
        <f>+L101*0.95</f>
        <v>1661.0136110000026</v>
      </c>
      <c r="O101" s="5">
        <f>+N101+N100</f>
        <v>1661.0136110000026</v>
      </c>
      <c r="P101" s="5">
        <v>2675.6246270644701</v>
      </c>
      <c r="Q101" s="6">
        <f t="shared" si="7"/>
        <v>3237.5057987480086</v>
      </c>
      <c r="R101" s="5">
        <f>+Q101+Q100</f>
        <v>237.50589874800698</v>
      </c>
      <c r="S101" s="16">
        <v>237.5</v>
      </c>
      <c r="T101" s="22">
        <f t="shared" si="8"/>
        <v>-5.8987480069845333E-3</v>
      </c>
      <c r="U101" s="6"/>
      <c r="V101" s="6"/>
      <c r="W101" s="6"/>
      <c r="X101" s="6"/>
      <c r="Y101" s="6"/>
      <c r="Z101" s="6"/>
      <c r="AA101" s="6"/>
      <c r="AB101" s="6"/>
    </row>
    <row r="102" spans="1:28" x14ac:dyDescent="0.25">
      <c r="A102" s="3" t="s">
        <v>2212</v>
      </c>
      <c r="B102" s="3" t="s">
        <v>2213</v>
      </c>
      <c r="C102" s="4">
        <v>44326</v>
      </c>
      <c r="D102" s="3" t="s">
        <v>2214</v>
      </c>
      <c r="E102" s="3" t="s">
        <v>2215</v>
      </c>
      <c r="F102" s="3">
        <v>2882</v>
      </c>
      <c r="G102" s="3" t="s">
        <v>2216</v>
      </c>
      <c r="H102" s="3" t="s">
        <v>2217</v>
      </c>
      <c r="I102" s="5">
        <v>8</v>
      </c>
      <c r="J102" s="5">
        <v>208.2</v>
      </c>
      <c r="K102" s="5">
        <f t="shared" si="11"/>
        <v>2015.3759999999997</v>
      </c>
      <c r="L102" s="5"/>
      <c r="M102" s="5"/>
      <c r="N102" s="5">
        <f>+K102</f>
        <v>2015.3759999999997</v>
      </c>
      <c r="O102" s="5">
        <f>+N102</f>
        <v>2015.3759999999997</v>
      </c>
      <c r="P102" s="5">
        <v>3200.0057626446201</v>
      </c>
      <c r="Q102" s="6">
        <f t="shared" si="7"/>
        <v>3872.0069727999903</v>
      </c>
      <c r="R102" s="5">
        <f>+Q102</f>
        <v>3872.0069727999903</v>
      </c>
      <c r="S102" s="16">
        <v>4248.33</v>
      </c>
      <c r="T102" s="22">
        <f t="shared" si="8"/>
        <v>376.32302720000962</v>
      </c>
      <c r="U102" s="6"/>
      <c r="V102" s="6"/>
      <c r="W102" s="6"/>
      <c r="X102" s="6"/>
      <c r="Y102" s="6"/>
      <c r="Z102" s="6"/>
      <c r="AA102" s="6"/>
      <c r="AB102" s="16" t="s">
        <v>4894</v>
      </c>
    </row>
    <row r="103" spans="1:28" x14ac:dyDescent="0.25">
      <c r="A103" s="3" t="s">
        <v>4551</v>
      </c>
      <c r="B103" s="3" t="s">
        <v>4552</v>
      </c>
      <c r="C103" s="4">
        <v>44326</v>
      </c>
      <c r="D103" s="3" t="s">
        <v>4553</v>
      </c>
      <c r="E103" s="3" t="s">
        <v>4554</v>
      </c>
      <c r="F103" s="3">
        <v>2891</v>
      </c>
      <c r="G103" s="3" t="s">
        <v>4555</v>
      </c>
      <c r="H103" s="3" t="s">
        <v>4556</v>
      </c>
      <c r="I103" s="5">
        <v>1</v>
      </c>
      <c r="J103" s="5">
        <v>380.19</v>
      </c>
      <c r="K103" s="5">
        <f t="shared" si="11"/>
        <v>460.0299</v>
      </c>
      <c r="L103" s="5"/>
      <c r="M103" s="5"/>
      <c r="N103" s="5">
        <f>+K103</f>
        <v>460.0299</v>
      </c>
      <c r="O103" s="5">
        <f>+N103</f>
        <v>460.0299</v>
      </c>
      <c r="P103" s="5">
        <v>595.04681781652903</v>
      </c>
      <c r="Q103" s="6">
        <f t="shared" si="7"/>
        <v>720.00664955800005</v>
      </c>
      <c r="R103" s="5">
        <f>+Q103</f>
        <v>720.00664955800005</v>
      </c>
      <c r="S103" s="16">
        <v>720</v>
      </c>
      <c r="T103" s="22">
        <f t="shared" si="8"/>
        <v>-6.6495580000491827E-3</v>
      </c>
      <c r="U103" s="6"/>
      <c r="V103" s="6"/>
      <c r="W103" s="6"/>
      <c r="X103" s="6"/>
      <c r="Y103" s="6"/>
      <c r="Z103" s="6"/>
      <c r="AA103" s="6"/>
      <c r="AB103" s="6"/>
    </row>
    <row r="104" spans="1:28" x14ac:dyDescent="0.25">
      <c r="A104" s="3" t="s">
        <v>814</v>
      </c>
      <c r="B104" s="3" t="s">
        <v>815</v>
      </c>
      <c r="C104" s="4">
        <v>44326</v>
      </c>
      <c r="D104" s="3" t="s">
        <v>816</v>
      </c>
      <c r="E104" s="3" t="s">
        <v>817</v>
      </c>
      <c r="F104" s="3"/>
      <c r="G104" s="3" t="s">
        <v>818</v>
      </c>
      <c r="H104" s="3" t="s">
        <v>819</v>
      </c>
      <c r="I104" s="5">
        <v>1</v>
      </c>
      <c r="J104" s="5">
        <v>295.88</v>
      </c>
      <c r="K104" s="5">
        <f t="shared" si="11"/>
        <v>358.01479999999998</v>
      </c>
      <c r="L104" s="5"/>
      <c r="M104" s="5"/>
      <c r="N104" s="5">
        <f>+K104*0.95</f>
        <v>340.11405999999994</v>
      </c>
      <c r="O104" s="5"/>
      <c r="P104" s="5">
        <v>437.68256939008302</v>
      </c>
      <c r="Q104" s="6">
        <f t="shared" si="7"/>
        <v>529.59590896200041</v>
      </c>
      <c r="R104" s="5"/>
      <c r="S104" s="16"/>
      <c r="T104" s="22">
        <f t="shared" si="8"/>
        <v>0</v>
      </c>
      <c r="U104" s="6"/>
      <c r="V104" s="6"/>
      <c r="W104" s="6"/>
      <c r="X104" s="6"/>
      <c r="Y104" s="6"/>
      <c r="Z104" s="6"/>
      <c r="AA104" s="6"/>
      <c r="AB104" s="6"/>
    </row>
    <row r="105" spans="1:28" x14ac:dyDescent="0.25">
      <c r="A105" s="3" t="s">
        <v>2571</v>
      </c>
      <c r="B105" s="3" t="s">
        <v>2572</v>
      </c>
      <c r="C105" s="4">
        <v>44326</v>
      </c>
      <c r="D105" s="3" t="s">
        <v>2573</v>
      </c>
      <c r="E105" s="3" t="s">
        <v>2574</v>
      </c>
      <c r="F105" s="3"/>
      <c r="G105" s="3" t="s">
        <v>2575</v>
      </c>
      <c r="H105" s="3" t="s">
        <v>2576</v>
      </c>
      <c r="I105" s="5">
        <v>1</v>
      </c>
      <c r="J105" s="5">
        <v>577.75256198347097</v>
      </c>
      <c r="K105" s="5">
        <f t="shared" si="11"/>
        <v>699.08059999999989</v>
      </c>
      <c r="L105" s="5"/>
      <c r="M105" s="5"/>
      <c r="N105" s="5">
        <f>+K105*0.95</f>
        <v>664.1265699999999</v>
      </c>
      <c r="O105" s="5"/>
      <c r="P105" s="5">
        <v>854.87735586446297</v>
      </c>
      <c r="Q105" s="6">
        <f t="shared" si="7"/>
        <v>1034.4016005960002</v>
      </c>
      <c r="R105" s="5"/>
      <c r="S105" s="16"/>
      <c r="T105" s="22">
        <f t="shared" si="8"/>
        <v>0</v>
      </c>
      <c r="U105" s="6"/>
      <c r="V105" s="6"/>
      <c r="W105" s="6"/>
      <c r="X105" s="6"/>
      <c r="Y105" s="6"/>
      <c r="Z105" s="6"/>
      <c r="AA105" s="6"/>
      <c r="AB105" s="6"/>
    </row>
    <row r="106" spans="1:28" x14ac:dyDescent="0.25">
      <c r="A106" s="3" t="s">
        <v>2589</v>
      </c>
      <c r="B106" s="3" t="s">
        <v>2590</v>
      </c>
      <c r="C106" s="4">
        <v>44326</v>
      </c>
      <c r="D106" s="3" t="s">
        <v>2591</v>
      </c>
      <c r="E106" s="3" t="s">
        <v>2592</v>
      </c>
      <c r="F106" s="3"/>
      <c r="G106" s="3" t="s">
        <v>2593</v>
      </c>
      <c r="H106" s="3" t="s">
        <v>2594</v>
      </c>
      <c r="I106" s="5">
        <v>1</v>
      </c>
      <c r="J106" s="5">
        <v>1843.0999173553701</v>
      </c>
      <c r="K106" s="5">
        <f t="shared" si="11"/>
        <v>2230.1508999999978</v>
      </c>
      <c r="L106" s="5"/>
      <c r="M106" s="5"/>
      <c r="N106" s="5">
        <f>+K106*0.95</f>
        <v>2118.6433549999979</v>
      </c>
      <c r="O106" s="5"/>
      <c r="P106" s="5">
        <v>2661.8233316438</v>
      </c>
      <c r="Q106" s="6">
        <f t="shared" si="7"/>
        <v>3220.8062312889979</v>
      </c>
      <c r="R106" s="5"/>
      <c r="S106" s="16"/>
      <c r="T106" s="22">
        <f t="shared" si="8"/>
        <v>0</v>
      </c>
      <c r="U106" s="6"/>
      <c r="V106" s="6"/>
      <c r="W106" s="6"/>
      <c r="X106" s="6"/>
      <c r="Y106" s="6"/>
      <c r="Z106" s="6"/>
      <c r="AA106" s="6"/>
      <c r="AB106" s="6"/>
    </row>
    <row r="107" spans="1:28" x14ac:dyDescent="0.25">
      <c r="A107" s="3" t="s">
        <v>3027</v>
      </c>
      <c r="B107" s="3" t="s">
        <v>3028</v>
      </c>
      <c r="C107" s="4">
        <v>44326</v>
      </c>
      <c r="D107" s="3" t="s">
        <v>3029</v>
      </c>
      <c r="E107" s="3" t="s">
        <v>3030</v>
      </c>
      <c r="F107" s="3"/>
      <c r="G107" s="3" t="s">
        <v>3031</v>
      </c>
      <c r="H107" s="3" t="s">
        <v>3032</v>
      </c>
      <c r="I107" s="5">
        <v>1</v>
      </c>
      <c r="J107" s="5">
        <v>272.08991735537199</v>
      </c>
      <c r="K107" s="5">
        <f t="shared" si="11"/>
        <v>329.22880000000009</v>
      </c>
      <c r="L107" s="5"/>
      <c r="M107" s="5"/>
      <c r="N107" s="5">
        <f>+K107*0.95</f>
        <v>312.76736000000005</v>
      </c>
      <c r="O107" s="5"/>
      <c r="P107" s="5">
        <v>503.30376642644597</v>
      </c>
      <c r="Q107" s="6">
        <f t="shared" si="7"/>
        <v>608.99755737599958</v>
      </c>
      <c r="R107" s="5"/>
      <c r="S107" s="16"/>
      <c r="T107" s="22">
        <f t="shared" si="8"/>
        <v>0</v>
      </c>
      <c r="U107" s="6"/>
      <c r="V107" s="6"/>
      <c r="W107" s="6"/>
      <c r="X107" s="6"/>
      <c r="Y107" s="6"/>
      <c r="Z107" s="6"/>
      <c r="AA107" s="6"/>
      <c r="AB107" s="6"/>
    </row>
    <row r="108" spans="1:28" x14ac:dyDescent="0.25">
      <c r="A108" s="3" t="s">
        <v>3195</v>
      </c>
      <c r="B108" s="3" t="s">
        <v>3196</v>
      </c>
      <c r="C108" s="4">
        <v>44326</v>
      </c>
      <c r="D108" s="3" t="s">
        <v>3197</v>
      </c>
      <c r="E108" s="3" t="s">
        <v>3198</v>
      </c>
      <c r="F108" s="3">
        <v>2892</v>
      </c>
      <c r="G108" s="3" t="s">
        <v>3199</v>
      </c>
      <c r="H108" s="3" t="s">
        <v>3200</v>
      </c>
      <c r="I108" s="5">
        <v>1</v>
      </c>
      <c r="J108" s="5">
        <v>55.484297520661201</v>
      </c>
      <c r="K108" s="5">
        <f t="shared" si="11"/>
        <v>67.136000000000053</v>
      </c>
      <c r="L108" s="5">
        <f>+K108*0.75</f>
        <v>50.352000000000039</v>
      </c>
      <c r="M108" s="5"/>
      <c r="N108" s="5">
        <f>+L108*0.95</f>
        <v>47.834400000000038</v>
      </c>
      <c r="O108" s="5">
        <f>+N108+N107+N106+N105+N104</f>
        <v>3483.4857449999977</v>
      </c>
      <c r="P108" s="5">
        <v>61.483814611570303</v>
      </c>
      <c r="Q108" s="6">
        <f t="shared" si="7"/>
        <v>74.39541568000007</v>
      </c>
      <c r="R108" s="5">
        <f>+Q108+Q107+Q106+Q105+Q104</f>
        <v>5468.1967139029975</v>
      </c>
      <c r="S108" s="16">
        <v>5468.2</v>
      </c>
      <c r="T108" s="22">
        <f t="shared" si="8"/>
        <v>3.2860970022738911E-3</v>
      </c>
      <c r="U108" s="6"/>
      <c r="V108" s="6"/>
      <c r="W108" s="6"/>
      <c r="X108" s="6"/>
      <c r="Y108" s="6"/>
      <c r="Z108" s="6"/>
      <c r="AA108" s="6"/>
      <c r="AB108" s="6"/>
    </row>
    <row r="109" spans="1:28" x14ac:dyDescent="0.25">
      <c r="A109" s="3" t="s">
        <v>455</v>
      </c>
      <c r="B109" s="3" t="s">
        <v>456</v>
      </c>
      <c r="C109" s="4">
        <v>44326</v>
      </c>
      <c r="D109" s="3" t="s">
        <v>457</v>
      </c>
      <c r="E109" s="3" t="s">
        <v>458</v>
      </c>
      <c r="F109" s="3"/>
      <c r="G109" s="3" t="s">
        <v>459</v>
      </c>
      <c r="H109" s="3" t="s">
        <v>460</v>
      </c>
      <c r="I109" s="5">
        <v>1</v>
      </c>
      <c r="J109" s="15">
        <v>198.36</v>
      </c>
      <c r="K109" s="5">
        <f t="shared" si="11"/>
        <v>240.01560000000001</v>
      </c>
      <c r="L109" s="5"/>
      <c r="M109" s="5"/>
      <c r="N109" s="5">
        <f t="shared" ref="N109:N118" si="12">+K109*0.95</f>
        <v>228.01481999999999</v>
      </c>
      <c r="O109" s="5"/>
      <c r="P109" s="5">
        <v>293.55296399999997</v>
      </c>
      <c r="Q109" s="6">
        <f t="shared" si="7"/>
        <v>355.19908643999997</v>
      </c>
      <c r="R109" s="5"/>
      <c r="S109" s="16"/>
      <c r="T109" s="22">
        <f t="shared" si="8"/>
        <v>0</v>
      </c>
      <c r="U109" s="6"/>
      <c r="V109" s="6"/>
      <c r="W109" s="6"/>
      <c r="X109" s="6"/>
      <c r="Y109" s="6"/>
      <c r="Z109" s="6"/>
      <c r="AA109" s="6"/>
      <c r="AB109" s="6"/>
    </row>
    <row r="110" spans="1:28" x14ac:dyDescent="0.25">
      <c r="A110" s="3" t="s">
        <v>1444</v>
      </c>
      <c r="B110" s="3" t="s">
        <v>1445</v>
      </c>
      <c r="C110" s="4">
        <v>44326</v>
      </c>
      <c r="D110" s="3" t="s">
        <v>1446</v>
      </c>
      <c r="E110" s="3" t="s">
        <v>1447</v>
      </c>
      <c r="F110" s="3"/>
      <c r="G110" s="3" t="s">
        <v>1448</v>
      </c>
      <c r="H110" s="3" t="s">
        <v>1449</v>
      </c>
      <c r="I110" s="5">
        <v>1</v>
      </c>
      <c r="J110" s="5">
        <v>700.04</v>
      </c>
      <c r="K110" s="5">
        <f t="shared" si="11"/>
        <v>847.0483999999999</v>
      </c>
      <c r="L110" s="5"/>
      <c r="M110" s="5"/>
      <c r="N110" s="5">
        <f t="shared" si="12"/>
        <v>804.69597999999985</v>
      </c>
      <c r="O110" s="5"/>
      <c r="P110" s="5">
        <v>1165.5447172107499</v>
      </c>
      <c r="Q110" s="6">
        <f t="shared" si="7"/>
        <v>1410.3091078250075</v>
      </c>
      <c r="R110" s="5"/>
      <c r="S110" s="16"/>
      <c r="T110" s="22">
        <f t="shared" si="8"/>
        <v>0</v>
      </c>
      <c r="U110" s="6"/>
      <c r="V110" s="6"/>
      <c r="W110" s="6"/>
      <c r="X110" s="6"/>
      <c r="Y110" s="6"/>
      <c r="Z110" s="6"/>
      <c r="AA110" s="6"/>
      <c r="AB110" s="6"/>
    </row>
    <row r="111" spans="1:28" x14ac:dyDescent="0.25">
      <c r="A111" s="3" t="s">
        <v>1480</v>
      </c>
      <c r="B111" s="3" t="s">
        <v>1481</v>
      </c>
      <c r="C111" s="4">
        <v>44326</v>
      </c>
      <c r="D111" s="3" t="s">
        <v>1482</v>
      </c>
      <c r="E111" s="3" t="s">
        <v>1483</v>
      </c>
      <c r="F111" s="3"/>
      <c r="G111" s="3" t="s">
        <v>1484</v>
      </c>
      <c r="H111" s="3" t="s">
        <v>1485</v>
      </c>
      <c r="I111" s="5">
        <v>2</v>
      </c>
      <c r="J111" s="5">
        <v>166.67</v>
      </c>
      <c r="K111" s="5">
        <f t="shared" si="11"/>
        <v>403.34139999999996</v>
      </c>
      <c r="L111" s="5"/>
      <c r="M111" s="5"/>
      <c r="N111" s="5">
        <f t="shared" si="12"/>
        <v>383.17432999999994</v>
      </c>
      <c r="O111" s="5"/>
      <c r="P111" s="5">
        <v>493.21692748760398</v>
      </c>
      <c r="Q111" s="6">
        <f t="shared" si="7"/>
        <v>596.79248226000084</v>
      </c>
      <c r="R111" s="5"/>
      <c r="S111" s="16"/>
      <c r="T111" s="22">
        <f t="shared" si="8"/>
        <v>0</v>
      </c>
      <c r="U111" s="6"/>
      <c r="V111" s="6"/>
      <c r="W111" s="6"/>
      <c r="X111" s="6"/>
      <c r="Y111" s="6"/>
      <c r="Z111" s="6"/>
      <c r="AA111" s="6"/>
      <c r="AB111" s="6"/>
    </row>
    <row r="112" spans="1:28" x14ac:dyDescent="0.25">
      <c r="A112" s="3" t="s">
        <v>4113</v>
      </c>
      <c r="B112" s="3" t="s">
        <v>4114</v>
      </c>
      <c r="C112" s="4">
        <v>44326</v>
      </c>
      <c r="D112" s="3" t="s">
        <v>4115</v>
      </c>
      <c r="E112" s="3" t="s">
        <v>4116</v>
      </c>
      <c r="F112" s="3"/>
      <c r="G112" s="3" t="s">
        <v>4117</v>
      </c>
      <c r="H112" s="3" t="s">
        <v>4118</v>
      </c>
      <c r="I112" s="5">
        <v>1</v>
      </c>
      <c r="J112" s="5">
        <v>237.50280991735499</v>
      </c>
      <c r="K112" s="5">
        <f t="shared" si="11"/>
        <v>287.37839999999954</v>
      </c>
      <c r="L112" s="5"/>
      <c r="M112" s="5"/>
      <c r="N112" s="5">
        <f t="shared" si="12"/>
        <v>273.00947999999954</v>
      </c>
      <c r="O112" s="5"/>
      <c r="P112" s="5">
        <v>351.73453640330501</v>
      </c>
      <c r="Q112" s="6">
        <f t="shared" si="7"/>
        <v>425.59878904799905</v>
      </c>
      <c r="R112" s="5"/>
      <c r="S112" s="16"/>
      <c r="T112" s="22">
        <f t="shared" si="8"/>
        <v>0</v>
      </c>
      <c r="U112" s="6"/>
      <c r="V112" s="6"/>
      <c r="W112" s="6"/>
      <c r="X112" s="6"/>
      <c r="Y112" s="6"/>
      <c r="Z112" s="6"/>
      <c r="AA112" s="6"/>
      <c r="AB112" s="6"/>
    </row>
    <row r="113" spans="1:28" x14ac:dyDescent="0.25">
      <c r="A113" s="3" t="s">
        <v>4119</v>
      </c>
      <c r="B113" s="3" t="s">
        <v>4120</v>
      </c>
      <c r="C113" s="4">
        <v>44326</v>
      </c>
      <c r="D113" s="3" t="s">
        <v>4121</v>
      </c>
      <c r="E113" s="3" t="s">
        <v>4122</v>
      </c>
      <c r="F113" s="3">
        <v>2906</v>
      </c>
      <c r="G113" s="3" t="s">
        <v>4123</v>
      </c>
      <c r="H113" s="3" t="s">
        <v>4124</v>
      </c>
      <c r="I113" s="5">
        <v>1</v>
      </c>
      <c r="J113" s="5">
        <v>237.50280991735499</v>
      </c>
      <c r="K113" s="5">
        <f t="shared" si="11"/>
        <v>287.37839999999954</v>
      </c>
      <c r="L113" s="5"/>
      <c r="M113" s="5"/>
      <c r="N113" s="5">
        <f t="shared" si="12"/>
        <v>273.00947999999954</v>
      </c>
      <c r="O113" s="5">
        <f>+N113+N112+N111+N110+N109</f>
        <v>1961.9040899999986</v>
      </c>
      <c r="P113" s="5">
        <v>351.73453640330501</v>
      </c>
      <c r="Q113" s="6">
        <f t="shared" si="7"/>
        <v>425.59878904799905</v>
      </c>
      <c r="R113" s="5">
        <f>+Q113+Q112+Q111+Q110+Q109</f>
        <v>3213.4982546210063</v>
      </c>
      <c r="S113" s="16">
        <v>3664.7</v>
      </c>
      <c r="T113" s="22">
        <f t="shared" si="8"/>
        <v>451.20174537899356</v>
      </c>
      <c r="U113" s="6"/>
      <c r="V113" s="6"/>
      <c r="W113" s="6"/>
      <c r="X113" s="6"/>
      <c r="Y113" s="6"/>
      <c r="Z113" s="6"/>
      <c r="AA113" s="6"/>
      <c r="AB113" s="16"/>
    </row>
    <row r="114" spans="1:28" x14ac:dyDescent="0.25">
      <c r="A114" s="3" t="s">
        <v>1702</v>
      </c>
      <c r="B114" s="3" t="s">
        <v>1703</v>
      </c>
      <c r="C114" s="4">
        <v>44326</v>
      </c>
      <c r="D114" s="3" t="s">
        <v>1704</v>
      </c>
      <c r="E114" s="3" t="s">
        <v>1705</v>
      </c>
      <c r="F114" s="3">
        <v>2912</v>
      </c>
      <c r="G114" s="3" t="s">
        <v>1706</v>
      </c>
      <c r="H114" s="3" t="s">
        <v>1707</v>
      </c>
      <c r="I114" s="5">
        <v>6</v>
      </c>
      <c r="J114" s="5">
        <v>123.97</v>
      </c>
      <c r="K114" s="5">
        <f t="shared" si="11"/>
        <v>900.02219999999988</v>
      </c>
      <c r="L114" s="5"/>
      <c r="M114" s="5"/>
      <c r="N114" s="5">
        <f t="shared" si="12"/>
        <v>855.02108999999984</v>
      </c>
      <c r="O114" s="5">
        <f>+N114</f>
        <v>855.02108999999984</v>
      </c>
      <c r="P114" s="5">
        <v>1069.090974</v>
      </c>
      <c r="Q114" s="6">
        <f t="shared" si="7"/>
        <v>1293.6000785399999</v>
      </c>
      <c r="R114" s="5">
        <f>+Q114</f>
        <v>1293.6000785399999</v>
      </c>
      <c r="S114" s="16">
        <v>1293.5999999999999</v>
      </c>
      <c r="T114" s="22">
        <f t="shared" si="8"/>
        <v>-7.8540000004068133E-5</v>
      </c>
      <c r="U114" s="6"/>
      <c r="V114" s="6"/>
      <c r="W114" s="6"/>
      <c r="X114" s="6"/>
      <c r="Y114" s="6"/>
      <c r="Z114" s="6"/>
      <c r="AA114" s="6"/>
      <c r="AB114" s="6"/>
    </row>
    <row r="115" spans="1:28" x14ac:dyDescent="0.25">
      <c r="A115" s="3" t="s">
        <v>3129</v>
      </c>
      <c r="B115" s="3" t="s">
        <v>3130</v>
      </c>
      <c r="C115" s="4">
        <v>44326</v>
      </c>
      <c r="D115" s="3" t="s">
        <v>3131</v>
      </c>
      <c r="E115" s="3" t="s">
        <v>3132</v>
      </c>
      <c r="F115" s="3"/>
      <c r="G115" s="3" t="s">
        <v>3133</v>
      </c>
      <c r="H115" s="3" t="s">
        <v>3134</v>
      </c>
      <c r="I115" s="5">
        <v>1</v>
      </c>
      <c r="J115" s="5">
        <v>515.76760330578497</v>
      </c>
      <c r="K115" s="5">
        <f t="shared" si="11"/>
        <v>624.07879999999977</v>
      </c>
      <c r="L115" s="5"/>
      <c r="M115" s="5"/>
      <c r="N115" s="5">
        <f t="shared" si="12"/>
        <v>592.87485999999979</v>
      </c>
      <c r="O115" s="5"/>
      <c r="P115" s="5">
        <v>763.63519810247897</v>
      </c>
      <c r="Q115" s="6">
        <f t="shared" si="7"/>
        <v>923.99858970399953</v>
      </c>
      <c r="R115" s="5"/>
      <c r="S115" s="16"/>
      <c r="T115" s="22">
        <f t="shared" si="8"/>
        <v>0</v>
      </c>
      <c r="U115" s="6"/>
      <c r="V115" s="6"/>
      <c r="W115" s="6"/>
      <c r="X115" s="6"/>
      <c r="Y115" s="6"/>
      <c r="Z115" s="6"/>
      <c r="AA115" s="6"/>
      <c r="AB115" s="6"/>
    </row>
    <row r="116" spans="1:28" x14ac:dyDescent="0.25">
      <c r="A116" s="3" t="s">
        <v>3267</v>
      </c>
      <c r="B116" s="3" t="s">
        <v>3268</v>
      </c>
      <c r="C116" s="4">
        <v>44326</v>
      </c>
      <c r="D116" s="3" t="s">
        <v>3269</v>
      </c>
      <c r="E116" s="3" t="s">
        <v>3270</v>
      </c>
      <c r="F116" s="3"/>
      <c r="G116" s="3" t="s">
        <v>3271</v>
      </c>
      <c r="H116" s="3" t="s">
        <v>3272</v>
      </c>
      <c r="I116" s="5">
        <v>1</v>
      </c>
      <c r="J116" s="5">
        <v>1308.11991735537</v>
      </c>
      <c r="K116" s="5">
        <f t="shared" si="11"/>
        <v>1582.8250999999977</v>
      </c>
      <c r="L116" s="5"/>
      <c r="M116" s="5"/>
      <c r="N116" s="5">
        <f t="shared" si="12"/>
        <v>1503.6838449999977</v>
      </c>
      <c r="O116" s="5"/>
      <c r="P116" s="5">
        <v>2057.8426855892499</v>
      </c>
      <c r="Q116" s="6">
        <f t="shared" si="7"/>
        <v>2489.9896495629923</v>
      </c>
      <c r="R116" s="5"/>
      <c r="S116" s="16"/>
      <c r="T116" s="22">
        <f t="shared" si="8"/>
        <v>0</v>
      </c>
      <c r="U116" s="6"/>
      <c r="V116" s="6"/>
      <c r="W116" s="6"/>
      <c r="X116" s="6"/>
      <c r="Y116" s="6"/>
      <c r="Z116" s="6"/>
      <c r="AA116" s="6"/>
      <c r="AB116" s="6"/>
    </row>
    <row r="117" spans="1:28" x14ac:dyDescent="0.25">
      <c r="A117" s="3" t="s">
        <v>4311</v>
      </c>
      <c r="B117" s="3" t="s">
        <v>4312</v>
      </c>
      <c r="C117" s="4">
        <v>44326</v>
      </c>
      <c r="D117" s="3" t="s">
        <v>4313</v>
      </c>
      <c r="E117" s="3" t="s">
        <v>4314</v>
      </c>
      <c r="F117" s="3">
        <v>2888</v>
      </c>
      <c r="G117" s="3" t="s">
        <v>4315</v>
      </c>
      <c r="H117" s="3" t="s">
        <v>4316</v>
      </c>
      <c r="I117" s="5">
        <v>1</v>
      </c>
      <c r="J117" s="5">
        <v>202.44970000000001</v>
      </c>
      <c r="K117" s="5">
        <f t="shared" si="11"/>
        <v>244.96413699999999</v>
      </c>
      <c r="L117" s="5"/>
      <c r="M117" s="5"/>
      <c r="N117" s="5">
        <f t="shared" si="12"/>
        <v>232.71593014999999</v>
      </c>
      <c r="O117" s="5">
        <f>+N117+N116+N115</f>
        <v>2329.2746351499977</v>
      </c>
      <c r="P117" s="5">
        <v>304.12319154545401</v>
      </c>
      <c r="Q117" s="6">
        <f t="shared" si="7"/>
        <v>367.98906176999935</v>
      </c>
      <c r="R117" s="5">
        <f>+Q117+Q116+Q115</f>
        <v>3781.9773010369913</v>
      </c>
      <c r="S117" s="16">
        <v>3781.99</v>
      </c>
      <c r="T117" s="22">
        <f t="shared" si="8"/>
        <v>1.2698963008460851E-2</v>
      </c>
      <c r="U117" s="6"/>
      <c r="V117" s="6"/>
      <c r="W117" s="6"/>
      <c r="X117" s="6"/>
      <c r="Y117" s="6"/>
      <c r="Z117" s="6"/>
      <c r="AA117" s="6"/>
      <c r="AB117" s="6"/>
    </row>
    <row r="118" spans="1:28" x14ac:dyDescent="0.25">
      <c r="A118" s="3" t="s">
        <v>592</v>
      </c>
      <c r="B118" s="3" t="s">
        <v>593</v>
      </c>
      <c r="C118" s="4">
        <v>44327</v>
      </c>
      <c r="D118" s="3" t="s">
        <v>594</v>
      </c>
      <c r="E118" s="3" t="s">
        <v>595</v>
      </c>
      <c r="F118" s="3">
        <v>2918</v>
      </c>
      <c r="G118" s="3" t="s">
        <v>596</v>
      </c>
      <c r="H118" s="3" t="s">
        <v>597</v>
      </c>
      <c r="I118" s="5">
        <v>1</v>
      </c>
      <c r="J118" s="5">
        <v>739.71</v>
      </c>
      <c r="K118" s="5">
        <f t="shared" si="11"/>
        <v>895.04910000000007</v>
      </c>
      <c r="L118" s="5"/>
      <c r="M118" s="5"/>
      <c r="N118" s="5">
        <f t="shared" si="12"/>
        <v>850.29664500000001</v>
      </c>
      <c r="O118" s="5">
        <f>+N118</f>
        <v>850.29664500000001</v>
      </c>
      <c r="P118" s="5">
        <v>1164.78879673388</v>
      </c>
      <c r="Q118" s="6">
        <f t="shared" si="7"/>
        <v>1409.3944440479947</v>
      </c>
      <c r="R118" s="5">
        <f>+Q118</f>
        <v>1409.3944440479947</v>
      </c>
      <c r="S118" s="16">
        <v>1409.4</v>
      </c>
      <c r="T118" s="22">
        <f t="shared" si="8"/>
        <v>5.5559520053520828E-3</v>
      </c>
      <c r="U118" s="6"/>
      <c r="V118" s="6"/>
      <c r="W118" s="6"/>
      <c r="X118" s="6"/>
      <c r="Y118" s="6"/>
      <c r="Z118" s="6"/>
      <c r="AA118" s="6"/>
      <c r="AB118" s="6"/>
    </row>
    <row r="119" spans="1:28" x14ac:dyDescent="0.25">
      <c r="A119" s="3" t="s">
        <v>2008</v>
      </c>
      <c r="B119" s="3" t="s">
        <v>2009</v>
      </c>
      <c r="C119" s="4">
        <v>44327</v>
      </c>
      <c r="D119" s="3" t="s">
        <v>2010</v>
      </c>
      <c r="E119" s="3" t="s">
        <v>2011</v>
      </c>
      <c r="F119" s="3"/>
      <c r="G119" s="3" t="s">
        <v>2012</v>
      </c>
      <c r="H119" s="3" t="s">
        <v>2013</v>
      </c>
      <c r="I119" s="5">
        <v>1</v>
      </c>
      <c r="J119" s="5">
        <v>297.45</v>
      </c>
      <c r="K119" s="5">
        <f t="shared" si="11"/>
        <v>359.91449999999998</v>
      </c>
      <c r="L119" s="5"/>
      <c r="M119" s="5"/>
      <c r="N119" s="5">
        <f>+K119</f>
        <v>359.91449999999998</v>
      </c>
      <c r="O119" s="5"/>
      <c r="P119" s="5">
        <v>440.33092040082602</v>
      </c>
      <c r="Q119" s="6">
        <f t="shared" si="7"/>
        <v>532.80041368499951</v>
      </c>
      <c r="R119" s="5"/>
      <c r="S119" s="16"/>
      <c r="T119" s="22">
        <f t="shared" si="8"/>
        <v>0</v>
      </c>
      <c r="U119" s="6"/>
      <c r="V119" s="6"/>
      <c r="W119" s="6"/>
      <c r="X119" s="6"/>
      <c r="Y119" s="6"/>
      <c r="Z119" s="6"/>
      <c r="AA119" s="6"/>
      <c r="AB119" s="6"/>
    </row>
    <row r="120" spans="1:28" x14ac:dyDescent="0.25">
      <c r="A120" s="3" t="s">
        <v>2044</v>
      </c>
      <c r="B120" s="3" t="s">
        <v>2045</v>
      </c>
      <c r="C120" s="4">
        <v>44327</v>
      </c>
      <c r="D120" s="3" t="s">
        <v>2046</v>
      </c>
      <c r="E120" s="3" t="s">
        <v>2047</v>
      </c>
      <c r="F120" s="3">
        <v>2928</v>
      </c>
      <c r="G120" s="3" t="s">
        <v>2048</v>
      </c>
      <c r="H120" s="3" t="s">
        <v>2049</v>
      </c>
      <c r="I120" s="5">
        <v>1</v>
      </c>
      <c r="J120" s="5">
        <v>223.08</v>
      </c>
      <c r="K120" s="5">
        <f t="shared" si="11"/>
        <v>269.92680000000001</v>
      </c>
      <c r="L120" s="5"/>
      <c r="M120" s="5"/>
      <c r="N120" s="5">
        <f>+K120</f>
        <v>269.92680000000001</v>
      </c>
      <c r="O120" s="5">
        <f>+N120+N119</f>
        <v>629.84130000000005</v>
      </c>
      <c r="P120" s="5">
        <v>330.24741380909097</v>
      </c>
      <c r="Q120" s="6">
        <f t="shared" si="7"/>
        <v>399.59937070900008</v>
      </c>
      <c r="R120" s="5">
        <f>+Q120+Q119</f>
        <v>932.39978439399965</v>
      </c>
      <c r="S120" s="16">
        <v>932.4</v>
      </c>
      <c r="T120" s="22">
        <f t="shared" si="8"/>
        <v>2.1560600032444199E-4</v>
      </c>
      <c r="U120" s="6"/>
      <c r="V120" s="6"/>
      <c r="W120" s="6"/>
      <c r="X120" s="6"/>
      <c r="Y120" s="6"/>
      <c r="Z120" s="6"/>
      <c r="AA120" s="6"/>
      <c r="AB120" s="6"/>
    </row>
    <row r="121" spans="1:28" x14ac:dyDescent="0.25">
      <c r="A121" s="3" t="s">
        <v>1474</v>
      </c>
      <c r="B121" s="3" t="s">
        <v>1475</v>
      </c>
      <c r="C121" s="4">
        <v>44327</v>
      </c>
      <c r="D121" s="3" t="s">
        <v>1476</v>
      </c>
      <c r="E121" s="3" t="s">
        <v>1477</v>
      </c>
      <c r="F121" s="3"/>
      <c r="G121" s="3" t="s">
        <v>1478</v>
      </c>
      <c r="H121" s="3" t="s">
        <v>1479</v>
      </c>
      <c r="I121" s="5">
        <v>1</v>
      </c>
      <c r="J121" s="5">
        <v>617.17545454545495</v>
      </c>
      <c r="K121" s="5">
        <f t="shared" si="11"/>
        <v>746.78230000000042</v>
      </c>
      <c r="L121" s="5"/>
      <c r="M121" s="5"/>
      <c r="N121" s="5">
        <f>+K121*0.95</f>
        <v>709.44318500000031</v>
      </c>
      <c r="O121" s="5"/>
      <c r="P121" s="5">
        <v>913.06171096363698</v>
      </c>
      <c r="Q121" s="6">
        <f t="shared" si="7"/>
        <v>1104.8046702660008</v>
      </c>
      <c r="R121" s="5"/>
      <c r="S121" s="16"/>
      <c r="T121" s="22">
        <f t="shared" si="8"/>
        <v>0</v>
      </c>
      <c r="U121" s="6"/>
      <c r="V121" s="6"/>
      <c r="W121" s="6"/>
      <c r="X121" s="6"/>
      <c r="Y121" s="6"/>
      <c r="Z121" s="6"/>
      <c r="AA121" s="6"/>
      <c r="AB121" s="6"/>
    </row>
    <row r="122" spans="1:28" x14ac:dyDescent="0.25">
      <c r="A122" s="3" t="s">
        <v>2074</v>
      </c>
      <c r="B122" s="3" t="s">
        <v>2075</v>
      </c>
      <c r="C122" s="4">
        <v>44327</v>
      </c>
      <c r="D122" s="3" t="s">
        <v>2076</v>
      </c>
      <c r="E122" s="3" t="s">
        <v>2077</v>
      </c>
      <c r="F122" s="3"/>
      <c r="G122" s="3" t="s">
        <v>2078</v>
      </c>
      <c r="H122" s="3" t="s">
        <v>2079</v>
      </c>
      <c r="I122" s="5">
        <v>1</v>
      </c>
      <c r="J122" s="5">
        <v>297.45999999999998</v>
      </c>
      <c r="K122" s="5">
        <f t="shared" si="11"/>
        <v>359.92659999999995</v>
      </c>
      <c r="L122" s="5"/>
      <c r="M122" s="5"/>
      <c r="N122" s="5">
        <f>+K122</f>
        <v>359.92659999999995</v>
      </c>
      <c r="O122" s="5"/>
      <c r="P122" s="5">
        <v>440.33092040082602</v>
      </c>
      <c r="Q122" s="6">
        <f t="shared" si="7"/>
        <v>532.80041368499951</v>
      </c>
      <c r="R122" s="5"/>
      <c r="S122" s="16"/>
      <c r="T122" s="22">
        <f t="shared" si="8"/>
        <v>0</v>
      </c>
      <c r="U122" s="6"/>
      <c r="V122" s="6"/>
      <c r="W122" s="6"/>
      <c r="X122" s="6"/>
      <c r="Y122" s="6"/>
      <c r="Z122" s="6"/>
      <c r="AA122" s="6"/>
      <c r="AB122" s="6"/>
    </row>
    <row r="123" spans="1:28" x14ac:dyDescent="0.25">
      <c r="A123" s="3" t="s">
        <v>3345</v>
      </c>
      <c r="B123" s="3" t="s">
        <v>3346</v>
      </c>
      <c r="C123" s="4">
        <v>44327</v>
      </c>
      <c r="D123" s="3" t="s">
        <v>3347</v>
      </c>
      <c r="E123" s="3" t="s">
        <v>3348</v>
      </c>
      <c r="F123" s="3">
        <v>2903</v>
      </c>
      <c r="G123" s="3" t="s">
        <v>3349</v>
      </c>
      <c r="H123" s="3" t="s">
        <v>3350</v>
      </c>
      <c r="I123" s="5">
        <v>1</v>
      </c>
      <c r="J123" s="5">
        <v>1299.97586776859</v>
      </c>
      <c r="K123" s="5">
        <f t="shared" si="11"/>
        <v>1572.9707999999939</v>
      </c>
      <c r="L123" s="5"/>
      <c r="M123" s="5">
        <f>+K123*0.85</f>
        <v>1337.0251799999949</v>
      </c>
      <c r="N123" s="5">
        <f>+M123*0.95</f>
        <v>1270.1739209999951</v>
      </c>
      <c r="O123" s="5">
        <f>+N123+N122+N121</f>
        <v>2339.5437059999954</v>
      </c>
      <c r="P123" s="5">
        <v>1734.7137974677601</v>
      </c>
      <c r="Q123" s="6">
        <f t="shared" si="7"/>
        <v>2099.0036949359896</v>
      </c>
      <c r="R123" s="5">
        <f>+Q123+Q122+Q121</f>
        <v>3736.60877888699</v>
      </c>
      <c r="S123" s="16">
        <v>3736.6</v>
      </c>
      <c r="T123" s="22">
        <f t="shared" si="8"/>
        <v>-8.7788869900577993E-3</v>
      </c>
      <c r="U123" s="6"/>
      <c r="V123" s="6"/>
      <c r="W123" s="6"/>
      <c r="X123" s="6"/>
      <c r="Y123" s="6"/>
      <c r="Z123" s="6"/>
      <c r="AA123" s="6"/>
      <c r="AB123" s="6"/>
    </row>
    <row r="124" spans="1:28" x14ac:dyDescent="0.25">
      <c r="A124" s="3" t="s">
        <v>3309</v>
      </c>
      <c r="B124" s="3" t="s">
        <v>3310</v>
      </c>
      <c r="C124" s="4">
        <v>44327</v>
      </c>
      <c r="D124" s="3" t="s">
        <v>3311</v>
      </c>
      <c r="E124" s="3" t="s">
        <v>3312</v>
      </c>
      <c r="F124" s="3">
        <v>2883</v>
      </c>
      <c r="G124" s="3" t="s">
        <v>3313</v>
      </c>
      <c r="H124" s="3" t="s">
        <v>3314</v>
      </c>
      <c r="I124" s="5">
        <v>1</v>
      </c>
      <c r="J124" s="5">
        <v>1299.97586776859</v>
      </c>
      <c r="K124" s="5">
        <f t="shared" si="11"/>
        <v>1572.9707999999939</v>
      </c>
      <c r="L124" s="5"/>
      <c r="M124" s="5">
        <f>+K124*0.85</f>
        <v>1337.0251799999949</v>
      </c>
      <c r="N124" s="5">
        <f>+M124*0.95</f>
        <v>1270.1739209999951</v>
      </c>
      <c r="O124" s="5">
        <f>+N124</f>
        <v>1270.1739209999951</v>
      </c>
      <c r="P124" s="5">
        <v>1387.7632381190001</v>
      </c>
      <c r="Q124" s="6">
        <f t="shared" si="7"/>
        <v>1679.1935181239901</v>
      </c>
      <c r="R124" s="5">
        <f>+Q124</f>
        <v>1679.1935181239901</v>
      </c>
      <c r="S124" s="16">
        <v>1679.2</v>
      </c>
      <c r="T124" s="22">
        <f t="shared" si="8"/>
        <v>6.4818760099569772E-3</v>
      </c>
      <c r="U124" s="6"/>
      <c r="V124" s="6"/>
      <c r="W124" s="6"/>
      <c r="X124" s="6"/>
      <c r="Y124" s="6"/>
      <c r="Z124" s="6"/>
      <c r="AA124" s="6"/>
      <c r="AB124" s="6"/>
    </row>
    <row r="125" spans="1:28" x14ac:dyDescent="0.25">
      <c r="A125" s="3" t="s">
        <v>1552</v>
      </c>
      <c r="B125" s="3" t="s">
        <v>1553</v>
      </c>
      <c r="C125" s="4">
        <v>44327</v>
      </c>
      <c r="D125" s="3" t="s">
        <v>1554</v>
      </c>
      <c r="E125" s="3" t="s">
        <v>1555</v>
      </c>
      <c r="F125" s="3"/>
      <c r="G125" s="3" t="s">
        <v>1556</v>
      </c>
      <c r="H125" s="3" t="s">
        <v>1557</v>
      </c>
      <c r="I125" s="5">
        <v>1</v>
      </c>
      <c r="J125" s="15">
        <v>743.85</v>
      </c>
      <c r="K125" s="5">
        <f t="shared" si="11"/>
        <v>900.05849999999998</v>
      </c>
      <c r="L125" s="5"/>
      <c r="M125" s="5"/>
      <c r="N125" s="5">
        <f>+K125*0.95</f>
        <v>855.05557499999998</v>
      </c>
      <c r="O125" s="5"/>
      <c r="P125" s="5">
        <v>1238.4209880000001</v>
      </c>
      <c r="Q125" s="6">
        <f t="shared" si="7"/>
        <v>1498.48939548</v>
      </c>
      <c r="R125" s="5"/>
      <c r="S125" s="16"/>
      <c r="T125" s="22">
        <f t="shared" si="8"/>
        <v>0</v>
      </c>
      <c r="U125" s="6"/>
      <c r="V125" s="6"/>
      <c r="W125" s="6"/>
      <c r="X125" s="6"/>
      <c r="Y125" s="6"/>
      <c r="Z125" s="6"/>
      <c r="AA125" s="6"/>
      <c r="AB125" s="6"/>
    </row>
    <row r="126" spans="1:28" x14ac:dyDescent="0.25">
      <c r="A126" s="3" t="s">
        <v>3543</v>
      </c>
      <c r="B126" s="3" t="s">
        <v>3544</v>
      </c>
      <c r="C126" s="4">
        <v>44327</v>
      </c>
      <c r="D126" s="3" t="s">
        <v>3545</v>
      </c>
      <c r="E126" s="3" t="s">
        <v>3546</v>
      </c>
      <c r="F126" s="3"/>
      <c r="G126" s="3" t="s">
        <v>3547</v>
      </c>
      <c r="H126" s="3" t="s">
        <v>3548</v>
      </c>
      <c r="I126" s="5">
        <v>1</v>
      </c>
      <c r="J126" s="5">
        <v>908.32349999999997</v>
      </c>
      <c r="K126" s="5">
        <f t="shared" si="11"/>
        <v>1099.0714349999998</v>
      </c>
      <c r="L126" s="5">
        <f>+K126*0.7</f>
        <v>769.35000449999984</v>
      </c>
      <c r="M126" s="5"/>
      <c r="N126" s="5">
        <f>+L126*0.95</f>
        <v>730.88250427499986</v>
      </c>
      <c r="O126" s="5"/>
      <c r="P126" s="5">
        <v>1822.31496351075</v>
      </c>
      <c r="Q126" s="6">
        <f t="shared" si="7"/>
        <v>2205.0011058480072</v>
      </c>
      <c r="R126" s="5"/>
      <c r="S126" s="16"/>
      <c r="T126" s="22">
        <f t="shared" si="8"/>
        <v>0</v>
      </c>
      <c r="U126" s="6"/>
      <c r="V126" s="6"/>
      <c r="W126" s="6"/>
      <c r="X126" s="6"/>
      <c r="Y126" s="6"/>
      <c r="Z126" s="6"/>
      <c r="AA126" s="6"/>
      <c r="AB126" s="6"/>
    </row>
    <row r="127" spans="1:28" x14ac:dyDescent="0.25">
      <c r="A127" s="3" t="s">
        <v>4695</v>
      </c>
      <c r="B127" s="3" t="s">
        <v>4696</v>
      </c>
      <c r="C127" s="4">
        <v>44327</v>
      </c>
      <c r="D127" s="3" t="s">
        <v>4697</v>
      </c>
      <c r="E127" s="3" t="s">
        <v>4698</v>
      </c>
      <c r="F127" s="3">
        <v>2932</v>
      </c>
      <c r="G127" s="3" t="s">
        <v>4699</v>
      </c>
      <c r="H127" s="3" t="s">
        <v>4700</v>
      </c>
      <c r="I127" s="5">
        <v>1</v>
      </c>
      <c r="J127" s="5">
        <v>380.19</v>
      </c>
      <c r="K127" s="5">
        <f t="shared" si="11"/>
        <v>460.0299</v>
      </c>
      <c r="L127" s="5"/>
      <c r="M127" s="5"/>
      <c r="N127" s="5">
        <f>+K127</f>
        <v>460.0299</v>
      </c>
      <c r="O127" s="5">
        <f>+N127+N126+N125</f>
        <v>2045.9679792749998</v>
      </c>
      <c r="P127" s="5">
        <v>595.04681781652903</v>
      </c>
      <c r="Q127" s="6">
        <f t="shared" si="7"/>
        <v>720.00664955800005</v>
      </c>
      <c r="R127" s="5">
        <f>+Q127+Q126+Q125</f>
        <v>4423.4971508860071</v>
      </c>
      <c r="S127" s="16">
        <v>4423.5</v>
      </c>
      <c r="T127" s="22">
        <f t="shared" si="8"/>
        <v>2.849113992851926E-3</v>
      </c>
      <c r="U127" s="6"/>
      <c r="V127" s="6"/>
      <c r="W127" s="6"/>
      <c r="X127" s="6"/>
      <c r="Y127" s="6"/>
      <c r="Z127" s="6"/>
      <c r="AA127" s="6"/>
      <c r="AB127" s="6"/>
    </row>
    <row r="128" spans="1:28" x14ac:dyDescent="0.25">
      <c r="A128" s="3" t="s">
        <v>1402</v>
      </c>
      <c r="B128" s="3" t="s">
        <v>1403</v>
      </c>
      <c r="C128" s="4">
        <v>44327</v>
      </c>
      <c r="D128" s="3" t="s">
        <v>1404</v>
      </c>
      <c r="E128" s="3" t="s">
        <v>1405</v>
      </c>
      <c r="F128" s="3">
        <v>2911</v>
      </c>
      <c r="G128" s="3" t="s">
        <v>1406</v>
      </c>
      <c r="H128" s="3" t="s">
        <v>1407</v>
      </c>
      <c r="I128" s="5">
        <v>1</v>
      </c>
      <c r="J128" s="5">
        <v>248.61</v>
      </c>
      <c r="K128" s="5">
        <f t="shared" si="11"/>
        <v>300.81810000000002</v>
      </c>
      <c r="L128" s="5"/>
      <c r="M128" s="5"/>
      <c r="N128" s="5">
        <f>+K128*0.95</f>
        <v>285.77719500000001</v>
      </c>
      <c r="O128" s="5">
        <f>+N128</f>
        <v>285.77719500000001</v>
      </c>
      <c r="P128" s="5">
        <v>436.36249038016501</v>
      </c>
      <c r="Q128" s="6">
        <f t="shared" si="7"/>
        <v>527.99861335999969</v>
      </c>
      <c r="R128" s="5">
        <f>+Q128</f>
        <v>527.99861335999969</v>
      </c>
      <c r="S128" s="16">
        <v>528</v>
      </c>
      <c r="T128" s="22">
        <f t="shared" si="8"/>
        <v>1.3866400003053059E-3</v>
      </c>
      <c r="U128" s="6"/>
      <c r="V128" s="6"/>
      <c r="W128" s="6"/>
      <c r="X128" s="6"/>
      <c r="Y128" s="6"/>
      <c r="Z128" s="6"/>
      <c r="AA128" s="6"/>
      <c r="AB128" s="6"/>
    </row>
    <row r="129" spans="1:28" x14ac:dyDescent="0.25">
      <c r="A129" s="3" t="s">
        <v>3315</v>
      </c>
      <c r="B129" s="3" t="s">
        <v>3316</v>
      </c>
      <c r="C129" s="4">
        <v>44327</v>
      </c>
      <c r="D129" s="3" t="s">
        <v>3317</v>
      </c>
      <c r="E129" s="3" t="s">
        <v>3318</v>
      </c>
      <c r="F129" s="3">
        <v>2923</v>
      </c>
      <c r="G129" s="3" t="s">
        <v>3319</v>
      </c>
      <c r="H129" s="3" t="s">
        <v>3320</v>
      </c>
      <c r="I129" s="5">
        <v>1</v>
      </c>
      <c r="J129" s="5">
        <v>1299.97586776859</v>
      </c>
      <c r="K129" s="5">
        <f t="shared" si="11"/>
        <v>1572.9707999999939</v>
      </c>
      <c r="L129" s="5"/>
      <c r="M129" s="5">
        <f>+K129*0.85</f>
        <v>1337.0251799999949</v>
      </c>
      <c r="N129" s="5">
        <f>+M129*0.95</f>
        <v>1270.1739209999951</v>
      </c>
      <c r="O129" s="5">
        <f>+N129</f>
        <v>1270.1739209999951</v>
      </c>
      <c r="P129" s="5">
        <v>1734.7137974677601</v>
      </c>
      <c r="Q129" s="6">
        <f t="shared" si="7"/>
        <v>2099.0036949359896</v>
      </c>
      <c r="R129" s="5">
        <f>+Q129</f>
        <v>2099.0036949359896</v>
      </c>
      <c r="S129" s="16">
        <v>2099</v>
      </c>
      <c r="T129" s="22">
        <f t="shared" si="8"/>
        <v>-3.6949359896425449E-3</v>
      </c>
      <c r="U129" s="6"/>
      <c r="V129" s="6"/>
      <c r="W129" s="6"/>
      <c r="X129" s="6"/>
      <c r="Y129" s="6"/>
      <c r="Z129" s="6"/>
      <c r="AA129" s="6"/>
      <c r="AB129" s="6"/>
    </row>
    <row r="130" spans="1:28" x14ac:dyDescent="0.25">
      <c r="A130" s="3" t="s">
        <v>4497</v>
      </c>
      <c r="B130" s="3" t="s">
        <v>4498</v>
      </c>
      <c r="C130" s="4">
        <v>44327</v>
      </c>
      <c r="D130" s="3" t="s">
        <v>4499</v>
      </c>
      <c r="E130" s="3" t="s">
        <v>4500</v>
      </c>
      <c r="F130" s="3">
        <v>2922</v>
      </c>
      <c r="G130" s="3" t="s">
        <v>4501</v>
      </c>
      <c r="H130" s="3" t="s">
        <v>4502</v>
      </c>
      <c r="I130" s="5">
        <v>1</v>
      </c>
      <c r="J130" s="5">
        <v>1184.54297520661</v>
      </c>
      <c r="K130" s="5">
        <f t="shared" si="11"/>
        <v>1433.296999999998</v>
      </c>
      <c r="L130" s="5"/>
      <c r="M130" s="5"/>
      <c r="N130" s="5">
        <f t="shared" ref="N130:N136" si="13">+K130*0.95</f>
        <v>1361.6321499999981</v>
      </c>
      <c r="O130" s="5">
        <f>+N130</f>
        <v>1361.6321499999981</v>
      </c>
      <c r="P130" s="5">
        <v>1752.7208586942099</v>
      </c>
      <c r="Q130" s="6">
        <f t="shared" ref="Q130:Q193" si="14">+P130*1.21</f>
        <v>2120.7922390199938</v>
      </c>
      <c r="R130" s="5">
        <f>+Q130</f>
        <v>2120.7922390199938</v>
      </c>
      <c r="S130" s="16">
        <v>2120.8000000000002</v>
      </c>
      <c r="T130" s="22">
        <f t="shared" si="8"/>
        <v>7.7609800064237788E-3</v>
      </c>
      <c r="U130" s="6"/>
      <c r="V130" s="6"/>
      <c r="W130" s="6"/>
      <c r="X130" s="6"/>
      <c r="Y130" s="6"/>
      <c r="Z130" s="6"/>
      <c r="AA130" s="6"/>
      <c r="AB130" s="6"/>
    </row>
    <row r="131" spans="1:28" x14ac:dyDescent="0.25">
      <c r="A131" s="3" t="s">
        <v>1012</v>
      </c>
      <c r="B131" s="3" t="s">
        <v>1013</v>
      </c>
      <c r="C131" s="4">
        <v>44327</v>
      </c>
      <c r="D131" s="3" t="s">
        <v>1014</v>
      </c>
      <c r="E131" s="3" t="s">
        <v>1015</v>
      </c>
      <c r="F131" s="3"/>
      <c r="G131" s="3" t="s">
        <v>1016</v>
      </c>
      <c r="H131" s="3" t="s">
        <v>1017</v>
      </c>
      <c r="I131" s="5">
        <v>1</v>
      </c>
      <c r="J131" s="5">
        <v>196.593719008264</v>
      </c>
      <c r="K131" s="5">
        <f t="shared" si="11"/>
        <v>237.87839999999943</v>
      </c>
      <c r="L131" s="5"/>
      <c r="M131" s="5"/>
      <c r="N131" s="5">
        <f t="shared" si="13"/>
        <v>225.98447999999945</v>
      </c>
      <c r="O131" s="5"/>
      <c r="P131" s="5">
        <v>272.72463669421398</v>
      </c>
      <c r="Q131" s="6">
        <f t="shared" si="14"/>
        <v>329.99681039999894</v>
      </c>
      <c r="R131" s="5"/>
      <c r="S131" s="16"/>
      <c r="T131" s="22">
        <f t="shared" si="8"/>
        <v>0</v>
      </c>
      <c r="U131" s="6"/>
      <c r="V131" s="6"/>
      <c r="W131" s="6"/>
      <c r="X131" s="6"/>
      <c r="Y131" s="6"/>
      <c r="Z131" s="6"/>
      <c r="AA131" s="6"/>
      <c r="AB131" s="6"/>
    </row>
    <row r="132" spans="1:28" x14ac:dyDescent="0.25">
      <c r="A132" s="3" t="s">
        <v>1084</v>
      </c>
      <c r="B132" s="3" t="s">
        <v>1085</v>
      </c>
      <c r="C132" s="4">
        <v>44327</v>
      </c>
      <c r="D132" s="3" t="s">
        <v>1086</v>
      </c>
      <c r="E132" s="3" t="s">
        <v>1087</v>
      </c>
      <c r="F132" s="3"/>
      <c r="G132" s="3" t="s">
        <v>1088</v>
      </c>
      <c r="H132" s="3" t="s">
        <v>1089</v>
      </c>
      <c r="I132" s="5">
        <v>1</v>
      </c>
      <c r="J132" s="5">
        <v>196.593719008264</v>
      </c>
      <c r="K132" s="5">
        <f t="shared" si="11"/>
        <v>237.87839999999943</v>
      </c>
      <c r="L132" s="5"/>
      <c r="M132" s="5"/>
      <c r="N132" s="5">
        <f t="shared" si="13"/>
        <v>225.98447999999945</v>
      </c>
      <c r="O132" s="5"/>
      <c r="P132" s="5">
        <v>272.72463669421398</v>
      </c>
      <c r="Q132" s="6">
        <f t="shared" si="14"/>
        <v>329.99681039999894</v>
      </c>
      <c r="R132" s="5"/>
      <c r="S132" s="16"/>
      <c r="T132" s="22">
        <f t="shared" si="8"/>
        <v>0</v>
      </c>
      <c r="U132" s="6"/>
      <c r="V132" s="6"/>
      <c r="W132" s="6"/>
      <c r="X132" s="6"/>
      <c r="Y132" s="6"/>
      <c r="Z132" s="6"/>
      <c r="AA132" s="6"/>
      <c r="AB132" s="6"/>
    </row>
    <row r="133" spans="1:28" x14ac:dyDescent="0.25">
      <c r="A133" s="3" t="s">
        <v>1114</v>
      </c>
      <c r="B133" s="3" t="s">
        <v>1115</v>
      </c>
      <c r="C133" s="4">
        <v>44327</v>
      </c>
      <c r="D133" s="3" t="s">
        <v>1116</v>
      </c>
      <c r="E133" s="3" t="s">
        <v>1117</v>
      </c>
      <c r="F133" s="3"/>
      <c r="G133" s="3" t="s">
        <v>1118</v>
      </c>
      <c r="H133" s="3" t="s">
        <v>1119</v>
      </c>
      <c r="I133" s="5">
        <v>1</v>
      </c>
      <c r="J133" s="5">
        <v>196.593719008264</v>
      </c>
      <c r="K133" s="5">
        <f t="shared" si="11"/>
        <v>237.87839999999943</v>
      </c>
      <c r="L133" s="5"/>
      <c r="M133" s="5"/>
      <c r="N133" s="5">
        <f t="shared" si="13"/>
        <v>225.98447999999945</v>
      </c>
      <c r="O133" s="5"/>
      <c r="P133" s="5">
        <v>272.72463669421398</v>
      </c>
      <c r="Q133" s="6">
        <f t="shared" si="14"/>
        <v>329.99681039999894</v>
      </c>
      <c r="R133" s="5"/>
      <c r="S133" s="16"/>
      <c r="T133" s="22">
        <f t="shared" si="8"/>
        <v>0</v>
      </c>
      <c r="U133" s="6"/>
      <c r="V133" s="6"/>
      <c r="W133" s="6"/>
      <c r="X133" s="6"/>
      <c r="Y133" s="6"/>
      <c r="Z133" s="6"/>
      <c r="AA133" s="6"/>
      <c r="AB133" s="6"/>
    </row>
    <row r="134" spans="1:28" x14ac:dyDescent="0.25">
      <c r="A134" s="3" t="s">
        <v>1162</v>
      </c>
      <c r="B134" s="3" t="s">
        <v>1163</v>
      </c>
      <c r="C134" s="4">
        <v>44327</v>
      </c>
      <c r="D134" s="3" t="s">
        <v>1164</v>
      </c>
      <c r="E134" s="3" t="s">
        <v>1165</v>
      </c>
      <c r="F134" s="3"/>
      <c r="G134" s="3" t="s">
        <v>1166</v>
      </c>
      <c r="H134" s="3" t="s">
        <v>1167</v>
      </c>
      <c r="I134" s="5">
        <v>1</v>
      </c>
      <c r="J134" s="5">
        <v>196.593719008264</v>
      </c>
      <c r="K134" s="5">
        <f t="shared" si="11"/>
        <v>237.87839999999943</v>
      </c>
      <c r="L134" s="5"/>
      <c r="M134" s="5"/>
      <c r="N134" s="5">
        <f t="shared" si="13"/>
        <v>225.98447999999945</v>
      </c>
      <c r="O134" s="5"/>
      <c r="P134" s="5">
        <v>272.72463669421398</v>
      </c>
      <c r="Q134" s="6">
        <f t="shared" si="14"/>
        <v>329.99681039999894</v>
      </c>
      <c r="R134" s="5"/>
      <c r="S134" s="16"/>
      <c r="T134" s="22">
        <f t="shared" si="8"/>
        <v>0</v>
      </c>
      <c r="U134" s="6"/>
      <c r="V134" s="6"/>
      <c r="W134" s="6"/>
      <c r="X134" s="6"/>
      <c r="Y134" s="6"/>
      <c r="Z134" s="6"/>
      <c r="AA134" s="6"/>
      <c r="AB134" s="6"/>
    </row>
    <row r="135" spans="1:28" x14ac:dyDescent="0.25">
      <c r="A135" s="3" t="s">
        <v>1204</v>
      </c>
      <c r="B135" s="3" t="s">
        <v>1205</v>
      </c>
      <c r="C135" s="4">
        <v>44327</v>
      </c>
      <c r="D135" s="3" t="s">
        <v>1206</v>
      </c>
      <c r="E135" s="3" t="s">
        <v>1207</v>
      </c>
      <c r="F135" s="3"/>
      <c r="G135" s="3" t="s">
        <v>1208</v>
      </c>
      <c r="H135" s="3" t="s">
        <v>1209</v>
      </c>
      <c r="I135" s="5">
        <v>1</v>
      </c>
      <c r="J135" s="5">
        <v>196.593719008264</v>
      </c>
      <c r="K135" s="5">
        <f t="shared" si="11"/>
        <v>237.87839999999943</v>
      </c>
      <c r="L135" s="5"/>
      <c r="M135" s="5"/>
      <c r="N135" s="5">
        <f t="shared" si="13"/>
        <v>225.98447999999945</v>
      </c>
      <c r="O135" s="5"/>
      <c r="P135" s="5">
        <v>272.72463669421398</v>
      </c>
      <c r="Q135" s="6">
        <f t="shared" si="14"/>
        <v>329.99681039999894</v>
      </c>
      <c r="R135" s="5"/>
      <c r="S135" s="16"/>
      <c r="T135" s="22">
        <f t="shared" ref="T135:T198" si="15">+S135-R135</f>
        <v>0</v>
      </c>
      <c r="U135" s="6"/>
      <c r="V135" s="6"/>
      <c r="W135" s="6"/>
      <c r="X135" s="6"/>
      <c r="Y135" s="6"/>
      <c r="Z135" s="6"/>
      <c r="AA135" s="6"/>
      <c r="AB135" s="6"/>
    </row>
    <row r="136" spans="1:28" x14ac:dyDescent="0.25">
      <c r="A136" s="3" t="s">
        <v>1264</v>
      </c>
      <c r="B136" s="3" t="s">
        <v>1265</v>
      </c>
      <c r="C136" s="4">
        <v>44327</v>
      </c>
      <c r="D136" s="3" t="s">
        <v>1266</v>
      </c>
      <c r="E136" s="3" t="s">
        <v>1267</v>
      </c>
      <c r="F136" s="3">
        <v>2884</v>
      </c>
      <c r="G136" s="3" t="s">
        <v>1268</v>
      </c>
      <c r="H136" s="3" t="s">
        <v>1269</v>
      </c>
      <c r="I136" s="5">
        <v>1</v>
      </c>
      <c r="J136" s="5">
        <v>196.593719008264</v>
      </c>
      <c r="K136" s="5">
        <f t="shared" si="11"/>
        <v>237.87839999999943</v>
      </c>
      <c r="L136" s="5"/>
      <c r="M136" s="5"/>
      <c r="N136" s="5">
        <f t="shared" si="13"/>
        <v>225.98447999999945</v>
      </c>
      <c r="O136" s="5">
        <f>+N136+N135+N134+N133+N132+N131</f>
        <v>1355.9068799999966</v>
      </c>
      <c r="P136" s="5">
        <v>272.72463669421398</v>
      </c>
      <c r="Q136" s="6">
        <f t="shared" si="14"/>
        <v>329.99681039999894</v>
      </c>
      <c r="R136" s="5">
        <f>+Q136+Q135+Q134+Q133+Q132+Q131</f>
        <v>1979.9808623999938</v>
      </c>
      <c r="S136" s="16">
        <v>1980</v>
      </c>
      <c r="T136" s="22">
        <f t="shared" si="15"/>
        <v>1.9137600006160937E-2</v>
      </c>
      <c r="U136" s="6"/>
      <c r="V136" s="6"/>
      <c r="W136" s="6"/>
      <c r="X136" s="6"/>
      <c r="Y136" s="6"/>
      <c r="Z136" s="6"/>
      <c r="AA136" s="6"/>
      <c r="AB136" s="6"/>
    </row>
    <row r="137" spans="1:28" x14ac:dyDescent="0.25">
      <c r="A137" s="3" t="s">
        <v>389</v>
      </c>
      <c r="B137" s="3" t="s">
        <v>390</v>
      </c>
      <c r="C137" s="4">
        <v>44327</v>
      </c>
      <c r="D137" s="3" t="s">
        <v>391</v>
      </c>
      <c r="E137" s="3" t="s">
        <v>392</v>
      </c>
      <c r="F137" s="3"/>
      <c r="G137" s="3" t="s">
        <v>393</v>
      </c>
      <c r="H137" s="3" t="s">
        <v>394</v>
      </c>
      <c r="I137" s="5">
        <v>1</v>
      </c>
      <c r="J137" s="5">
        <v>703.60190082644601</v>
      </c>
      <c r="K137" s="5">
        <f t="shared" si="11"/>
        <v>851.35829999999964</v>
      </c>
      <c r="L137" s="5"/>
      <c r="M137" s="5">
        <f>+K137*0.85</f>
        <v>723.65455499999973</v>
      </c>
      <c r="N137" s="5">
        <f>+M137*0.95</f>
        <v>687.47182724999971</v>
      </c>
      <c r="O137" s="5"/>
      <c r="P137" s="5">
        <v>989.08837208677699</v>
      </c>
      <c r="Q137" s="6">
        <f t="shared" si="14"/>
        <v>1196.7969302250001</v>
      </c>
      <c r="R137" s="5"/>
      <c r="S137" s="16"/>
      <c r="T137" s="22">
        <f t="shared" si="15"/>
        <v>0</v>
      </c>
      <c r="U137" s="6"/>
      <c r="V137" s="6"/>
      <c r="W137" s="6"/>
      <c r="X137" s="6"/>
      <c r="Y137" s="6"/>
      <c r="Z137" s="6"/>
      <c r="AA137" s="6"/>
      <c r="AB137" s="6"/>
    </row>
    <row r="138" spans="1:28" x14ac:dyDescent="0.25">
      <c r="A138" s="3" t="s">
        <v>1792</v>
      </c>
      <c r="B138" s="3" t="s">
        <v>1793</v>
      </c>
      <c r="C138" s="4">
        <v>44327</v>
      </c>
      <c r="D138" s="3" t="s">
        <v>1794</v>
      </c>
      <c r="E138" s="3" t="s">
        <v>1795</v>
      </c>
      <c r="F138" s="3"/>
      <c r="G138" s="3" t="s">
        <v>1796</v>
      </c>
      <c r="H138" s="3" t="s">
        <v>1797</v>
      </c>
      <c r="I138" s="5">
        <v>1</v>
      </c>
      <c r="J138" s="5">
        <v>245.39</v>
      </c>
      <c r="K138" s="5">
        <f t="shared" si="11"/>
        <v>296.92189999999999</v>
      </c>
      <c r="L138" s="5"/>
      <c r="M138" s="5"/>
      <c r="N138" s="5">
        <f t="shared" ref="N138:N144" si="16">+K138</f>
        <v>296.92189999999999</v>
      </c>
      <c r="O138" s="5"/>
      <c r="P138" s="5">
        <v>362.97762379338798</v>
      </c>
      <c r="Q138" s="6">
        <f t="shared" si="14"/>
        <v>439.20292478999943</v>
      </c>
      <c r="R138" s="5"/>
      <c r="S138" s="16"/>
      <c r="T138" s="22">
        <f t="shared" si="15"/>
        <v>0</v>
      </c>
      <c r="U138" s="6"/>
      <c r="V138" s="6"/>
      <c r="W138" s="6"/>
      <c r="X138" s="6"/>
      <c r="Y138" s="6"/>
      <c r="Z138" s="6"/>
      <c r="AA138" s="6"/>
      <c r="AB138" s="6"/>
    </row>
    <row r="139" spans="1:28" x14ac:dyDescent="0.25">
      <c r="A139" s="3" t="s">
        <v>1810</v>
      </c>
      <c r="B139" s="3" t="s">
        <v>1811</v>
      </c>
      <c r="C139" s="4">
        <v>44327</v>
      </c>
      <c r="D139" s="3" t="s">
        <v>1812</v>
      </c>
      <c r="E139" s="3" t="s">
        <v>1813</v>
      </c>
      <c r="F139" s="3"/>
      <c r="G139" s="3" t="s">
        <v>1814</v>
      </c>
      <c r="H139" s="3" t="s">
        <v>1815</v>
      </c>
      <c r="I139" s="5">
        <v>1</v>
      </c>
      <c r="J139" s="5">
        <v>245.39</v>
      </c>
      <c r="K139" s="5">
        <f t="shared" si="11"/>
        <v>296.92189999999999</v>
      </c>
      <c r="L139" s="5"/>
      <c r="M139" s="5"/>
      <c r="N139" s="5">
        <f t="shared" si="16"/>
        <v>296.92189999999999</v>
      </c>
      <c r="O139" s="5"/>
      <c r="P139" s="5">
        <v>362.97762379338798</v>
      </c>
      <c r="Q139" s="6">
        <f t="shared" si="14"/>
        <v>439.20292478999943</v>
      </c>
      <c r="R139" s="5"/>
      <c r="S139" s="16"/>
      <c r="T139" s="22">
        <f t="shared" si="15"/>
        <v>0</v>
      </c>
      <c r="U139" s="6"/>
      <c r="V139" s="6"/>
      <c r="W139" s="6"/>
      <c r="X139" s="6"/>
      <c r="Y139" s="6"/>
      <c r="Z139" s="6"/>
      <c r="AA139" s="6"/>
      <c r="AB139" s="6"/>
    </row>
    <row r="140" spans="1:28" x14ac:dyDescent="0.25">
      <c r="A140" s="3" t="s">
        <v>1822</v>
      </c>
      <c r="B140" s="3" t="s">
        <v>1823</v>
      </c>
      <c r="C140" s="4">
        <v>44327</v>
      </c>
      <c r="D140" s="3" t="s">
        <v>1824</v>
      </c>
      <c r="E140" s="3" t="s">
        <v>1825</v>
      </c>
      <c r="F140" s="3"/>
      <c r="G140" s="3" t="s">
        <v>1826</v>
      </c>
      <c r="H140" s="3" t="s">
        <v>1827</v>
      </c>
      <c r="I140" s="5">
        <v>1</v>
      </c>
      <c r="J140" s="5">
        <v>245.39</v>
      </c>
      <c r="K140" s="5">
        <f t="shared" si="11"/>
        <v>296.92189999999999</v>
      </c>
      <c r="L140" s="5"/>
      <c r="M140" s="5"/>
      <c r="N140" s="5">
        <f t="shared" si="16"/>
        <v>296.92189999999999</v>
      </c>
      <c r="O140" s="5"/>
      <c r="P140" s="5">
        <v>362.97770528925599</v>
      </c>
      <c r="Q140" s="6">
        <f t="shared" si="14"/>
        <v>439.20302339999972</v>
      </c>
      <c r="R140" s="5"/>
      <c r="S140" s="16"/>
      <c r="T140" s="22">
        <f t="shared" si="15"/>
        <v>0</v>
      </c>
      <c r="U140" s="6"/>
      <c r="V140" s="6"/>
      <c r="W140" s="6"/>
      <c r="X140" s="6"/>
      <c r="Y140" s="6"/>
      <c r="Z140" s="6"/>
      <c r="AA140" s="6"/>
      <c r="AB140" s="6"/>
    </row>
    <row r="141" spans="1:28" x14ac:dyDescent="0.25">
      <c r="A141" s="3" t="s">
        <v>1834</v>
      </c>
      <c r="B141" s="3" t="s">
        <v>1835</v>
      </c>
      <c r="C141" s="4">
        <v>44327</v>
      </c>
      <c r="D141" s="3" t="s">
        <v>1836</v>
      </c>
      <c r="E141" s="3" t="s">
        <v>1837</v>
      </c>
      <c r="F141" s="3"/>
      <c r="G141" s="3" t="s">
        <v>1838</v>
      </c>
      <c r="H141" s="3" t="s">
        <v>1839</v>
      </c>
      <c r="I141" s="5">
        <v>1</v>
      </c>
      <c r="J141" s="5">
        <v>245.39</v>
      </c>
      <c r="K141" s="5">
        <f t="shared" si="11"/>
        <v>296.92189999999999</v>
      </c>
      <c r="L141" s="5"/>
      <c r="M141" s="5"/>
      <c r="N141" s="5">
        <f t="shared" si="16"/>
        <v>296.92189999999999</v>
      </c>
      <c r="O141" s="5"/>
      <c r="P141" s="5">
        <v>362.97762379338798</v>
      </c>
      <c r="Q141" s="6">
        <f t="shared" si="14"/>
        <v>439.20292478999943</v>
      </c>
      <c r="R141" s="5"/>
      <c r="S141" s="16"/>
      <c r="T141" s="22">
        <f t="shared" si="15"/>
        <v>0</v>
      </c>
      <c r="U141" s="6"/>
      <c r="V141" s="6"/>
      <c r="W141" s="6"/>
      <c r="X141" s="6"/>
      <c r="Y141" s="6"/>
      <c r="Z141" s="6"/>
      <c r="AA141" s="6"/>
      <c r="AB141" s="6"/>
    </row>
    <row r="142" spans="1:28" x14ac:dyDescent="0.25">
      <c r="A142" s="3" t="s">
        <v>1852</v>
      </c>
      <c r="B142" s="3" t="s">
        <v>1853</v>
      </c>
      <c r="C142" s="4">
        <v>44327</v>
      </c>
      <c r="D142" s="3" t="s">
        <v>1854</v>
      </c>
      <c r="E142" s="3" t="s">
        <v>1855</v>
      </c>
      <c r="F142" s="3"/>
      <c r="G142" s="3" t="s">
        <v>1856</v>
      </c>
      <c r="H142" s="3" t="s">
        <v>1857</v>
      </c>
      <c r="I142" s="5">
        <v>1</v>
      </c>
      <c r="J142" s="5">
        <v>245.39</v>
      </c>
      <c r="K142" s="5">
        <f t="shared" si="11"/>
        <v>296.92189999999999</v>
      </c>
      <c r="L142" s="5"/>
      <c r="M142" s="5"/>
      <c r="N142" s="5">
        <f t="shared" si="16"/>
        <v>296.92189999999999</v>
      </c>
      <c r="O142" s="5"/>
      <c r="P142" s="5">
        <v>362.97762379338798</v>
      </c>
      <c r="Q142" s="6">
        <f t="shared" si="14"/>
        <v>439.20292478999943</v>
      </c>
      <c r="R142" s="5"/>
      <c r="S142" s="16"/>
      <c r="T142" s="22">
        <f t="shared" si="15"/>
        <v>0</v>
      </c>
      <c r="U142" s="6"/>
      <c r="V142" s="6"/>
      <c r="W142" s="6"/>
      <c r="X142" s="6"/>
      <c r="Y142" s="6"/>
      <c r="Z142" s="6"/>
      <c r="AA142" s="6"/>
      <c r="AB142" s="6"/>
    </row>
    <row r="143" spans="1:28" x14ac:dyDescent="0.25">
      <c r="A143" s="3" t="s">
        <v>1876</v>
      </c>
      <c r="B143" s="3" t="s">
        <v>1877</v>
      </c>
      <c r="C143" s="4">
        <v>44327</v>
      </c>
      <c r="D143" s="3" t="s">
        <v>1878</v>
      </c>
      <c r="E143" s="3" t="s">
        <v>1879</v>
      </c>
      <c r="F143" s="3"/>
      <c r="G143" s="3" t="s">
        <v>1880</v>
      </c>
      <c r="H143" s="3" t="s">
        <v>1881</v>
      </c>
      <c r="I143" s="5">
        <v>1</v>
      </c>
      <c r="J143" s="5">
        <v>256.55</v>
      </c>
      <c r="K143" s="5">
        <f t="shared" si="11"/>
        <v>310.4255</v>
      </c>
      <c r="L143" s="5"/>
      <c r="M143" s="5"/>
      <c r="N143" s="5">
        <f t="shared" si="16"/>
        <v>310.4255</v>
      </c>
      <c r="O143" s="5"/>
      <c r="P143" s="5">
        <v>379.50091950000001</v>
      </c>
      <c r="Q143" s="6">
        <f t="shared" si="14"/>
        <v>459.19611259499999</v>
      </c>
      <c r="R143" s="5"/>
      <c r="S143" s="16"/>
      <c r="T143" s="22">
        <f t="shared" si="15"/>
        <v>0</v>
      </c>
      <c r="U143" s="6"/>
      <c r="V143" s="6"/>
      <c r="W143" s="6"/>
      <c r="X143" s="6"/>
      <c r="Y143" s="6"/>
      <c r="Z143" s="6"/>
      <c r="AA143" s="6"/>
      <c r="AB143" s="6"/>
    </row>
    <row r="144" spans="1:28" x14ac:dyDescent="0.25">
      <c r="A144" s="3" t="s">
        <v>2002</v>
      </c>
      <c r="B144" s="3" t="s">
        <v>2003</v>
      </c>
      <c r="C144" s="4">
        <v>44327</v>
      </c>
      <c r="D144" s="3" t="s">
        <v>2004</v>
      </c>
      <c r="E144" s="3" t="s">
        <v>2005</v>
      </c>
      <c r="F144" s="3">
        <v>2926</v>
      </c>
      <c r="G144" s="3" t="s">
        <v>2006</v>
      </c>
      <c r="H144" s="3" t="s">
        <v>2007</v>
      </c>
      <c r="I144" s="5">
        <v>1</v>
      </c>
      <c r="J144" s="5">
        <v>297.45</v>
      </c>
      <c r="K144" s="5">
        <f t="shared" si="11"/>
        <v>359.91449999999998</v>
      </c>
      <c r="L144" s="5"/>
      <c r="M144" s="5"/>
      <c r="N144" s="5">
        <f t="shared" si="16"/>
        <v>359.91449999999998</v>
      </c>
      <c r="O144" s="5">
        <f>+N144+N143+N142+N141+N140+N139+N138+N137</f>
        <v>2842.4213272500001</v>
      </c>
      <c r="P144" s="5">
        <v>440.33092040082602</v>
      </c>
      <c r="Q144" s="6">
        <f t="shared" si="14"/>
        <v>532.80041368499951</v>
      </c>
      <c r="R144" s="5">
        <f>+Q144+Q143+Q142+Q141+Q140+Q139+Q138+Q137</f>
        <v>4384.8081790649976</v>
      </c>
      <c r="S144" s="16">
        <v>4384.8</v>
      </c>
      <c r="T144" s="22">
        <f t="shared" si="15"/>
        <v>-8.1790649974209373E-3</v>
      </c>
      <c r="U144" s="6"/>
      <c r="V144" s="6"/>
      <c r="W144" s="6"/>
      <c r="X144" s="6"/>
      <c r="Y144" s="6"/>
      <c r="Z144" s="6"/>
      <c r="AA144" s="6"/>
      <c r="AB144" s="6"/>
    </row>
    <row r="145" spans="1:28" x14ac:dyDescent="0.25">
      <c r="A145" s="3" t="s">
        <v>1000</v>
      </c>
      <c r="B145" s="3" t="s">
        <v>1001</v>
      </c>
      <c r="C145" s="4">
        <v>44326</v>
      </c>
      <c r="D145" s="3" t="s">
        <v>1002</v>
      </c>
      <c r="E145" s="3" t="s">
        <v>1003</v>
      </c>
      <c r="F145" s="3"/>
      <c r="G145" s="3" t="s">
        <v>1004</v>
      </c>
      <c r="H145" s="3" t="s">
        <v>1005</v>
      </c>
      <c r="I145" s="5">
        <v>1</v>
      </c>
      <c r="J145" s="5">
        <v>196.593719008264</v>
      </c>
      <c r="K145" s="5">
        <f t="shared" si="11"/>
        <v>237.87839999999943</v>
      </c>
      <c r="L145" s="5"/>
      <c r="M145" s="5"/>
      <c r="N145" s="5">
        <f t="shared" ref="N145:N151" si="17">+K145*0.95</f>
        <v>225.98447999999945</v>
      </c>
      <c r="O145" s="5"/>
      <c r="P145" s="5">
        <v>272.72463669421398</v>
      </c>
      <c r="Q145" s="6">
        <f t="shared" si="14"/>
        <v>329.99681039999894</v>
      </c>
      <c r="R145" s="5"/>
      <c r="S145" s="16"/>
      <c r="T145" s="22">
        <f t="shared" si="15"/>
        <v>0</v>
      </c>
      <c r="U145" s="6"/>
      <c r="V145" s="6"/>
      <c r="W145" s="6"/>
      <c r="X145" s="6"/>
      <c r="Y145" s="6"/>
      <c r="Z145" s="6"/>
      <c r="AA145" s="6"/>
      <c r="AB145" s="6"/>
    </row>
    <row r="146" spans="1:28" x14ac:dyDescent="0.25">
      <c r="A146" s="3" t="s">
        <v>1042</v>
      </c>
      <c r="B146" s="3" t="s">
        <v>1043</v>
      </c>
      <c r="C146" s="4">
        <v>44326</v>
      </c>
      <c r="D146" s="3" t="s">
        <v>1044</v>
      </c>
      <c r="E146" s="3" t="s">
        <v>1045</v>
      </c>
      <c r="F146" s="3"/>
      <c r="G146" s="3" t="s">
        <v>1046</v>
      </c>
      <c r="H146" s="3" t="s">
        <v>1047</v>
      </c>
      <c r="I146" s="5">
        <v>1</v>
      </c>
      <c r="J146" s="5">
        <v>196.593719008264</v>
      </c>
      <c r="K146" s="5">
        <f t="shared" si="11"/>
        <v>237.87839999999943</v>
      </c>
      <c r="L146" s="5"/>
      <c r="M146" s="5"/>
      <c r="N146" s="5">
        <f t="shared" si="17"/>
        <v>225.98447999999945</v>
      </c>
      <c r="O146" s="5"/>
      <c r="P146" s="5">
        <v>272.72463669421398</v>
      </c>
      <c r="Q146" s="6">
        <f t="shared" si="14"/>
        <v>329.99681039999894</v>
      </c>
      <c r="R146" s="5"/>
      <c r="S146" s="16"/>
      <c r="T146" s="22">
        <f t="shared" si="15"/>
        <v>0</v>
      </c>
      <c r="U146" s="6"/>
      <c r="V146" s="6"/>
      <c r="W146" s="6"/>
      <c r="X146" s="6"/>
      <c r="Y146" s="6"/>
      <c r="Z146" s="6"/>
      <c r="AA146" s="6"/>
      <c r="AB146" s="6"/>
    </row>
    <row r="147" spans="1:28" x14ac:dyDescent="0.25">
      <c r="A147" s="3" t="s">
        <v>1072</v>
      </c>
      <c r="B147" s="3" t="s">
        <v>1073</v>
      </c>
      <c r="C147" s="4">
        <v>44326</v>
      </c>
      <c r="D147" s="3" t="s">
        <v>1074</v>
      </c>
      <c r="E147" s="3" t="s">
        <v>1075</v>
      </c>
      <c r="F147" s="3"/>
      <c r="G147" s="3" t="s">
        <v>1076</v>
      </c>
      <c r="H147" s="3" t="s">
        <v>1077</v>
      </c>
      <c r="I147" s="5">
        <v>1</v>
      </c>
      <c r="J147" s="5">
        <v>196.593719008264</v>
      </c>
      <c r="K147" s="5">
        <f t="shared" si="11"/>
        <v>237.87839999999943</v>
      </c>
      <c r="L147" s="5"/>
      <c r="M147" s="5"/>
      <c r="N147" s="5">
        <f t="shared" si="17"/>
        <v>225.98447999999945</v>
      </c>
      <c r="O147" s="5"/>
      <c r="P147" s="5">
        <v>272.72463669421398</v>
      </c>
      <c r="Q147" s="6">
        <f t="shared" si="14"/>
        <v>329.99681039999894</v>
      </c>
      <c r="R147" s="5"/>
      <c r="S147" s="16"/>
      <c r="T147" s="22">
        <f t="shared" si="15"/>
        <v>0</v>
      </c>
      <c r="U147" s="6"/>
      <c r="V147" s="6"/>
      <c r="W147" s="6"/>
      <c r="X147" s="6"/>
      <c r="Y147" s="6"/>
      <c r="Z147" s="6"/>
      <c r="AA147" s="6"/>
      <c r="AB147" s="6"/>
    </row>
    <row r="148" spans="1:28" x14ac:dyDescent="0.25">
      <c r="A148" s="3" t="s">
        <v>1150</v>
      </c>
      <c r="B148" s="3" t="s">
        <v>1151</v>
      </c>
      <c r="C148" s="4">
        <v>44326</v>
      </c>
      <c r="D148" s="3" t="s">
        <v>1152</v>
      </c>
      <c r="E148" s="3" t="s">
        <v>1153</v>
      </c>
      <c r="F148" s="3"/>
      <c r="G148" s="3" t="s">
        <v>1154</v>
      </c>
      <c r="H148" s="3" t="s">
        <v>1155</v>
      </c>
      <c r="I148" s="5">
        <v>1</v>
      </c>
      <c r="J148" s="5">
        <v>196.593719008264</v>
      </c>
      <c r="K148" s="5">
        <f t="shared" si="11"/>
        <v>237.87839999999943</v>
      </c>
      <c r="L148" s="5"/>
      <c r="M148" s="5"/>
      <c r="N148" s="5">
        <f t="shared" si="17"/>
        <v>225.98447999999945</v>
      </c>
      <c r="O148" s="5"/>
      <c r="P148" s="5">
        <v>272.72463669421398</v>
      </c>
      <c r="Q148" s="6">
        <f t="shared" si="14"/>
        <v>329.99681039999894</v>
      </c>
      <c r="R148" s="5"/>
      <c r="S148" s="16"/>
      <c r="T148" s="22">
        <f t="shared" si="15"/>
        <v>0</v>
      </c>
      <c r="U148" s="6"/>
      <c r="V148" s="6"/>
      <c r="W148" s="6"/>
      <c r="X148" s="6"/>
      <c r="Y148" s="6"/>
      <c r="Z148" s="6"/>
      <c r="AA148" s="6"/>
      <c r="AB148" s="6"/>
    </row>
    <row r="149" spans="1:28" x14ac:dyDescent="0.25">
      <c r="A149" s="3" t="s">
        <v>1192</v>
      </c>
      <c r="B149" s="3" t="s">
        <v>1193</v>
      </c>
      <c r="C149" s="4">
        <v>44326</v>
      </c>
      <c r="D149" s="3" t="s">
        <v>1194</v>
      </c>
      <c r="E149" s="3" t="s">
        <v>1195</v>
      </c>
      <c r="F149" s="3"/>
      <c r="G149" s="3" t="s">
        <v>1196</v>
      </c>
      <c r="H149" s="3" t="s">
        <v>1197</v>
      </c>
      <c r="I149" s="5">
        <v>1</v>
      </c>
      <c r="J149" s="5">
        <v>196.593719008264</v>
      </c>
      <c r="K149" s="5">
        <f t="shared" si="11"/>
        <v>237.87839999999943</v>
      </c>
      <c r="L149" s="5"/>
      <c r="M149" s="5"/>
      <c r="N149" s="5">
        <f t="shared" si="17"/>
        <v>225.98447999999945</v>
      </c>
      <c r="O149" s="5"/>
      <c r="P149" s="5">
        <v>272.72463669421398</v>
      </c>
      <c r="Q149" s="6">
        <f t="shared" si="14"/>
        <v>329.99681039999894</v>
      </c>
      <c r="R149" s="5"/>
      <c r="S149" s="16"/>
      <c r="T149" s="22">
        <f t="shared" si="15"/>
        <v>0</v>
      </c>
      <c r="U149" s="6"/>
      <c r="V149" s="6"/>
      <c r="W149" s="6"/>
      <c r="X149" s="6"/>
      <c r="Y149" s="6"/>
      <c r="Z149" s="6"/>
      <c r="AA149" s="6"/>
      <c r="AB149" s="6"/>
    </row>
    <row r="150" spans="1:28" x14ac:dyDescent="0.25">
      <c r="A150" s="3" t="s">
        <v>1234</v>
      </c>
      <c r="B150" s="3" t="s">
        <v>1235</v>
      </c>
      <c r="C150" s="4">
        <v>44326</v>
      </c>
      <c r="D150" s="3" t="s">
        <v>1236</v>
      </c>
      <c r="E150" s="3" t="s">
        <v>1237</v>
      </c>
      <c r="F150" s="3"/>
      <c r="G150" s="3" t="s">
        <v>1238</v>
      </c>
      <c r="H150" s="3" t="s">
        <v>1239</v>
      </c>
      <c r="I150" s="5">
        <v>1</v>
      </c>
      <c r="J150" s="5">
        <v>196.593719008264</v>
      </c>
      <c r="K150" s="5">
        <f t="shared" si="11"/>
        <v>237.87839999999943</v>
      </c>
      <c r="L150" s="5"/>
      <c r="M150" s="5"/>
      <c r="N150" s="5">
        <f t="shared" si="17"/>
        <v>225.98447999999945</v>
      </c>
      <c r="O150" s="5"/>
      <c r="P150" s="5">
        <v>272.72463669421398</v>
      </c>
      <c r="Q150" s="6">
        <f t="shared" si="14"/>
        <v>329.99681039999894</v>
      </c>
      <c r="R150" s="5"/>
      <c r="S150" s="16"/>
      <c r="T150" s="22">
        <f t="shared" si="15"/>
        <v>0</v>
      </c>
      <c r="U150" s="6"/>
      <c r="V150" s="6"/>
      <c r="W150" s="6"/>
      <c r="X150" s="6"/>
      <c r="Y150" s="6"/>
      <c r="Z150" s="6"/>
      <c r="AA150" s="6"/>
      <c r="AB150" s="6"/>
    </row>
    <row r="151" spans="1:28" x14ac:dyDescent="0.25">
      <c r="A151" s="3" t="s">
        <v>1390</v>
      </c>
      <c r="B151" s="3" t="s">
        <v>1391</v>
      </c>
      <c r="C151" s="4">
        <v>44326</v>
      </c>
      <c r="D151" s="3" t="s">
        <v>1392</v>
      </c>
      <c r="E151" s="3" t="s">
        <v>1393</v>
      </c>
      <c r="F151" s="3"/>
      <c r="G151" s="3" t="s">
        <v>1394</v>
      </c>
      <c r="H151" s="3" t="s">
        <v>1395</v>
      </c>
      <c r="I151" s="5">
        <v>1</v>
      </c>
      <c r="J151" s="5">
        <v>392.58</v>
      </c>
      <c r="K151" s="5">
        <f t="shared" si="11"/>
        <v>475.02179999999998</v>
      </c>
      <c r="L151" s="5"/>
      <c r="M151" s="5"/>
      <c r="N151" s="5">
        <f t="shared" si="17"/>
        <v>451.27070999999995</v>
      </c>
      <c r="O151" s="5"/>
      <c r="P151" s="5">
        <v>1238.4209880000001</v>
      </c>
      <c r="Q151" s="6">
        <f t="shared" si="14"/>
        <v>1498.48939548</v>
      </c>
      <c r="R151" s="5"/>
      <c r="S151" s="16"/>
      <c r="T151" s="22">
        <f t="shared" si="15"/>
        <v>0</v>
      </c>
      <c r="U151" s="6"/>
      <c r="V151" s="6"/>
      <c r="W151" s="6"/>
      <c r="X151" s="6"/>
      <c r="Y151" s="6"/>
      <c r="Z151" s="6"/>
      <c r="AA151" s="6"/>
      <c r="AB151" s="6"/>
    </row>
    <row r="152" spans="1:28" x14ac:dyDescent="0.25">
      <c r="A152" s="3" t="s">
        <v>1504</v>
      </c>
      <c r="B152" s="3" t="s">
        <v>1505</v>
      </c>
      <c r="C152" s="4">
        <v>44326</v>
      </c>
      <c r="D152" s="3" t="s">
        <v>1506</v>
      </c>
      <c r="E152" s="3" t="s">
        <v>1507</v>
      </c>
      <c r="F152" s="3"/>
      <c r="G152" s="3" t="s">
        <v>1508</v>
      </c>
      <c r="H152" s="3" t="s">
        <v>1509</v>
      </c>
      <c r="I152" s="5">
        <v>1</v>
      </c>
      <c r="J152" s="5">
        <v>203.379173553719</v>
      </c>
      <c r="K152" s="5">
        <f t="shared" si="11"/>
        <v>246.08879999999999</v>
      </c>
      <c r="L152" s="5"/>
      <c r="M152" s="5">
        <f>+K152*0.85</f>
        <v>209.17547999999999</v>
      </c>
      <c r="N152" s="5">
        <f>+M152*0.95</f>
        <v>198.71670599999999</v>
      </c>
      <c r="O152" s="5"/>
      <c r="P152" s="5">
        <v>300.82423697851198</v>
      </c>
      <c r="Q152" s="6">
        <f t="shared" si="14"/>
        <v>363.99732674399951</v>
      </c>
      <c r="R152" s="5"/>
      <c r="S152" s="16"/>
      <c r="T152" s="22">
        <f t="shared" si="15"/>
        <v>0</v>
      </c>
      <c r="U152" s="6"/>
      <c r="V152" s="6"/>
      <c r="W152" s="6"/>
      <c r="X152" s="6"/>
      <c r="Y152" s="6"/>
      <c r="Z152" s="6"/>
      <c r="AA152" s="6"/>
      <c r="AB152" s="6"/>
    </row>
    <row r="153" spans="1:28" x14ac:dyDescent="0.25">
      <c r="A153" s="3" t="s">
        <v>1540</v>
      </c>
      <c r="B153" s="3" t="s">
        <v>1541</v>
      </c>
      <c r="C153" s="4">
        <v>44326</v>
      </c>
      <c r="D153" s="3" t="s">
        <v>1542</v>
      </c>
      <c r="E153" s="3" t="s">
        <v>1543</v>
      </c>
      <c r="F153" s="3"/>
      <c r="G153" s="3" t="s">
        <v>1544</v>
      </c>
      <c r="H153" s="3" t="s">
        <v>1545</v>
      </c>
      <c r="I153" s="5">
        <v>1</v>
      </c>
      <c r="J153" s="5">
        <v>519.48462809917396</v>
      </c>
      <c r="K153" s="5">
        <f t="shared" si="11"/>
        <v>628.57640000000049</v>
      </c>
      <c r="L153" s="5">
        <f>+K153*0.65</f>
        <v>408.57466000000034</v>
      </c>
      <c r="M153" s="5"/>
      <c r="N153" s="5">
        <f>+L153*0.95</f>
        <v>388.14592700000031</v>
      </c>
      <c r="O153" s="5"/>
      <c r="P153" s="5">
        <v>499.83252461818199</v>
      </c>
      <c r="Q153" s="6">
        <f t="shared" si="14"/>
        <v>604.79735478800023</v>
      </c>
      <c r="R153" s="5"/>
      <c r="S153" s="16"/>
      <c r="T153" s="22">
        <f t="shared" si="15"/>
        <v>0</v>
      </c>
      <c r="U153" s="6"/>
      <c r="V153" s="6"/>
      <c r="W153" s="6"/>
      <c r="X153" s="6"/>
      <c r="Y153" s="6"/>
      <c r="Z153" s="6"/>
      <c r="AA153" s="6"/>
      <c r="AB153" s="6"/>
    </row>
    <row r="154" spans="1:28" x14ac:dyDescent="0.25">
      <c r="A154" s="3" t="s">
        <v>2188</v>
      </c>
      <c r="B154" s="3" t="s">
        <v>2189</v>
      </c>
      <c r="C154" s="4">
        <v>44326</v>
      </c>
      <c r="D154" s="3" t="s">
        <v>2190</v>
      </c>
      <c r="E154" s="3" t="s">
        <v>2191</v>
      </c>
      <c r="F154" s="3"/>
      <c r="G154" s="3" t="s">
        <v>2192</v>
      </c>
      <c r="H154" s="3" t="s">
        <v>2193</v>
      </c>
      <c r="I154" s="5">
        <v>4</v>
      </c>
      <c r="J154" s="5">
        <v>208.2</v>
      </c>
      <c r="K154" s="5">
        <f t="shared" si="11"/>
        <v>1007.6879999999999</v>
      </c>
      <c r="L154" s="5"/>
      <c r="M154" s="5"/>
      <c r="N154" s="5">
        <f>+K154</f>
        <v>1007.6879999999999</v>
      </c>
      <c r="O154" s="5"/>
      <c r="P154" s="5">
        <v>1280.00230505785</v>
      </c>
      <c r="Q154" s="6">
        <f t="shared" si="14"/>
        <v>1548.8027891199984</v>
      </c>
      <c r="R154" s="5"/>
      <c r="S154" s="16"/>
      <c r="T154" s="22">
        <f t="shared" si="15"/>
        <v>0</v>
      </c>
      <c r="U154" s="6"/>
      <c r="V154" s="6"/>
      <c r="W154" s="6"/>
      <c r="X154" s="6"/>
      <c r="Y154" s="6"/>
      <c r="Z154" s="6"/>
      <c r="AA154" s="6"/>
      <c r="AB154" s="6"/>
    </row>
    <row r="155" spans="1:28" x14ac:dyDescent="0.25">
      <c r="A155" s="3" t="s">
        <v>4857</v>
      </c>
      <c r="B155" s="3" t="s">
        <v>4858</v>
      </c>
      <c r="C155" s="4">
        <v>44326</v>
      </c>
      <c r="D155" s="3" t="s">
        <v>4859</v>
      </c>
      <c r="E155" s="3" t="s">
        <v>4860</v>
      </c>
      <c r="F155" s="3"/>
      <c r="G155" s="3" t="s">
        <v>4861</v>
      </c>
      <c r="H155" s="3" t="s">
        <v>4862</v>
      </c>
      <c r="I155" s="5">
        <v>1</v>
      </c>
      <c r="J155" s="5">
        <v>240.02479338843</v>
      </c>
      <c r="K155" s="5">
        <f t="shared" si="11"/>
        <v>290.43000000000029</v>
      </c>
      <c r="L155" s="5"/>
      <c r="M155" s="5">
        <f>+K155*0.85</f>
        <v>246.86550000000025</v>
      </c>
      <c r="N155" s="5">
        <f>+M155*0.95</f>
        <v>234.52222500000022</v>
      </c>
      <c r="O155" s="5"/>
      <c r="P155" s="5">
        <v>355.04227413223202</v>
      </c>
      <c r="Q155" s="6">
        <f t="shared" si="14"/>
        <v>429.60115170000074</v>
      </c>
      <c r="R155" s="5"/>
      <c r="S155" s="16"/>
      <c r="T155" s="22">
        <f t="shared" si="15"/>
        <v>0</v>
      </c>
      <c r="U155" s="6"/>
      <c r="V155" s="6"/>
      <c r="W155" s="6"/>
      <c r="X155" s="6"/>
      <c r="Y155" s="6"/>
      <c r="Z155" s="6"/>
      <c r="AA155" s="6"/>
      <c r="AB155" s="6"/>
    </row>
    <row r="156" spans="1:28" x14ac:dyDescent="0.25">
      <c r="A156" s="3" t="s">
        <v>1006</v>
      </c>
      <c r="B156" s="3" t="s">
        <v>1007</v>
      </c>
      <c r="C156" s="4">
        <v>44327</v>
      </c>
      <c r="D156" s="3" t="s">
        <v>1008</v>
      </c>
      <c r="E156" s="3" t="s">
        <v>1009</v>
      </c>
      <c r="F156" s="3"/>
      <c r="G156" s="3" t="s">
        <v>1010</v>
      </c>
      <c r="H156" s="3" t="s">
        <v>1011</v>
      </c>
      <c r="I156" s="5">
        <v>-1</v>
      </c>
      <c r="J156" s="5">
        <v>196.593719008264</v>
      </c>
      <c r="K156" s="5">
        <f t="shared" si="11"/>
        <v>-237.87839999999943</v>
      </c>
      <c r="L156" s="5"/>
      <c r="M156" s="5"/>
      <c r="N156" s="5">
        <f t="shared" ref="N156:N168" si="18">+K156*0.95</f>
        <v>-225.98447999999945</v>
      </c>
      <c r="O156" s="5"/>
      <c r="P156" s="5">
        <v>-272.72463669421398</v>
      </c>
      <c r="Q156" s="6">
        <f t="shared" si="14"/>
        <v>-329.99681039999894</v>
      </c>
      <c r="R156" s="5"/>
      <c r="S156" s="16"/>
      <c r="T156" s="22">
        <f t="shared" si="15"/>
        <v>0</v>
      </c>
      <c r="U156" s="6"/>
      <c r="V156" s="6"/>
      <c r="W156" s="6"/>
      <c r="X156" s="6"/>
      <c r="Y156" s="6"/>
      <c r="Z156" s="6"/>
      <c r="AA156" s="6"/>
      <c r="AB156" s="6"/>
    </row>
    <row r="157" spans="1:28" x14ac:dyDescent="0.25">
      <c r="A157" s="3" t="s">
        <v>1024</v>
      </c>
      <c r="B157" s="3" t="s">
        <v>1025</v>
      </c>
      <c r="C157" s="4">
        <v>44327</v>
      </c>
      <c r="D157" s="3" t="s">
        <v>1026</v>
      </c>
      <c r="E157" s="3" t="s">
        <v>1027</v>
      </c>
      <c r="F157" s="3"/>
      <c r="G157" s="3" t="s">
        <v>1028</v>
      </c>
      <c r="H157" s="3" t="s">
        <v>1029</v>
      </c>
      <c r="I157" s="5">
        <v>1</v>
      </c>
      <c r="J157" s="5">
        <v>196.593719008264</v>
      </c>
      <c r="K157" s="5">
        <f t="shared" si="11"/>
        <v>237.87839999999943</v>
      </c>
      <c r="L157" s="5"/>
      <c r="M157" s="5"/>
      <c r="N157" s="5">
        <f t="shared" si="18"/>
        <v>225.98447999999945</v>
      </c>
      <c r="O157" s="5"/>
      <c r="P157" s="5">
        <v>272.73446638016497</v>
      </c>
      <c r="Q157" s="6">
        <f t="shared" si="14"/>
        <v>330.00870431999959</v>
      </c>
      <c r="R157" s="5"/>
      <c r="S157" s="16"/>
      <c r="T157" s="22">
        <f t="shared" si="15"/>
        <v>0</v>
      </c>
      <c r="U157" s="6"/>
      <c r="V157" s="6"/>
      <c r="W157" s="6"/>
      <c r="X157" s="6"/>
      <c r="Y157" s="6"/>
      <c r="Z157" s="6"/>
      <c r="AA157" s="6"/>
      <c r="AB157" s="6"/>
    </row>
    <row r="158" spans="1:28" x14ac:dyDescent="0.25">
      <c r="A158" s="3" t="s">
        <v>1048</v>
      </c>
      <c r="B158" s="3" t="s">
        <v>1049</v>
      </c>
      <c r="C158" s="4">
        <v>44327</v>
      </c>
      <c r="D158" s="3" t="s">
        <v>1050</v>
      </c>
      <c r="E158" s="3" t="s">
        <v>1051</v>
      </c>
      <c r="F158" s="3"/>
      <c r="G158" s="3" t="s">
        <v>1052</v>
      </c>
      <c r="H158" s="3" t="s">
        <v>1053</v>
      </c>
      <c r="I158" s="5">
        <v>-1</v>
      </c>
      <c r="J158" s="5">
        <v>196.593719008264</v>
      </c>
      <c r="K158" s="5">
        <f t="shared" si="11"/>
        <v>-237.87839999999943</v>
      </c>
      <c r="L158" s="5"/>
      <c r="M158" s="5"/>
      <c r="N158" s="5">
        <f t="shared" si="18"/>
        <v>-225.98447999999945</v>
      </c>
      <c r="O158" s="5"/>
      <c r="P158" s="5">
        <v>-272.72463669421398</v>
      </c>
      <c r="Q158" s="6">
        <f t="shared" si="14"/>
        <v>-329.99681039999894</v>
      </c>
      <c r="R158" s="5"/>
      <c r="S158" s="16"/>
      <c r="T158" s="22">
        <f t="shared" si="15"/>
        <v>0</v>
      </c>
      <c r="U158" s="6"/>
      <c r="V158" s="6"/>
      <c r="W158" s="6"/>
      <c r="X158" s="6"/>
      <c r="Y158" s="6"/>
      <c r="Z158" s="6"/>
      <c r="AA158" s="6"/>
      <c r="AB158" s="6"/>
    </row>
    <row r="159" spans="1:28" x14ac:dyDescent="0.25">
      <c r="A159" s="3" t="s">
        <v>1060</v>
      </c>
      <c r="B159" s="3" t="s">
        <v>1061</v>
      </c>
      <c r="C159" s="4">
        <v>44327</v>
      </c>
      <c r="D159" s="3" t="s">
        <v>1062</v>
      </c>
      <c r="E159" s="3" t="s">
        <v>1063</v>
      </c>
      <c r="F159" s="3"/>
      <c r="G159" s="3" t="s">
        <v>1064</v>
      </c>
      <c r="H159" s="3" t="s">
        <v>1065</v>
      </c>
      <c r="I159" s="5">
        <v>1</v>
      </c>
      <c r="J159" s="5">
        <v>196.593719008264</v>
      </c>
      <c r="K159" s="5">
        <f t="shared" si="11"/>
        <v>237.87839999999943</v>
      </c>
      <c r="L159" s="5"/>
      <c r="M159" s="5"/>
      <c r="N159" s="5">
        <f t="shared" si="18"/>
        <v>225.98447999999945</v>
      </c>
      <c r="O159" s="5"/>
      <c r="P159" s="5">
        <v>272.73446638016497</v>
      </c>
      <c r="Q159" s="6">
        <f t="shared" si="14"/>
        <v>330.00870431999959</v>
      </c>
      <c r="R159" s="5"/>
      <c r="S159" s="16"/>
      <c r="T159" s="22">
        <f t="shared" si="15"/>
        <v>0</v>
      </c>
      <c r="U159" s="6"/>
      <c r="V159" s="6"/>
      <c r="W159" s="6"/>
      <c r="X159" s="6"/>
      <c r="Y159" s="6"/>
      <c r="Z159" s="6"/>
      <c r="AA159" s="6"/>
      <c r="AB159" s="6"/>
    </row>
    <row r="160" spans="1:28" x14ac:dyDescent="0.25">
      <c r="A160" s="3" t="s">
        <v>1078</v>
      </c>
      <c r="B160" s="3" t="s">
        <v>1079</v>
      </c>
      <c r="C160" s="4">
        <v>44327</v>
      </c>
      <c r="D160" s="3" t="s">
        <v>1080</v>
      </c>
      <c r="E160" s="3" t="s">
        <v>1081</v>
      </c>
      <c r="F160" s="3"/>
      <c r="G160" s="3" t="s">
        <v>1082</v>
      </c>
      <c r="H160" s="3" t="s">
        <v>1083</v>
      </c>
      <c r="I160" s="5">
        <v>-1</v>
      </c>
      <c r="J160" s="5">
        <v>196.593719008264</v>
      </c>
      <c r="K160" s="5">
        <f t="shared" si="11"/>
        <v>-237.87839999999943</v>
      </c>
      <c r="L160" s="5"/>
      <c r="M160" s="5"/>
      <c r="N160" s="5">
        <f t="shared" si="18"/>
        <v>-225.98447999999945</v>
      </c>
      <c r="O160" s="5"/>
      <c r="P160" s="5">
        <v>-272.72463669421398</v>
      </c>
      <c r="Q160" s="6">
        <f t="shared" si="14"/>
        <v>-329.99681039999894</v>
      </c>
      <c r="R160" s="5"/>
      <c r="S160" s="16"/>
      <c r="T160" s="22">
        <f t="shared" si="15"/>
        <v>0</v>
      </c>
      <c r="U160" s="6"/>
      <c r="V160" s="6"/>
      <c r="W160" s="6"/>
      <c r="X160" s="6"/>
      <c r="Y160" s="6"/>
      <c r="Z160" s="6"/>
      <c r="AA160" s="6"/>
      <c r="AB160" s="6"/>
    </row>
    <row r="161" spans="1:28" x14ac:dyDescent="0.25">
      <c r="A161" s="3" t="s">
        <v>1102</v>
      </c>
      <c r="B161" s="3" t="s">
        <v>1103</v>
      </c>
      <c r="C161" s="4">
        <v>44327</v>
      </c>
      <c r="D161" s="3" t="s">
        <v>1104</v>
      </c>
      <c r="E161" s="3" t="s">
        <v>1105</v>
      </c>
      <c r="F161" s="3"/>
      <c r="G161" s="3" t="s">
        <v>1106</v>
      </c>
      <c r="H161" s="3" t="s">
        <v>1107</v>
      </c>
      <c r="I161" s="5">
        <v>1</v>
      </c>
      <c r="J161" s="5">
        <v>196.593719008264</v>
      </c>
      <c r="K161" s="5">
        <f t="shared" si="11"/>
        <v>237.87839999999943</v>
      </c>
      <c r="L161" s="5"/>
      <c r="M161" s="5"/>
      <c r="N161" s="5">
        <f t="shared" si="18"/>
        <v>225.98447999999945</v>
      </c>
      <c r="O161" s="5"/>
      <c r="P161" s="5">
        <v>272.77378512396598</v>
      </c>
      <c r="Q161" s="6">
        <f t="shared" si="14"/>
        <v>330.05627999999882</v>
      </c>
      <c r="R161" s="5"/>
      <c r="S161" s="16"/>
      <c r="T161" s="22">
        <f t="shared" si="15"/>
        <v>0</v>
      </c>
      <c r="U161" s="6"/>
      <c r="V161" s="6"/>
      <c r="W161" s="6"/>
      <c r="X161" s="6"/>
      <c r="Y161" s="6"/>
      <c r="Z161" s="6"/>
      <c r="AA161" s="6"/>
      <c r="AB161" s="6"/>
    </row>
    <row r="162" spans="1:28" x14ac:dyDescent="0.25">
      <c r="A162" s="3" t="s">
        <v>1156</v>
      </c>
      <c r="B162" s="3" t="s">
        <v>1157</v>
      </c>
      <c r="C162" s="4">
        <v>44327</v>
      </c>
      <c r="D162" s="3" t="s">
        <v>1158</v>
      </c>
      <c r="E162" s="3" t="s">
        <v>1159</v>
      </c>
      <c r="F162" s="3"/>
      <c r="G162" s="3" t="s">
        <v>1160</v>
      </c>
      <c r="H162" s="3" t="s">
        <v>1161</v>
      </c>
      <c r="I162" s="5">
        <v>-1</v>
      </c>
      <c r="J162" s="5">
        <v>196.593719008264</v>
      </c>
      <c r="K162" s="5">
        <f t="shared" si="11"/>
        <v>-237.87839999999943</v>
      </c>
      <c r="L162" s="5"/>
      <c r="M162" s="5"/>
      <c r="N162" s="5">
        <f t="shared" si="18"/>
        <v>-225.98447999999945</v>
      </c>
      <c r="O162" s="5"/>
      <c r="P162" s="5">
        <v>-272.72463669421398</v>
      </c>
      <c r="Q162" s="6">
        <f t="shared" si="14"/>
        <v>-329.99681039999894</v>
      </c>
      <c r="R162" s="5"/>
      <c r="S162" s="16"/>
      <c r="T162" s="22">
        <f t="shared" si="15"/>
        <v>0</v>
      </c>
      <c r="U162" s="6"/>
      <c r="V162" s="6"/>
      <c r="W162" s="6"/>
      <c r="X162" s="6"/>
      <c r="Y162" s="6"/>
      <c r="Z162" s="6"/>
      <c r="AA162" s="6"/>
      <c r="AB162" s="6"/>
    </row>
    <row r="163" spans="1:28" x14ac:dyDescent="0.25">
      <c r="A163" s="3" t="s">
        <v>1174</v>
      </c>
      <c r="B163" s="3" t="s">
        <v>1175</v>
      </c>
      <c r="C163" s="4">
        <v>44327</v>
      </c>
      <c r="D163" s="3" t="s">
        <v>1176</v>
      </c>
      <c r="E163" s="3" t="s">
        <v>1177</v>
      </c>
      <c r="F163" s="3"/>
      <c r="G163" s="3" t="s">
        <v>1178</v>
      </c>
      <c r="H163" s="3" t="s">
        <v>1179</v>
      </c>
      <c r="I163" s="5">
        <v>1</v>
      </c>
      <c r="J163" s="5">
        <v>196.593719008264</v>
      </c>
      <c r="K163" s="5">
        <f t="shared" si="11"/>
        <v>237.87839999999943</v>
      </c>
      <c r="L163" s="5"/>
      <c r="M163" s="5"/>
      <c r="N163" s="5">
        <f t="shared" si="18"/>
        <v>225.98447999999945</v>
      </c>
      <c r="O163" s="5"/>
      <c r="P163" s="5">
        <v>272.73446638016497</v>
      </c>
      <c r="Q163" s="6">
        <f t="shared" si="14"/>
        <v>330.00870431999959</v>
      </c>
      <c r="R163" s="5"/>
      <c r="S163" s="16"/>
      <c r="T163" s="22">
        <f t="shared" si="15"/>
        <v>0</v>
      </c>
      <c r="U163" s="6"/>
      <c r="V163" s="6"/>
      <c r="W163" s="6"/>
      <c r="X163" s="6"/>
      <c r="Y163" s="6"/>
      <c r="Z163" s="6"/>
      <c r="AA163" s="6"/>
      <c r="AB163" s="6"/>
    </row>
    <row r="164" spans="1:28" x14ac:dyDescent="0.25">
      <c r="A164" s="3" t="s">
        <v>1198</v>
      </c>
      <c r="B164" s="3" t="s">
        <v>1199</v>
      </c>
      <c r="C164" s="4">
        <v>44327</v>
      </c>
      <c r="D164" s="3" t="s">
        <v>1200</v>
      </c>
      <c r="E164" s="3" t="s">
        <v>1201</v>
      </c>
      <c r="F164" s="3"/>
      <c r="G164" s="3" t="s">
        <v>1202</v>
      </c>
      <c r="H164" s="3" t="s">
        <v>1203</v>
      </c>
      <c r="I164" s="5">
        <v>-1</v>
      </c>
      <c r="J164" s="5">
        <v>196.593719008264</v>
      </c>
      <c r="K164" s="5">
        <f t="shared" si="11"/>
        <v>-237.87839999999943</v>
      </c>
      <c r="L164" s="5"/>
      <c r="M164" s="5"/>
      <c r="N164" s="5">
        <f t="shared" si="18"/>
        <v>-225.98447999999945</v>
      </c>
      <c r="O164" s="5"/>
      <c r="P164" s="5">
        <v>-272.72463669421398</v>
      </c>
      <c r="Q164" s="6">
        <f t="shared" si="14"/>
        <v>-329.99681039999894</v>
      </c>
      <c r="R164" s="5"/>
      <c r="S164" s="16"/>
      <c r="T164" s="22">
        <f t="shared" si="15"/>
        <v>0</v>
      </c>
      <c r="U164" s="6"/>
      <c r="V164" s="6"/>
      <c r="W164" s="6"/>
      <c r="X164" s="6"/>
      <c r="Y164" s="6"/>
      <c r="Z164" s="6"/>
      <c r="AA164" s="6"/>
      <c r="AB164" s="6"/>
    </row>
    <row r="165" spans="1:28" x14ac:dyDescent="0.25">
      <c r="A165" s="3" t="s">
        <v>1216</v>
      </c>
      <c r="B165" s="3" t="s">
        <v>1217</v>
      </c>
      <c r="C165" s="4">
        <v>44327</v>
      </c>
      <c r="D165" s="3" t="s">
        <v>1218</v>
      </c>
      <c r="E165" s="3" t="s">
        <v>1219</v>
      </c>
      <c r="F165" s="3"/>
      <c r="G165" s="3" t="s">
        <v>1220</v>
      </c>
      <c r="H165" s="3" t="s">
        <v>1221</v>
      </c>
      <c r="I165" s="5">
        <v>1</v>
      </c>
      <c r="J165" s="5">
        <v>196.593719008264</v>
      </c>
      <c r="K165" s="5">
        <f t="shared" ref="K165:K228" si="19">+J165*I165*1.21</f>
        <v>237.87839999999943</v>
      </c>
      <c r="L165" s="5"/>
      <c r="M165" s="5"/>
      <c r="N165" s="5">
        <f t="shared" si="18"/>
        <v>225.98447999999945</v>
      </c>
      <c r="O165" s="5"/>
      <c r="P165" s="5">
        <v>272.73446638016497</v>
      </c>
      <c r="Q165" s="6">
        <f t="shared" si="14"/>
        <v>330.00870431999959</v>
      </c>
      <c r="R165" s="5"/>
      <c r="S165" s="16"/>
      <c r="T165" s="22">
        <f t="shared" si="15"/>
        <v>0</v>
      </c>
      <c r="U165" s="6"/>
      <c r="V165" s="6"/>
      <c r="W165" s="6"/>
      <c r="X165" s="6"/>
      <c r="Y165" s="6"/>
      <c r="Z165" s="6"/>
      <c r="AA165" s="6"/>
      <c r="AB165" s="6"/>
    </row>
    <row r="166" spans="1:28" x14ac:dyDescent="0.25">
      <c r="A166" s="3" t="s">
        <v>1240</v>
      </c>
      <c r="B166" s="3" t="s">
        <v>1241</v>
      </c>
      <c r="C166" s="4">
        <v>44327</v>
      </c>
      <c r="D166" s="3" t="s">
        <v>1242</v>
      </c>
      <c r="E166" s="3" t="s">
        <v>1243</v>
      </c>
      <c r="F166" s="3"/>
      <c r="G166" s="3" t="s">
        <v>1244</v>
      </c>
      <c r="H166" s="3" t="s">
        <v>1245</v>
      </c>
      <c r="I166" s="5">
        <v>-1</v>
      </c>
      <c r="J166" s="5">
        <v>196.593719008264</v>
      </c>
      <c r="K166" s="5">
        <f t="shared" si="19"/>
        <v>-237.87839999999943</v>
      </c>
      <c r="L166" s="5"/>
      <c r="M166" s="5"/>
      <c r="N166" s="5">
        <f t="shared" si="18"/>
        <v>-225.98447999999945</v>
      </c>
      <c r="O166" s="5"/>
      <c r="P166" s="5">
        <v>-272.72463669421398</v>
      </c>
      <c r="Q166" s="6">
        <f t="shared" si="14"/>
        <v>-329.99681039999894</v>
      </c>
      <c r="R166" s="5"/>
      <c r="S166" s="16"/>
      <c r="T166" s="22">
        <f t="shared" si="15"/>
        <v>0</v>
      </c>
      <c r="U166" s="6"/>
      <c r="V166" s="6"/>
      <c r="W166" s="6"/>
      <c r="X166" s="6"/>
      <c r="Y166" s="6"/>
      <c r="Z166" s="6"/>
      <c r="AA166" s="6"/>
      <c r="AB166" s="6"/>
    </row>
    <row r="167" spans="1:28" x14ac:dyDescent="0.25">
      <c r="A167" s="3" t="s">
        <v>1252</v>
      </c>
      <c r="B167" s="3" t="s">
        <v>1253</v>
      </c>
      <c r="C167" s="4">
        <v>44327</v>
      </c>
      <c r="D167" s="3" t="s">
        <v>1254</v>
      </c>
      <c r="E167" s="3" t="s">
        <v>1255</v>
      </c>
      <c r="F167" s="3">
        <v>2910</v>
      </c>
      <c r="G167" s="3" t="s">
        <v>1256</v>
      </c>
      <c r="H167" s="3" t="s">
        <v>1257</v>
      </c>
      <c r="I167" s="5">
        <v>1</v>
      </c>
      <c r="J167" s="5">
        <v>196.593719008264</v>
      </c>
      <c r="K167" s="5">
        <f t="shared" si="19"/>
        <v>237.87839999999943</v>
      </c>
      <c r="L167" s="5"/>
      <c r="M167" s="5"/>
      <c r="N167" s="5">
        <f t="shared" si="18"/>
        <v>225.98447999999945</v>
      </c>
      <c r="O167" s="5">
        <f>+SUM(N145:N167)</f>
        <v>3636.2504479999966</v>
      </c>
      <c r="P167" s="5">
        <v>272.73446638016497</v>
      </c>
      <c r="Q167" s="6">
        <f t="shared" si="14"/>
        <v>330.00870431999959</v>
      </c>
      <c r="R167" s="5">
        <f>+SUM(Q145:Q167)</f>
        <v>6425.7878194319928</v>
      </c>
      <c r="S167" s="16">
        <v>6425.7</v>
      </c>
      <c r="T167" s="22">
        <f t="shared" si="15"/>
        <v>-8.7819431993011676E-2</v>
      </c>
      <c r="U167" s="6"/>
      <c r="V167" s="6"/>
      <c r="W167" s="6"/>
      <c r="X167" s="6"/>
      <c r="Y167" s="6"/>
      <c r="Z167" s="6"/>
      <c r="AA167" s="6"/>
      <c r="AB167" s="6"/>
    </row>
    <row r="168" spans="1:28" x14ac:dyDescent="0.25">
      <c r="A168" s="3" t="s">
        <v>712</v>
      </c>
      <c r="B168" s="3" t="s">
        <v>713</v>
      </c>
      <c r="C168" s="4">
        <v>44327</v>
      </c>
      <c r="D168" s="3" t="s">
        <v>714</v>
      </c>
      <c r="E168" s="3" t="s">
        <v>715</v>
      </c>
      <c r="F168" s="3"/>
      <c r="G168" s="3" t="s">
        <v>716</v>
      </c>
      <c r="H168" s="3" t="s">
        <v>717</v>
      </c>
      <c r="I168" s="5">
        <v>1</v>
      </c>
      <c r="J168" s="5">
        <v>739.71</v>
      </c>
      <c r="K168" s="5">
        <f t="shared" si="19"/>
        <v>895.04910000000007</v>
      </c>
      <c r="L168" s="5"/>
      <c r="M168" s="5"/>
      <c r="N168" s="5">
        <f t="shared" si="18"/>
        <v>850.29664500000001</v>
      </c>
      <c r="O168" s="5"/>
      <c r="P168" s="5">
        <v>1164.78879673388</v>
      </c>
      <c r="Q168" s="6">
        <f t="shared" si="14"/>
        <v>1409.3944440479947</v>
      </c>
      <c r="R168" s="5"/>
      <c r="S168" s="16"/>
      <c r="T168" s="22">
        <f t="shared" si="15"/>
        <v>0</v>
      </c>
      <c r="U168" s="6"/>
      <c r="V168" s="6"/>
      <c r="W168" s="6"/>
      <c r="X168" s="6"/>
      <c r="Y168" s="6"/>
      <c r="Z168" s="6"/>
      <c r="AA168" s="6"/>
      <c r="AB168" s="6"/>
    </row>
    <row r="169" spans="1:28" x14ac:dyDescent="0.25">
      <c r="A169" s="3" t="s">
        <v>3819</v>
      </c>
      <c r="B169" s="3" t="s">
        <v>3820</v>
      </c>
      <c r="C169" s="4">
        <v>44327</v>
      </c>
      <c r="D169" s="3" t="s">
        <v>3821</v>
      </c>
      <c r="E169" s="3" t="s">
        <v>3822</v>
      </c>
      <c r="F169" s="3">
        <v>2904</v>
      </c>
      <c r="G169" s="3" t="s">
        <v>3823</v>
      </c>
      <c r="H169" s="3" t="s">
        <v>3824</v>
      </c>
      <c r="I169" s="5">
        <v>1</v>
      </c>
      <c r="J169" s="5">
        <v>308.49173553718998</v>
      </c>
      <c r="K169" s="5">
        <f t="shared" si="19"/>
        <v>373.27499999999986</v>
      </c>
      <c r="L169" s="5"/>
      <c r="M169" s="5">
        <f>+K169*0.9</f>
        <v>335.94749999999988</v>
      </c>
      <c r="N169" s="5">
        <f>+M169*0.95</f>
        <v>319.15012499999989</v>
      </c>
      <c r="O169" s="5">
        <f>+N169+N168</f>
        <v>1169.44677</v>
      </c>
      <c r="P169" s="5">
        <v>456.19140867768601</v>
      </c>
      <c r="Q169" s="6">
        <f t="shared" si="14"/>
        <v>551.99160450000011</v>
      </c>
      <c r="R169" s="5">
        <f>+Q169+Q168</f>
        <v>1961.386048547995</v>
      </c>
      <c r="S169" s="16">
        <v>1961.4</v>
      </c>
      <c r="T169" s="22">
        <f t="shared" si="15"/>
        <v>1.3951452005130704E-2</v>
      </c>
      <c r="U169" s="6"/>
      <c r="V169" s="6"/>
      <c r="W169" s="6"/>
      <c r="X169" s="6"/>
      <c r="Y169" s="6"/>
      <c r="Z169" s="6"/>
      <c r="AA169" s="6"/>
      <c r="AB169" s="6"/>
    </row>
    <row r="170" spans="1:28" x14ac:dyDescent="0.25">
      <c r="A170" s="3" t="s">
        <v>3135</v>
      </c>
      <c r="B170" s="3" t="s">
        <v>3136</v>
      </c>
      <c r="C170" s="4">
        <v>44327</v>
      </c>
      <c r="D170" s="3" t="s">
        <v>3137</v>
      </c>
      <c r="E170" s="3" t="s">
        <v>3138</v>
      </c>
      <c r="F170" s="3">
        <v>2897</v>
      </c>
      <c r="G170" s="3" t="s">
        <v>3139</v>
      </c>
      <c r="H170" s="3" t="s">
        <v>3140</v>
      </c>
      <c r="I170" s="5">
        <v>1</v>
      </c>
      <c r="J170" s="5">
        <v>731.59768595041305</v>
      </c>
      <c r="K170" s="5">
        <f t="shared" si="19"/>
        <v>885.23319999999978</v>
      </c>
      <c r="L170" s="5"/>
      <c r="M170" s="5">
        <f>+K170*0.85</f>
        <v>752.44821999999976</v>
      </c>
      <c r="N170" s="5">
        <f>+M170*0.95</f>
        <v>714.82580899999971</v>
      </c>
      <c r="O170" s="5">
        <f>+N170</f>
        <v>714.82580899999971</v>
      </c>
      <c r="P170" s="5">
        <v>1082.9767385355401</v>
      </c>
      <c r="Q170" s="6">
        <f t="shared" si="14"/>
        <v>1310.4018536280034</v>
      </c>
      <c r="R170" s="5">
        <f>+Q170</f>
        <v>1310.4018536280034</v>
      </c>
      <c r="S170" s="16">
        <v>1310.4000000000001</v>
      </c>
      <c r="T170" s="22">
        <f t="shared" si="15"/>
        <v>-1.8536280033458752E-3</v>
      </c>
      <c r="U170" s="6"/>
      <c r="V170" s="6"/>
      <c r="W170" s="6"/>
      <c r="X170" s="6"/>
      <c r="Y170" s="6"/>
      <c r="Z170" s="6"/>
      <c r="AA170" s="6"/>
      <c r="AB170" s="6"/>
    </row>
    <row r="171" spans="1:28" x14ac:dyDescent="0.25">
      <c r="A171" s="3" t="s">
        <v>3321</v>
      </c>
      <c r="B171" s="3" t="s">
        <v>3322</v>
      </c>
      <c r="C171" s="4">
        <v>44327</v>
      </c>
      <c r="D171" s="3" t="s">
        <v>3323</v>
      </c>
      <c r="E171" s="3" t="s">
        <v>3324</v>
      </c>
      <c r="F171" s="3"/>
      <c r="G171" s="3" t="s">
        <v>3325</v>
      </c>
      <c r="H171" s="3" t="s">
        <v>3326</v>
      </c>
      <c r="I171" s="5">
        <v>1</v>
      </c>
      <c r="J171" s="5">
        <v>1299.97586776859</v>
      </c>
      <c r="K171" s="5">
        <f t="shared" si="19"/>
        <v>1572.9707999999939</v>
      </c>
      <c r="L171" s="5"/>
      <c r="M171" s="5">
        <f>+K171*0.85</f>
        <v>1337.0251799999949</v>
      </c>
      <c r="N171" s="5">
        <f>+M171*0.95</f>
        <v>1270.1739209999951</v>
      </c>
      <c r="O171" s="5"/>
      <c r="P171" s="5">
        <v>1387.7632381190001</v>
      </c>
      <c r="Q171" s="6">
        <f t="shared" si="14"/>
        <v>1679.1935181239901</v>
      </c>
      <c r="R171" s="5"/>
      <c r="S171" s="16"/>
      <c r="T171" s="22">
        <f t="shared" si="15"/>
        <v>0</v>
      </c>
      <c r="U171" s="6"/>
      <c r="V171" s="6"/>
      <c r="W171" s="6"/>
      <c r="X171" s="6"/>
      <c r="Y171" s="6"/>
      <c r="Z171" s="6"/>
      <c r="AA171" s="6"/>
      <c r="AB171" s="6"/>
    </row>
    <row r="172" spans="1:28" x14ac:dyDescent="0.25">
      <c r="A172" s="3" t="s">
        <v>3327</v>
      </c>
      <c r="B172" s="3" t="s">
        <v>3328</v>
      </c>
      <c r="C172" s="4">
        <v>44327</v>
      </c>
      <c r="D172" s="3" t="s">
        <v>3329</v>
      </c>
      <c r="E172" s="3" t="s">
        <v>3330</v>
      </c>
      <c r="F172" s="3">
        <v>2885</v>
      </c>
      <c r="G172" s="3" t="s">
        <v>3331</v>
      </c>
      <c r="H172" s="3" t="s">
        <v>3332</v>
      </c>
      <c r="I172" s="5">
        <v>1</v>
      </c>
      <c r="J172" s="5">
        <v>1299.97586776859</v>
      </c>
      <c r="K172" s="5">
        <f t="shared" si="19"/>
        <v>1572.9707999999939</v>
      </c>
      <c r="L172" s="5"/>
      <c r="M172" s="5">
        <f>+K172*0.85</f>
        <v>1337.0251799999949</v>
      </c>
      <c r="N172" s="5">
        <f>+M172*0.95</f>
        <v>1270.1739209999951</v>
      </c>
      <c r="O172" s="5">
        <f>+N172+N171</f>
        <v>2540.3478419999901</v>
      </c>
      <c r="P172" s="5">
        <v>1734.7137974677601</v>
      </c>
      <c r="Q172" s="6">
        <f t="shared" si="14"/>
        <v>2099.0036949359896</v>
      </c>
      <c r="R172" s="5">
        <f>+Q172+Q171</f>
        <v>3778.1972130599797</v>
      </c>
      <c r="S172" s="16">
        <v>3778.2</v>
      </c>
      <c r="T172" s="22">
        <f t="shared" si="15"/>
        <v>2.7869400200870587E-3</v>
      </c>
      <c r="U172" s="6"/>
      <c r="V172" s="6"/>
      <c r="W172" s="6"/>
      <c r="X172" s="6"/>
      <c r="Y172" s="6"/>
      <c r="Z172" s="6"/>
      <c r="AA172" s="6"/>
      <c r="AB172" s="6"/>
    </row>
    <row r="173" spans="1:28" x14ac:dyDescent="0.25">
      <c r="A173" s="3" t="s">
        <v>3429</v>
      </c>
      <c r="B173" s="3" t="s">
        <v>3430</v>
      </c>
      <c r="C173" s="4">
        <v>44327</v>
      </c>
      <c r="D173" s="3" t="s">
        <v>3431</v>
      </c>
      <c r="E173" s="3" t="s">
        <v>3432</v>
      </c>
      <c r="F173" s="3"/>
      <c r="G173" s="3" t="s">
        <v>3433</v>
      </c>
      <c r="H173" s="3" t="s">
        <v>3434</v>
      </c>
      <c r="I173" s="5">
        <v>1</v>
      </c>
      <c r="J173" s="5">
        <v>1068.29595041322</v>
      </c>
      <c r="K173" s="5">
        <f t="shared" si="19"/>
        <v>1292.6380999999963</v>
      </c>
      <c r="L173" s="5"/>
      <c r="M173" s="5">
        <f>+K173*0.85</f>
        <v>1098.7423849999968</v>
      </c>
      <c r="N173" s="5">
        <f>+M173*0.95</f>
        <v>1043.805265749997</v>
      </c>
      <c r="O173" s="5"/>
      <c r="P173" s="5">
        <v>1580.82161558347</v>
      </c>
      <c r="Q173" s="6">
        <f t="shared" si="14"/>
        <v>1912.7941548559986</v>
      </c>
      <c r="R173" s="5"/>
      <c r="S173" s="16"/>
      <c r="T173" s="22">
        <f t="shared" si="15"/>
        <v>0</v>
      </c>
      <c r="U173" s="6"/>
      <c r="V173" s="6"/>
      <c r="W173" s="6"/>
      <c r="X173" s="6"/>
      <c r="Y173" s="6"/>
      <c r="Z173" s="6"/>
      <c r="AA173" s="6"/>
      <c r="AB173" s="6"/>
    </row>
    <row r="174" spans="1:28" x14ac:dyDescent="0.25">
      <c r="A174" s="3" t="s">
        <v>4833</v>
      </c>
      <c r="B174" s="3" t="s">
        <v>4834</v>
      </c>
      <c r="C174" s="4">
        <v>44327</v>
      </c>
      <c r="D174" s="3" t="s">
        <v>4835</v>
      </c>
      <c r="E174" s="3" t="s">
        <v>4836</v>
      </c>
      <c r="F174" s="3">
        <v>2894</v>
      </c>
      <c r="G174" s="3" t="s">
        <v>4837</v>
      </c>
      <c r="H174" s="3" t="s">
        <v>4838</v>
      </c>
      <c r="I174" s="5">
        <v>1</v>
      </c>
      <c r="J174" s="5">
        <v>675.86347107437996</v>
      </c>
      <c r="K174" s="5">
        <f t="shared" si="19"/>
        <v>817.79479999999978</v>
      </c>
      <c r="L174" s="5"/>
      <c r="M174" s="5"/>
      <c r="N174" s="5">
        <f>+K174*0.95</f>
        <v>776.90505999999971</v>
      </c>
      <c r="O174" s="5">
        <f>+N174+N173</f>
        <v>1820.7103257499966</v>
      </c>
      <c r="P174" s="5">
        <v>1000.33876490248</v>
      </c>
      <c r="Q174" s="6">
        <f t="shared" si="14"/>
        <v>1210.4099055320007</v>
      </c>
      <c r="R174" s="5">
        <f>+Q174+Q173</f>
        <v>3123.2040603879996</v>
      </c>
      <c r="S174" s="16">
        <v>3123.2</v>
      </c>
      <c r="T174" s="22">
        <f t="shared" si="15"/>
        <v>-4.0603879997433978E-3</v>
      </c>
      <c r="U174" s="6"/>
      <c r="V174" s="6"/>
      <c r="W174" s="6"/>
      <c r="X174" s="6"/>
      <c r="Y174" s="6"/>
      <c r="Z174" s="6"/>
      <c r="AA174" s="6"/>
      <c r="AB174" s="6"/>
    </row>
    <row r="175" spans="1:28" x14ac:dyDescent="0.25">
      <c r="A175" s="3" t="s">
        <v>39</v>
      </c>
      <c r="B175" s="3" t="s">
        <v>40</v>
      </c>
      <c r="C175" s="4">
        <v>44327</v>
      </c>
      <c r="D175" s="3" t="s">
        <v>41</v>
      </c>
      <c r="E175" s="3" t="s">
        <v>42</v>
      </c>
      <c r="F175" s="3"/>
      <c r="G175" s="3" t="s">
        <v>43</v>
      </c>
      <c r="H175" s="3" t="s">
        <v>44</v>
      </c>
      <c r="I175" s="5">
        <v>1</v>
      </c>
      <c r="J175" s="5">
        <v>207.65</v>
      </c>
      <c r="K175" s="5">
        <f t="shared" si="19"/>
        <v>251.25649999999999</v>
      </c>
      <c r="L175" s="5"/>
      <c r="M175" s="5"/>
      <c r="N175" s="5">
        <f>+K175*0.95</f>
        <v>238.69367499999998</v>
      </c>
      <c r="O175" s="5"/>
      <c r="P175" s="5">
        <v>304.13189888760297</v>
      </c>
      <c r="Q175" s="6">
        <f t="shared" si="14"/>
        <v>367.99959765399956</v>
      </c>
      <c r="R175" s="5"/>
      <c r="S175" s="16"/>
      <c r="T175" s="22">
        <f t="shared" si="15"/>
        <v>0</v>
      </c>
      <c r="U175" s="6"/>
      <c r="V175" s="6"/>
      <c r="W175" s="6"/>
      <c r="X175" s="6"/>
      <c r="Y175" s="6"/>
      <c r="Z175" s="6"/>
      <c r="AA175" s="6"/>
      <c r="AB175" s="6"/>
    </row>
    <row r="176" spans="1:28" x14ac:dyDescent="0.25">
      <c r="A176" s="3" t="s">
        <v>3663</v>
      </c>
      <c r="B176" s="3" t="s">
        <v>3664</v>
      </c>
      <c r="C176" s="4">
        <v>44327</v>
      </c>
      <c r="D176" s="3" t="s">
        <v>3665</v>
      </c>
      <c r="E176" s="3" t="s">
        <v>3666</v>
      </c>
      <c r="F176" s="3">
        <v>2899</v>
      </c>
      <c r="G176" s="3" t="s">
        <v>3667</v>
      </c>
      <c r="H176" s="3" t="s">
        <v>3668</v>
      </c>
      <c r="I176" s="5">
        <v>2</v>
      </c>
      <c r="J176" s="5">
        <v>54.896500000000003</v>
      </c>
      <c r="K176" s="5">
        <f t="shared" si="19"/>
        <v>132.84953000000002</v>
      </c>
      <c r="L176" s="5"/>
      <c r="M176" s="5">
        <f>+K176*0.9</f>
        <v>119.56457700000001</v>
      </c>
      <c r="N176" s="5">
        <f>+M176*0.95</f>
        <v>113.58634815000001</v>
      </c>
      <c r="O176" s="5">
        <f>+N176+N175</f>
        <v>352.28002314999998</v>
      </c>
      <c r="P176" s="5">
        <v>243.29922033719001</v>
      </c>
      <c r="Q176" s="6">
        <f t="shared" si="14"/>
        <v>294.3920566079999</v>
      </c>
      <c r="R176" s="5">
        <f>+Q176+Q175</f>
        <v>662.39165426199952</v>
      </c>
      <c r="S176" s="16">
        <v>662.4</v>
      </c>
      <c r="T176" s="22">
        <f t="shared" si="15"/>
        <v>8.3457380004574588E-3</v>
      </c>
      <c r="U176" s="6"/>
      <c r="V176" s="6"/>
      <c r="W176" s="6"/>
      <c r="X176" s="6"/>
      <c r="Y176" s="6"/>
      <c r="Z176" s="6"/>
      <c r="AA176" s="6"/>
      <c r="AB176" s="6"/>
    </row>
    <row r="177" spans="1:28" x14ac:dyDescent="0.25">
      <c r="A177" s="3" t="s">
        <v>3765</v>
      </c>
      <c r="B177" s="3" t="s">
        <v>3766</v>
      </c>
      <c r="C177" s="4">
        <v>44327</v>
      </c>
      <c r="D177" s="3" t="s">
        <v>3767</v>
      </c>
      <c r="E177" s="3" t="s">
        <v>3768</v>
      </c>
      <c r="F177" s="3"/>
      <c r="G177" s="3" t="s">
        <v>3769</v>
      </c>
      <c r="H177" s="3" t="s">
        <v>3770</v>
      </c>
      <c r="I177" s="5">
        <v>1</v>
      </c>
      <c r="J177" s="15">
        <v>661.15700000000004</v>
      </c>
      <c r="K177" s="5">
        <f t="shared" si="19"/>
        <v>799.99997000000008</v>
      </c>
      <c r="L177" s="5"/>
      <c r="M177" s="5"/>
      <c r="N177" s="5">
        <f>+K177*0.95</f>
        <v>759.99997150000002</v>
      </c>
      <c r="O177" s="5"/>
      <c r="P177" s="5">
        <v>2314.04192870414</v>
      </c>
      <c r="Q177" s="6">
        <f t="shared" si="14"/>
        <v>2799.9907337320092</v>
      </c>
      <c r="R177" s="5"/>
      <c r="S177" s="16"/>
      <c r="T177" s="22">
        <f t="shared" si="15"/>
        <v>0</v>
      </c>
      <c r="U177" s="6"/>
      <c r="V177" s="6"/>
      <c r="W177" s="6"/>
      <c r="X177" s="6"/>
      <c r="Y177" s="6"/>
      <c r="Z177" s="6"/>
      <c r="AA177" s="6"/>
      <c r="AB177" s="6"/>
    </row>
    <row r="178" spans="1:28" x14ac:dyDescent="0.25">
      <c r="A178" s="3" t="s">
        <v>4395</v>
      </c>
      <c r="B178" s="3" t="s">
        <v>4396</v>
      </c>
      <c r="C178" s="4">
        <v>44327</v>
      </c>
      <c r="D178" s="3" t="s">
        <v>4397</v>
      </c>
      <c r="E178" s="3" t="s">
        <v>4398</v>
      </c>
      <c r="F178" s="3">
        <v>2931</v>
      </c>
      <c r="G178" s="3" t="s">
        <v>4399</v>
      </c>
      <c r="H178" s="3" t="s">
        <v>4400</v>
      </c>
      <c r="I178" s="5">
        <v>1</v>
      </c>
      <c r="J178" s="5">
        <v>743.85</v>
      </c>
      <c r="K178" s="5">
        <f t="shared" si="19"/>
        <v>900.05849999999998</v>
      </c>
      <c r="L178" s="5"/>
      <c r="M178" s="5"/>
      <c r="N178" s="5">
        <f>+K178*0.95</f>
        <v>855.05557499999998</v>
      </c>
      <c r="O178" s="5">
        <f>+N178+N177</f>
        <v>1615.0555465</v>
      </c>
      <c r="P178" s="5">
        <v>2892.5472979338801</v>
      </c>
      <c r="Q178" s="6">
        <f t="shared" si="14"/>
        <v>3499.9822304999948</v>
      </c>
      <c r="R178" s="5">
        <f>+Q178+Q177</f>
        <v>6299.9729642320035</v>
      </c>
      <c r="S178" s="16">
        <v>6300</v>
      </c>
      <c r="T178" s="22">
        <f t="shared" si="15"/>
        <v>2.7035767996494542E-2</v>
      </c>
      <c r="U178" s="6"/>
      <c r="V178" s="6"/>
      <c r="W178" s="6"/>
      <c r="X178" s="6"/>
      <c r="Y178" s="6"/>
      <c r="Z178" s="6"/>
      <c r="AA178" s="6"/>
      <c r="AB178" s="6"/>
    </row>
    <row r="179" spans="1:28" x14ac:dyDescent="0.25">
      <c r="A179" s="3" t="s">
        <v>2218</v>
      </c>
      <c r="B179" s="3" t="s">
        <v>2219</v>
      </c>
      <c r="C179" s="4">
        <v>44327</v>
      </c>
      <c r="D179" s="3" t="s">
        <v>2220</v>
      </c>
      <c r="E179" s="3" t="s">
        <v>2221</v>
      </c>
      <c r="F179" s="3"/>
      <c r="G179" s="3" t="s">
        <v>2222</v>
      </c>
      <c r="H179" s="3" t="s">
        <v>2223</v>
      </c>
      <c r="I179" s="5">
        <v>1</v>
      </c>
      <c r="J179" s="5">
        <v>208.2</v>
      </c>
      <c r="K179" s="5">
        <f t="shared" si="19"/>
        <v>251.92199999999997</v>
      </c>
      <c r="L179" s="5"/>
      <c r="M179" s="5"/>
      <c r="N179" s="5">
        <f>+K179</f>
        <v>251.92199999999997</v>
      </c>
      <c r="O179" s="5"/>
      <c r="P179" s="5">
        <v>320.00057626446198</v>
      </c>
      <c r="Q179" s="6">
        <f t="shared" si="14"/>
        <v>387.20069727999896</v>
      </c>
      <c r="R179" s="5"/>
      <c r="S179" s="16"/>
      <c r="T179" s="22">
        <f t="shared" si="15"/>
        <v>0</v>
      </c>
      <c r="U179" s="6"/>
      <c r="V179" s="6"/>
      <c r="W179" s="6"/>
      <c r="X179" s="6"/>
      <c r="Y179" s="6"/>
      <c r="Z179" s="6"/>
      <c r="AA179" s="6"/>
      <c r="AB179" s="6"/>
    </row>
    <row r="180" spans="1:28" x14ac:dyDescent="0.25">
      <c r="A180" s="3" t="s">
        <v>4587</v>
      </c>
      <c r="B180" s="3" t="s">
        <v>4588</v>
      </c>
      <c r="C180" s="4">
        <v>44327</v>
      </c>
      <c r="D180" s="3" t="s">
        <v>4589</v>
      </c>
      <c r="E180" s="3" t="s">
        <v>4590</v>
      </c>
      <c r="F180" s="3">
        <v>2890</v>
      </c>
      <c r="G180" s="3" t="s">
        <v>4591</v>
      </c>
      <c r="H180" s="3" t="s">
        <v>4592</v>
      </c>
      <c r="I180" s="5">
        <v>1</v>
      </c>
      <c r="J180" s="5">
        <v>380.19</v>
      </c>
      <c r="K180" s="5">
        <f t="shared" si="19"/>
        <v>460.0299</v>
      </c>
      <c r="L180" s="5"/>
      <c r="M180" s="5"/>
      <c r="N180" s="5">
        <f>+K180</f>
        <v>460.0299</v>
      </c>
      <c r="O180" s="5">
        <f>+N180+N179</f>
        <v>711.95190000000002</v>
      </c>
      <c r="P180" s="5">
        <v>595.04681781652903</v>
      </c>
      <c r="Q180" s="6">
        <f t="shared" si="14"/>
        <v>720.00664955800005</v>
      </c>
      <c r="R180" s="5">
        <f>+Q180+Q179</f>
        <v>1107.207346837999</v>
      </c>
      <c r="S180" s="16">
        <v>1107.2</v>
      </c>
      <c r="T180" s="22">
        <f t="shared" si="15"/>
        <v>-7.3468379989662935E-3</v>
      </c>
      <c r="U180" s="6"/>
      <c r="V180" s="6"/>
      <c r="W180" s="6"/>
      <c r="X180" s="6"/>
      <c r="Y180" s="6"/>
      <c r="Z180" s="6"/>
      <c r="AA180" s="6"/>
      <c r="AB180" s="6"/>
    </row>
    <row r="181" spans="1:28" x14ac:dyDescent="0.25">
      <c r="A181" s="3" t="s">
        <v>2110</v>
      </c>
      <c r="B181" s="3" t="s">
        <v>2111</v>
      </c>
      <c r="C181" s="4">
        <v>44327</v>
      </c>
      <c r="D181" s="3" t="s">
        <v>2112</v>
      </c>
      <c r="E181" s="3" t="s">
        <v>2113</v>
      </c>
      <c r="F181" s="3"/>
      <c r="G181" s="3" t="s">
        <v>2114</v>
      </c>
      <c r="H181" s="3" t="s">
        <v>2115</v>
      </c>
      <c r="I181" s="5">
        <v>1</v>
      </c>
      <c r="J181" s="5">
        <v>394.16</v>
      </c>
      <c r="K181" s="5">
        <f t="shared" si="19"/>
        <v>476.93360000000001</v>
      </c>
      <c r="L181" s="5"/>
      <c r="M181" s="5"/>
      <c r="N181" s="5">
        <f>+K181</f>
        <v>476.93360000000001</v>
      </c>
      <c r="O181" s="5"/>
      <c r="P181" s="5">
        <v>583.14314738429698</v>
      </c>
      <c r="Q181" s="6">
        <f t="shared" si="14"/>
        <v>705.60320833499929</v>
      </c>
      <c r="R181" s="5"/>
      <c r="S181" s="16"/>
      <c r="T181" s="22">
        <f t="shared" si="15"/>
        <v>0</v>
      </c>
      <c r="U181" s="6"/>
      <c r="V181" s="6"/>
      <c r="W181" s="6"/>
      <c r="X181" s="6"/>
      <c r="Y181" s="6"/>
      <c r="Z181" s="6"/>
      <c r="AA181" s="6"/>
      <c r="AB181" s="6"/>
    </row>
    <row r="182" spans="1:28" x14ac:dyDescent="0.25">
      <c r="A182" s="3" t="s">
        <v>2655</v>
      </c>
      <c r="B182" s="3" t="s">
        <v>2656</v>
      </c>
      <c r="C182" s="4">
        <v>44327</v>
      </c>
      <c r="D182" s="3" t="s">
        <v>2657</v>
      </c>
      <c r="E182" s="3" t="s">
        <v>2658</v>
      </c>
      <c r="F182" s="3"/>
      <c r="G182" s="3" t="s">
        <v>2659</v>
      </c>
      <c r="H182" s="3" t="s">
        <v>2660</v>
      </c>
      <c r="I182" s="5">
        <v>1</v>
      </c>
      <c r="J182" s="5">
        <v>392.42826446280998</v>
      </c>
      <c r="K182" s="5">
        <f t="shared" si="19"/>
        <v>474.83820000000009</v>
      </c>
      <c r="L182" s="5"/>
      <c r="M182" s="5">
        <f>+K182*0.85</f>
        <v>403.61247000000009</v>
      </c>
      <c r="N182" s="5">
        <f>+M182*0.95</f>
        <v>383.43184650000006</v>
      </c>
      <c r="O182" s="5"/>
      <c r="P182" s="5">
        <v>580.49558592396704</v>
      </c>
      <c r="Q182" s="6">
        <f t="shared" si="14"/>
        <v>702.39965896800015</v>
      </c>
      <c r="R182" s="5"/>
      <c r="S182" s="16"/>
      <c r="T182" s="22">
        <f t="shared" si="15"/>
        <v>0</v>
      </c>
      <c r="U182" s="6"/>
      <c r="V182" s="6"/>
      <c r="W182" s="6"/>
      <c r="X182" s="6"/>
      <c r="Y182" s="6"/>
      <c r="Z182" s="6"/>
      <c r="AA182" s="6"/>
      <c r="AB182" s="6"/>
    </row>
    <row r="183" spans="1:28" x14ac:dyDescent="0.25">
      <c r="A183" s="3" t="s">
        <v>2889</v>
      </c>
      <c r="B183" s="3" t="s">
        <v>2890</v>
      </c>
      <c r="C183" s="4">
        <v>44327</v>
      </c>
      <c r="D183" s="3" t="s">
        <v>2891</v>
      </c>
      <c r="E183" s="3" t="s">
        <v>2892</v>
      </c>
      <c r="F183" s="3"/>
      <c r="G183" s="3" t="s">
        <v>2893</v>
      </c>
      <c r="H183" s="3" t="s">
        <v>2894</v>
      </c>
      <c r="I183" s="5">
        <v>1</v>
      </c>
      <c r="J183" s="5">
        <v>424.99</v>
      </c>
      <c r="K183" s="5">
        <f t="shared" si="19"/>
        <v>514.23789999999997</v>
      </c>
      <c r="L183" s="5"/>
      <c r="M183" s="5">
        <f>+K183*0.85</f>
        <v>437.10221499999994</v>
      </c>
      <c r="N183" s="5">
        <f>+M183*0.95</f>
        <v>415.24710424999995</v>
      </c>
      <c r="O183" s="5"/>
      <c r="P183" s="5">
        <v>628.75570540000001</v>
      </c>
      <c r="Q183" s="6">
        <f t="shared" si="14"/>
        <v>760.79440353400003</v>
      </c>
      <c r="R183" s="5"/>
      <c r="S183" s="16"/>
      <c r="T183" s="22">
        <f t="shared" si="15"/>
        <v>0</v>
      </c>
      <c r="U183" s="6"/>
      <c r="V183" s="6"/>
      <c r="W183" s="6"/>
      <c r="X183" s="6"/>
      <c r="Y183" s="6"/>
      <c r="Z183" s="6"/>
      <c r="AA183" s="6"/>
      <c r="AB183" s="6"/>
    </row>
    <row r="184" spans="1:28" x14ac:dyDescent="0.25">
      <c r="A184" s="3" t="s">
        <v>4701</v>
      </c>
      <c r="B184" s="3" t="s">
        <v>4702</v>
      </c>
      <c r="C184" s="4">
        <v>44327</v>
      </c>
      <c r="D184" s="3" t="s">
        <v>4703</v>
      </c>
      <c r="E184" s="3" t="s">
        <v>4704</v>
      </c>
      <c r="F184" s="3">
        <v>2889</v>
      </c>
      <c r="G184" s="3" t="s">
        <v>4705</v>
      </c>
      <c r="H184" s="3" t="s">
        <v>4706</v>
      </c>
      <c r="I184" s="5">
        <v>1</v>
      </c>
      <c r="J184" s="5">
        <v>380.19</v>
      </c>
      <c r="K184" s="5">
        <f t="shared" si="19"/>
        <v>460.0299</v>
      </c>
      <c r="L184" s="5"/>
      <c r="M184" s="5"/>
      <c r="N184" s="5">
        <f>+K184</f>
        <v>460.0299</v>
      </c>
      <c r="O184" s="5">
        <f>+N184+N183+N182+N181</f>
        <v>1735.6424507500001</v>
      </c>
      <c r="P184" s="5">
        <v>595.04681781652903</v>
      </c>
      <c r="Q184" s="6">
        <f t="shared" si="14"/>
        <v>720.00664955800005</v>
      </c>
      <c r="R184" s="5">
        <f>+Q184+Q183+Q182+Q181</f>
        <v>2888.8039203949993</v>
      </c>
      <c r="S184" s="16">
        <v>2888.8</v>
      </c>
      <c r="T184" s="22">
        <f t="shared" si="15"/>
        <v>-3.9203949991133413E-3</v>
      </c>
      <c r="U184" s="6"/>
      <c r="V184" s="6"/>
      <c r="W184" s="6"/>
      <c r="X184" s="6"/>
      <c r="Y184" s="6"/>
      <c r="Z184" s="6"/>
      <c r="AA184" s="6"/>
      <c r="AB184" s="6"/>
    </row>
    <row r="185" spans="1:28" x14ac:dyDescent="0.25">
      <c r="A185" s="3" t="s">
        <v>742</v>
      </c>
      <c r="B185" s="3" t="s">
        <v>743</v>
      </c>
      <c r="C185" s="4">
        <v>44327</v>
      </c>
      <c r="D185" s="3" t="s">
        <v>744</v>
      </c>
      <c r="E185" s="3" t="s">
        <v>745</v>
      </c>
      <c r="F185" s="3"/>
      <c r="G185" s="3" t="s">
        <v>746</v>
      </c>
      <c r="H185" s="3" t="s">
        <v>747</v>
      </c>
      <c r="I185" s="5">
        <v>1</v>
      </c>
      <c r="J185" s="5">
        <v>739.71</v>
      </c>
      <c r="K185" s="5">
        <f t="shared" si="19"/>
        <v>895.04910000000007</v>
      </c>
      <c r="L185" s="5"/>
      <c r="M185" s="5"/>
      <c r="N185" s="5">
        <f>+K185*0.95</f>
        <v>850.29664500000001</v>
      </c>
      <c r="O185" s="5"/>
      <c r="P185" s="5">
        <v>1164.78879673388</v>
      </c>
      <c r="Q185" s="6">
        <f t="shared" si="14"/>
        <v>1409.3944440479947</v>
      </c>
      <c r="R185" s="5"/>
      <c r="S185" s="16"/>
      <c r="T185" s="22">
        <f t="shared" si="15"/>
        <v>0</v>
      </c>
      <c r="U185" s="6"/>
      <c r="V185" s="6"/>
      <c r="W185" s="6"/>
      <c r="X185" s="6"/>
      <c r="Y185" s="6"/>
      <c r="Z185" s="6"/>
      <c r="AA185" s="6"/>
      <c r="AB185" s="6"/>
    </row>
    <row r="186" spans="1:28" x14ac:dyDescent="0.25">
      <c r="A186" s="3" t="s">
        <v>3333</v>
      </c>
      <c r="B186" s="3" t="s">
        <v>3334</v>
      </c>
      <c r="C186" s="4">
        <v>44327</v>
      </c>
      <c r="D186" s="3" t="s">
        <v>3335</v>
      </c>
      <c r="E186" s="3" t="s">
        <v>3336</v>
      </c>
      <c r="F186" s="3">
        <v>2887</v>
      </c>
      <c r="G186" s="3" t="s">
        <v>3337</v>
      </c>
      <c r="H186" s="3" t="s">
        <v>3338</v>
      </c>
      <c r="I186" s="5">
        <v>1</v>
      </c>
      <c r="J186" s="5">
        <v>1299.97586776859</v>
      </c>
      <c r="K186" s="5">
        <f t="shared" si="19"/>
        <v>1572.9707999999939</v>
      </c>
      <c r="L186" s="5"/>
      <c r="M186" s="5">
        <f>+K186*0.85</f>
        <v>1337.0251799999949</v>
      </c>
      <c r="N186" s="5">
        <f>+M186*0.95</f>
        <v>1270.1739209999951</v>
      </c>
      <c r="O186" s="5">
        <f>+N186+N185</f>
        <v>2120.470565999995</v>
      </c>
      <c r="P186" s="5">
        <v>1734.7137974677601</v>
      </c>
      <c r="Q186" s="6">
        <f t="shared" si="14"/>
        <v>2099.0036949359896</v>
      </c>
      <c r="R186" s="5">
        <f>+Q186+Q185</f>
        <v>3508.3981389839846</v>
      </c>
      <c r="S186" s="16">
        <v>3508.4</v>
      </c>
      <c r="T186" s="22">
        <f t="shared" si="15"/>
        <v>1.8610160154821642E-3</v>
      </c>
      <c r="U186" s="6"/>
      <c r="V186" s="6"/>
      <c r="W186" s="6"/>
      <c r="X186" s="6"/>
      <c r="Y186" s="6"/>
      <c r="Z186" s="6"/>
      <c r="AA186" s="6"/>
      <c r="AB186" s="6"/>
    </row>
    <row r="187" spans="1:28" x14ac:dyDescent="0.25">
      <c r="A187" s="3" t="s">
        <v>3339</v>
      </c>
      <c r="B187" s="3" t="s">
        <v>3340</v>
      </c>
      <c r="C187" s="4">
        <v>44327</v>
      </c>
      <c r="D187" s="3" t="s">
        <v>3341</v>
      </c>
      <c r="E187" s="3" t="s">
        <v>3342</v>
      </c>
      <c r="F187" s="3">
        <v>2893</v>
      </c>
      <c r="G187" s="3" t="s">
        <v>3343</v>
      </c>
      <c r="H187" s="3" t="s">
        <v>3344</v>
      </c>
      <c r="I187" s="5">
        <v>1</v>
      </c>
      <c r="J187" s="5">
        <v>1299.97586776859</v>
      </c>
      <c r="K187" s="5">
        <f t="shared" si="19"/>
        <v>1572.9707999999939</v>
      </c>
      <c r="L187" s="5"/>
      <c r="M187" s="5">
        <f>+K187*0.85</f>
        <v>1337.0251799999949</v>
      </c>
      <c r="N187" s="5">
        <f>+M187*0.95</f>
        <v>1270.1739209999951</v>
      </c>
      <c r="O187" s="5">
        <f>+N187</f>
        <v>1270.1739209999951</v>
      </c>
      <c r="P187" s="5">
        <v>1734.7137974677601</v>
      </c>
      <c r="Q187" s="6">
        <f t="shared" si="14"/>
        <v>2099.0036949359896</v>
      </c>
      <c r="R187" s="5">
        <f>+Q187</f>
        <v>2099.0036949359896</v>
      </c>
      <c r="S187" s="16">
        <v>2099</v>
      </c>
      <c r="T187" s="22">
        <f t="shared" si="15"/>
        <v>-3.6949359896425449E-3</v>
      </c>
      <c r="U187" s="6"/>
      <c r="V187" s="6"/>
      <c r="W187" s="6"/>
      <c r="X187" s="6"/>
      <c r="Y187" s="6"/>
      <c r="Z187" s="6"/>
      <c r="AA187" s="6"/>
      <c r="AB187" s="6"/>
    </row>
    <row r="188" spans="1:28" x14ac:dyDescent="0.25">
      <c r="A188" s="3" t="s">
        <v>2086</v>
      </c>
      <c r="B188" s="3" t="s">
        <v>2087</v>
      </c>
      <c r="C188" s="4">
        <v>44327</v>
      </c>
      <c r="D188" s="3" t="s">
        <v>2088</v>
      </c>
      <c r="E188" s="3" t="s">
        <v>2089</v>
      </c>
      <c r="F188" s="3"/>
      <c r="G188" s="3" t="s">
        <v>2090</v>
      </c>
      <c r="H188" s="3" t="s">
        <v>2091</v>
      </c>
      <c r="I188" s="5">
        <v>1</v>
      </c>
      <c r="J188" s="5">
        <v>118.94</v>
      </c>
      <c r="K188" s="5">
        <f t="shared" si="19"/>
        <v>143.91739999999999</v>
      </c>
      <c r="L188" s="5"/>
      <c r="M188" s="5"/>
      <c r="N188" s="5">
        <f>+K188</f>
        <v>143.91739999999999</v>
      </c>
      <c r="O188" s="5"/>
      <c r="P188" s="5">
        <v>176.03237532231401</v>
      </c>
      <c r="Q188" s="6">
        <f t="shared" si="14"/>
        <v>212.99917413999995</v>
      </c>
      <c r="R188" s="5"/>
      <c r="S188" s="16"/>
      <c r="T188" s="22">
        <f t="shared" si="15"/>
        <v>0</v>
      </c>
      <c r="U188" s="6"/>
      <c r="V188" s="6"/>
      <c r="W188" s="6"/>
      <c r="X188" s="6"/>
      <c r="Y188" s="6"/>
      <c r="Z188" s="6"/>
      <c r="AA188" s="6"/>
      <c r="AB188" s="6"/>
    </row>
    <row r="189" spans="1:28" x14ac:dyDescent="0.25">
      <c r="A189" s="3" t="s">
        <v>2224</v>
      </c>
      <c r="B189" s="3" t="s">
        <v>2225</v>
      </c>
      <c r="C189" s="4">
        <v>44327</v>
      </c>
      <c r="D189" s="3" t="s">
        <v>2226</v>
      </c>
      <c r="E189" s="3" t="s">
        <v>2227</v>
      </c>
      <c r="F189" s="3"/>
      <c r="G189" s="3" t="s">
        <v>2228</v>
      </c>
      <c r="H189" s="3" t="s">
        <v>2229</v>
      </c>
      <c r="I189" s="5">
        <v>4</v>
      </c>
      <c r="J189" s="5">
        <v>208.2</v>
      </c>
      <c r="K189" s="5">
        <f t="shared" si="19"/>
        <v>1007.6879999999999</v>
      </c>
      <c r="L189" s="5"/>
      <c r="M189" s="5"/>
      <c r="N189" s="5">
        <f>+K189</f>
        <v>1007.6879999999999</v>
      </c>
      <c r="O189" s="5"/>
      <c r="P189" s="5">
        <v>1280.00230505785</v>
      </c>
      <c r="Q189" s="6">
        <f t="shared" si="14"/>
        <v>1548.8027891199984</v>
      </c>
      <c r="R189" s="5"/>
      <c r="S189" s="16"/>
      <c r="T189" s="22">
        <f t="shared" si="15"/>
        <v>0</v>
      </c>
      <c r="U189" s="6"/>
      <c r="V189" s="6"/>
      <c r="W189" s="6"/>
      <c r="X189" s="6"/>
      <c r="Y189" s="6"/>
      <c r="Z189" s="6"/>
      <c r="AA189" s="6"/>
      <c r="AB189" s="6"/>
    </row>
    <row r="190" spans="1:28" x14ac:dyDescent="0.25">
      <c r="A190" s="3" t="s">
        <v>3219</v>
      </c>
      <c r="B190" s="3" t="s">
        <v>3220</v>
      </c>
      <c r="C190" s="4">
        <v>44327</v>
      </c>
      <c r="D190" s="3" t="s">
        <v>3221</v>
      </c>
      <c r="E190" s="3" t="s">
        <v>3222</v>
      </c>
      <c r="F190" s="3"/>
      <c r="G190" s="3" t="s">
        <v>3223</v>
      </c>
      <c r="H190" s="3" t="s">
        <v>3224</v>
      </c>
      <c r="I190" s="5">
        <v>1</v>
      </c>
      <c r="J190" s="5">
        <v>360.63768595041302</v>
      </c>
      <c r="K190" s="5">
        <f t="shared" si="19"/>
        <v>436.37159999999972</v>
      </c>
      <c r="L190" s="5"/>
      <c r="M190" s="5"/>
      <c r="N190" s="5">
        <f>+K190*0.95</f>
        <v>414.55301999999972</v>
      </c>
      <c r="O190" s="5"/>
      <c r="P190" s="5">
        <v>533.55624360991703</v>
      </c>
      <c r="Q190" s="6">
        <f t="shared" si="14"/>
        <v>645.60305476799954</v>
      </c>
      <c r="R190" s="5"/>
      <c r="S190" s="16"/>
      <c r="T190" s="22">
        <f t="shared" si="15"/>
        <v>0</v>
      </c>
      <c r="U190" s="6"/>
      <c r="V190" s="6"/>
      <c r="W190" s="6"/>
      <c r="X190" s="6"/>
      <c r="Y190" s="6"/>
      <c r="Z190" s="6"/>
      <c r="AA190" s="6"/>
      <c r="AB190" s="6"/>
    </row>
    <row r="191" spans="1:28" x14ac:dyDescent="0.25">
      <c r="A191" s="3" t="s">
        <v>4323</v>
      </c>
      <c r="B191" s="3" t="s">
        <v>4324</v>
      </c>
      <c r="C191" s="4">
        <v>44327</v>
      </c>
      <c r="D191" s="3" t="s">
        <v>4325</v>
      </c>
      <c r="E191" s="3" t="s">
        <v>4326</v>
      </c>
      <c r="F191" s="3"/>
      <c r="G191" s="3" t="s">
        <v>4327</v>
      </c>
      <c r="H191" s="3" t="s">
        <v>4328</v>
      </c>
      <c r="I191" s="5">
        <v>2</v>
      </c>
      <c r="J191" s="5">
        <v>202.44970000000001</v>
      </c>
      <c r="K191" s="5">
        <f t="shared" si="19"/>
        <v>489.92827399999999</v>
      </c>
      <c r="L191" s="5"/>
      <c r="M191" s="5"/>
      <c r="N191" s="5">
        <f>+K191*0.95</f>
        <v>465.43186029999998</v>
      </c>
      <c r="O191" s="5"/>
      <c r="P191" s="5">
        <v>608.24638309090903</v>
      </c>
      <c r="Q191" s="6">
        <f t="shared" si="14"/>
        <v>735.97812353999996</v>
      </c>
      <c r="R191" s="5"/>
      <c r="S191" s="16"/>
      <c r="T191" s="22">
        <f t="shared" si="15"/>
        <v>0</v>
      </c>
      <c r="U191" s="6"/>
      <c r="V191" s="6"/>
      <c r="W191" s="6"/>
      <c r="X191" s="6"/>
      <c r="Y191" s="6"/>
      <c r="Z191" s="6"/>
      <c r="AA191" s="6"/>
      <c r="AB191" s="6"/>
    </row>
    <row r="192" spans="1:28" x14ac:dyDescent="0.25">
      <c r="A192" s="3" t="s">
        <v>4575</v>
      </c>
      <c r="B192" s="3" t="s">
        <v>4576</v>
      </c>
      <c r="C192" s="4">
        <v>44327</v>
      </c>
      <c r="D192" s="3" t="s">
        <v>4577</v>
      </c>
      <c r="E192" s="3" t="s">
        <v>4578</v>
      </c>
      <c r="F192" s="3">
        <v>2896</v>
      </c>
      <c r="G192" s="3" t="s">
        <v>4579</v>
      </c>
      <c r="H192" s="3" t="s">
        <v>4580</v>
      </c>
      <c r="I192" s="5">
        <v>1</v>
      </c>
      <c r="J192" s="5">
        <v>380.19</v>
      </c>
      <c r="K192" s="5">
        <f t="shared" si="19"/>
        <v>460.0299</v>
      </c>
      <c r="L192" s="5"/>
      <c r="M192" s="5"/>
      <c r="N192" s="5">
        <f>+K192</f>
        <v>460.0299</v>
      </c>
      <c r="O192" s="5">
        <f>+N192+N191+N190+N189+N188</f>
        <v>2491.620180299999</v>
      </c>
      <c r="P192" s="5">
        <v>595.04681781652903</v>
      </c>
      <c r="Q192" s="6">
        <f t="shared" si="14"/>
        <v>720.00664955800005</v>
      </c>
      <c r="R192" s="5">
        <f>+Q192+Q191+Q190+Q189+Q188</f>
        <v>3863.3897911259974</v>
      </c>
      <c r="S192" s="16">
        <v>3863.38</v>
      </c>
      <c r="T192" s="22">
        <f t="shared" si="15"/>
        <v>-9.7911259972534026E-3</v>
      </c>
      <c r="U192" s="6"/>
      <c r="V192" s="6"/>
      <c r="W192" s="6"/>
      <c r="X192" s="6"/>
      <c r="Y192" s="6"/>
      <c r="Z192" s="6"/>
      <c r="AA192" s="6"/>
      <c r="AB192" s="6"/>
    </row>
    <row r="193" spans="1:28" x14ac:dyDescent="0.25">
      <c r="A193" s="3" t="s">
        <v>1294</v>
      </c>
      <c r="B193" s="3" t="s">
        <v>1295</v>
      </c>
      <c r="C193" s="4">
        <v>44327</v>
      </c>
      <c r="D193" s="3" t="s">
        <v>1296</v>
      </c>
      <c r="E193" s="3" t="s">
        <v>1297</v>
      </c>
      <c r="F193" s="3"/>
      <c r="G193" s="3" t="s">
        <v>1298</v>
      </c>
      <c r="H193" s="3" t="s">
        <v>1299</v>
      </c>
      <c r="I193" s="5">
        <v>1</v>
      </c>
      <c r="J193" s="5">
        <v>176.54256198347099</v>
      </c>
      <c r="K193" s="5">
        <f t="shared" si="19"/>
        <v>213.61649999999989</v>
      </c>
      <c r="L193" s="5"/>
      <c r="M193" s="5"/>
      <c r="N193" s="5">
        <f>+K193*0.95</f>
        <v>202.93567499999989</v>
      </c>
      <c r="O193" s="5"/>
      <c r="P193" s="5">
        <v>261.15235023966898</v>
      </c>
      <c r="Q193" s="6">
        <f t="shared" si="14"/>
        <v>315.99434378999945</v>
      </c>
      <c r="R193" s="5"/>
      <c r="S193" s="16"/>
      <c r="T193" s="22">
        <f t="shared" si="15"/>
        <v>0</v>
      </c>
      <c r="U193" s="6"/>
      <c r="V193" s="6"/>
      <c r="W193" s="6"/>
      <c r="X193" s="6"/>
      <c r="Y193" s="6"/>
      <c r="Z193" s="6"/>
      <c r="AA193" s="6"/>
      <c r="AB193" s="6"/>
    </row>
    <row r="194" spans="1:28" x14ac:dyDescent="0.25">
      <c r="A194" s="3" t="s">
        <v>2140</v>
      </c>
      <c r="B194" s="3" t="s">
        <v>2141</v>
      </c>
      <c r="C194" s="4">
        <v>44327</v>
      </c>
      <c r="D194" s="3" t="s">
        <v>2142</v>
      </c>
      <c r="E194" s="3" t="s">
        <v>2143</v>
      </c>
      <c r="F194" s="3"/>
      <c r="G194" s="3" t="s">
        <v>2144</v>
      </c>
      <c r="H194" s="3" t="s">
        <v>2145</v>
      </c>
      <c r="I194" s="5">
        <v>1</v>
      </c>
      <c r="J194" s="5">
        <v>386.72</v>
      </c>
      <c r="K194" s="5">
        <f t="shared" si="19"/>
        <v>467.93120000000005</v>
      </c>
      <c r="L194" s="5"/>
      <c r="M194" s="5"/>
      <c r="N194" s="5">
        <f>+K194</f>
        <v>467.93120000000005</v>
      </c>
      <c r="O194" s="5"/>
      <c r="P194" s="5">
        <v>572.56181852231396</v>
      </c>
      <c r="Q194" s="6">
        <f t="shared" ref="Q194:Q257" si="20">+P194*1.21</f>
        <v>692.79980041199985</v>
      </c>
      <c r="R194" s="5"/>
      <c r="S194" s="16"/>
      <c r="T194" s="22">
        <f t="shared" si="15"/>
        <v>0</v>
      </c>
      <c r="U194" s="6"/>
      <c r="V194" s="6"/>
      <c r="W194" s="6"/>
      <c r="X194" s="6"/>
      <c r="Y194" s="6"/>
      <c r="Z194" s="6"/>
      <c r="AA194" s="6"/>
      <c r="AB194" s="6"/>
    </row>
    <row r="195" spans="1:28" x14ac:dyDescent="0.25">
      <c r="A195" s="3" t="s">
        <v>3087</v>
      </c>
      <c r="B195" s="3" t="s">
        <v>3088</v>
      </c>
      <c r="C195" s="4">
        <v>44327</v>
      </c>
      <c r="D195" s="3" t="s">
        <v>3089</v>
      </c>
      <c r="E195" s="3" t="s">
        <v>3090</v>
      </c>
      <c r="F195" s="3"/>
      <c r="G195" s="3" t="s">
        <v>3091</v>
      </c>
      <c r="H195" s="3" t="s">
        <v>3092</v>
      </c>
      <c r="I195" s="5">
        <v>1</v>
      </c>
      <c r="J195" s="5">
        <v>128.033801652893</v>
      </c>
      <c r="K195" s="5">
        <f t="shared" si="19"/>
        <v>154.92090000000053</v>
      </c>
      <c r="L195" s="5"/>
      <c r="M195" s="5">
        <f>+K195*0.85</f>
        <v>131.68276500000044</v>
      </c>
      <c r="N195" s="5">
        <f>+M195*0.95</f>
        <v>125.09862675000042</v>
      </c>
      <c r="O195" s="5"/>
      <c r="P195" s="5">
        <v>189.48874610826499</v>
      </c>
      <c r="Q195" s="6">
        <f t="shared" si="20"/>
        <v>229.28138279100062</v>
      </c>
      <c r="R195" s="5"/>
      <c r="S195" s="16"/>
      <c r="T195" s="22">
        <f t="shared" si="15"/>
        <v>0</v>
      </c>
      <c r="U195" s="6"/>
      <c r="V195" s="6"/>
      <c r="W195" s="6"/>
      <c r="X195" s="6"/>
      <c r="Y195" s="6"/>
      <c r="Z195" s="6"/>
      <c r="AA195" s="6"/>
      <c r="AB195" s="6"/>
    </row>
    <row r="196" spans="1:28" x14ac:dyDescent="0.25">
      <c r="A196" s="3" t="s">
        <v>4509</v>
      </c>
      <c r="B196" s="3" t="s">
        <v>4510</v>
      </c>
      <c r="C196" s="4">
        <v>44327</v>
      </c>
      <c r="D196" s="3" t="s">
        <v>4511</v>
      </c>
      <c r="E196" s="3" t="s">
        <v>4512</v>
      </c>
      <c r="F196" s="3">
        <v>2898</v>
      </c>
      <c r="G196" s="3" t="s">
        <v>4513</v>
      </c>
      <c r="H196" s="3" t="s">
        <v>4514</v>
      </c>
      <c r="I196" s="5">
        <v>1</v>
      </c>
      <c r="J196" s="5">
        <v>366</v>
      </c>
      <c r="K196" s="5">
        <f t="shared" si="19"/>
        <v>442.86</v>
      </c>
      <c r="L196" s="5"/>
      <c r="M196" s="5"/>
      <c r="N196" s="5">
        <f>+K196*0.95</f>
        <v>420.71699999999998</v>
      </c>
      <c r="O196" s="5">
        <f>+N196+N195+N194+N193</f>
        <v>1216.6825017500005</v>
      </c>
      <c r="P196" s="5">
        <v>542.14847999999995</v>
      </c>
      <c r="Q196" s="6">
        <f t="shared" si="20"/>
        <v>655.9996607999999</v>
      </c>
      <c r="R196" s="5">
        <f>+Q196+Q195+Q194+Q193</f>
        <v>1894.0751877929999</v>
      </c>
      <c r="S196" s="16">
        <v>1894.08</v>
      </c>
      <c r="T196" s="22">
        <f t="shared" si="15"/>
        <v>4.8122069999863015E-3</v>
      </c>
      <c r="U196" s="6"/>
      <c r="V196" s="6"/>
      <c r="W196" s="6"/>
      <c r="X196" s="6"/>
      <c r="Y196" s="6"/>
      <c r="Z196" s="6"/>
      <c r="AA196" s="6"/>
      <c r="AB196" s="6"/>
    </row>
    <row r="197" spans="1:28" x14ac:dyDescent="0.25">
      <c r="A197" s="3" t="s">
        <v>1684</v>
      </c>
      <c r="B197" s="3" t="s">
        <v>1685</v>
      </c>
      <c r="C197" s="4">
        <v>44327</v>
      </c>
      <c r="D197" s="3" t="s">
        <v>1686</v>
      </c>
      <c r="E197" s="3" t="s">
        <v>1687</v>
      </c>
      <c r="F197" s="3"/>
      <c r="G197" s="3" t="s">
        <v>1688</v>
      </c>
      <c r="H197" s="3" t="s">
        <v>1689</v>
      </c>
      <c r="I197" s="5">
        <v>4</v>
      </c>
      <c r="J197" s="5">
        <v>123.97</v>
      </c>
      <c r="K197" s="5">
        <f t="shared" si="19"/>
        <v>600.01479999999992</v>
      </c>
      <c r="L197" s="5"/>
      <c r="M197" s="5"/>
      <c r="N197" s="5">
        <f>+K197*0.95</f>
        <v>570.01405999999986</v>
      </c>
      <c r="O197" s="5"/>
      <c r="P197" s="5">
        <v>712.72731599999997</v>
      </c>
      <c r="Q197" s="6">
        <f t="shared" si="20"/>
        <v>862.4000523599999</v>
      </c>
      <c r="R197" s="5"/>
      <c r="S197" s="16"/>
      <c r="T197" s="22">
        <f t="shared" si="15"/>
        <v>0</v>
      </c>
      <c r="U197" s="6"/>
      <c r="V197" s="6"/>
      <c r="W197" s="6"/>
      <c r="X197" s="6"/>
      <c r="Y197" s="6"/>
      <c r="Z197" s="6"/>
      <c r="AA197" s="6"/>
      <c r="AB197" s="6"/>
    </row>
    <row r="198" spans="1:28" x14ac:dyDescent="0.25">
      <c r="A198" s="3" t="s">
        <v>2547</v>
      </c>
      <c r="B198" s="3" t="s">
        <v>2548</v>
      </c>
      <c r="C198" s="4">
        <v>44327</v>
      </c>
      <c r="D198" s="3" t="s">
        <v>2549</v>
      </c>
      <c r="E198" s="3" t="s">
        <v>2550</v>
      </c>
      <c r="F198" s="3"/>
      <c r="G198" s="3" t="s">
        <v>2551</v>
      </c>
      <c r="H198" s="3" t="s">
        <v>2552</v>
      </c>
      <c r="I198" s="5">
        <v>1</v>
      </c>
      <c r="J198" s="5">
        <v>664.96223140495897</v>
      </c>
      <c r="K198" s="5">
        <f t="shared" si="19"/>
        <v>804.60430000000031</v>
      </c>
      <c r="L198" s="5"/>
      <c r="M198" s="5"/>
      <c r="N198" s="5">
        <f>+K198*0.95</f>
        <v>764.37408500000026</v>
      </c>
      <c r="O198" s="5"/>
      <c r="P198" s="5">
        <v>983.80497174132302</v>
      </c>
      <c r="Q198" s="6">
        <f t="shared" si="20"/>
        <v>1190.4040158070009</v>
      </c>
      <c r="R198" s="5"/>
      <c r="S198" s="16"/>
      <c r="T198" s="22">
        <f t="shared" si="15"/>
        <v>0</v>
      </c>
      <c r="U198" s="6"/>
      <c r="V198" s="6"/>
      <c r="W198" s="6"/>
      <c r="X198" s="6"/>
      <c r="Y198" s="6"/>
      <c r="Z198" s="6"/>
      <c r="AA198" s="6"/>
      <c r="AB198" s="6"/>
    </row>
    <row r="199" spans="1:28" x14ac:dyDescent="0.25">
      <c r="A199" s="3" t="s">
        <v>2553</v>
      </c>
      <c r="B199" s="3" t="s">
        <v>2554</v>
      </c>
      <c r="C199" s="4">
        <v>44327</v>
      </c>
      <c r="D199" s="3" t="s">
        <v>2555</v>
      </c>
      <c r="E199" s="3" t="s">
        <v>2556</v>
      </c>
      <c r="F199" s="3">
        <v>2901</v>
      </c>
      <c r="G199" s="3" t="s">
        <v>2557</v>
      </c>
      <c r="H199" s="3" t="s">
        <v>2558</v>
      </c>
      <c r="I199" s="5">
        <v>1</v>
      </c>
      <c r="J199" s="5">
        <v>545.04900826446305</v>
      </c>
      <c r="K199" s="5">
        <f t="shared" si="19"/>
        <v>659.50930000000028</v>
      </c>
      <c r="L199" s="5"/>
      <c r="M199" s="5"/>
      <c r="N199" s="5">
        <f>+K199*0.95</f>
        <v>626.53383500000018</v>
      </c>
      <c r="O199" s="5">
        <f>+N199+N198+N197</f>
        <v>1960.9219800000005</v>
      </c>
      <c r="P199" s="5">
        <v>806.61257684049599</v>
      </c>
      <c r="Q199" s="6">
        <f t="shared" si="20"/>
        <v>976.00121797700012</v>
      </c>
      <c r="R199" s="5">
        <f>+Q199+Q198+Q197</f>
        <v>3028.805286144001</v>
      </c>
      <c r="S199" s="16">
        <v>3028.8</v>
      </c>
      <c r="T199" s="22">
        <f t="shared" ref="T199:T262" si="21">+S199-R199</f>
        <v>-5.2861440008200589E-3</v>
      </c>
      <c r="U199" s="6"/>
      <c r="V199" s="6"/>
      <c r="W199" s="6"/>
      <c r="X199" s="6"/>
      <c r="Y199" s="6"/>
      <c r="Z199" s="6"/>
      <c r="AA199" s="6"/>
      <c r="AB199" s="6"/>
    </row>
    <row r="200" spans="1:28" x14ac:dyDescent="0.25">
      <c r="A200" s="3" t="s">
        <v>1774</v>
      </c>
      <c r="B200" s="3" t="s">
        <v>1775</v>
      </c>
      <c r="C200" s="4">
        <v>44327</v>
      </c>
      <c r="D200" s="3" t="s">
        <v>1776</v>
      </c>
      <c r="E200" s="3" t="s">
        <v>1777</v>
      </c>
      <c r="F200" s="3"/>
      <c r="G200" s="3" t="s">
        <v>1778</v>
      </c>
      <c r="H200" s="3" t="s">
        <v>1779</v>
      </c>
      <c r="I200" s="5">
        <v>1</v>
      </c>
      <c r="J200" s="5">
        <v>256.55</v>
      </c>
      <c r="K200" s="5">
        <f t="shared" si="19"/>
        <v>310.4255</v>
      </c>
      <c r="L200" s="5"/>
      <c r="M200" s="5"/>
      <c r="N200" s="5">
        <f>+K200</f>
        <v>310.4255</v>
      </c>
      <c r="O200" s="5"/>
      <c r="P200" s="5">
        <v>395.26743845950398</v>
      </c>
      <c r="Q200" s="6">
        <f t="shared" si="20"/>
        <v>478.27360053599978</v>
      </c>
      <c r="R200" s="5"/>
      <c r="S200" s="16"/>
      <c r="T200" s="22">
        <f t="shared" si="21"/>
        <v>0</v>
      </c>
      <c r="U200" s="6"/>
      <c r="V200" s="6"/>
      <c r="W200" s="6"/>
      <c r="X200" s="6"/>
      <c r="Y200" s="6"/>
      <c r="Z200" s="6"/>
      <c r="AA200" s="6"/>
      <c r="AB200" s="6"/>
    </row>
    <row r="201" spans="1:28" x14ac:dyDescent="0.25">
      <c r="A201" s="3" t="s">
        <v>2458</v>
      </c>
      <c r="B201" s="3" t="s">
        <v>2459</v>
      </c>
      <c r="C201" s="4">
        <v>44327</v>
      </c>
      <c r="D201" s="3" t="s">
        <v>2460</v>
      </c>
      <c r="E201" s="3" t="s">
        <v>2461</v>
      </c>
      <c r="F201" s="3"/>
      <c r="G201" s="3" t="s">
        <v>2462</v>
      </c>
      <c r="H201" s="3" t="s">
        <v>2463</v>
      </c>
      <c r="I201" s="5">
        <v>1</v>
      </c>
      <c r="J201" s="5">
        <v>233.980413223141</v>
      </c>
      <c r="K201" s="5">
        <f t="shared" si="19"/>
        <v>283.11630000000059</v>
      </c>
      <c r="L201" s="5"/>
      <c r="M201" s="5">
        <f>+K201*0.85</f>
        <v>240.64885500000051</v>
      </c>
      <c r="N201" s="5">
        <f>+M201*0.95</f>
        <v>228.61641225000048</v>
      </c>
      <c r="O201" s="5"/>
      <c r="P201" s="5">
        <v>315.36816015867799</v>
      </c>
      <c r="Q201" s="6">
        <f t="shared" si="20"/>
        <v>381.59547379200035</v>
      </c>
      <c r="R201" s="5"/>
      <c r="S201" s="16"/>
      <c r="T201" s="22">
        <f t="shared" si="21"/>
        <v>0</v>
      </c>
      <c r="U201" s="6"/>
      <c r="V201" s="6"/>
      <c r="W201" s="6"/>
      <c r="X201" s="6"/>
      <c r="Y201" s="6"/>
      <c r="Z201" s="6"/>
      <c r="AA201" s="6"/>
      <c r="AB201" s="6"/>
    </row>
    <row r="202" spans="1:28" x14ac:dyDescent="0.25">
      <c r="A202" s="3" t="s">
        <v>3495</v>
      </c>
      <c r="B202" s="3" t="s">
        <v>3496</v>
      </c>
      <c r="C202" s="4">
        <v>44327</v>
      </c>
      <c r="D202" s="3" t="s">
        <v>3497</v>
      </c>
      <c r="E202" s="3" t="s">
        <v>3498</v>
      </c>
      <c r="F202" s="3"/>
      <c r="G202" s="3" t="s">
        <v>3499</v>
      </c>
      <c r="H202" s="3" t="s">
        <v>3500</v>
      </c>
      <c r="I202" s="5">
        <v>1</v>
      </c>
      <c r="J202" s="5">
        <v>624.93305785124005</v>
      </c>
      <c r="K202" s="5">
        <f t="shared" si="19"/>
        <v>756.16900000000044</v>
      </c>
      <c r="L202" s="5"/>
      <c r="M202" s="5"/>
      <c r="N202" s="5">
        <f>+K202*0.95</f>
        <v>718.36055000000033</v>
      </c>
      <c r="O202" s="5"/>
      <c r="P202" s="5">
        <v>924.95716959504205</v>
      </c>
      <c r="Q202" s="6">
        <f t="shared" si="20"/>
        <v>1119.198175210001</v>
      </c>
      <c r="R202" s="5"/>
      <c r="S202" s="16"/>
      <c r="T202" s="22">
        <f t="shared" si="21"/>
        <v>0</v>
      </c>
      <c r="U202" s="6"/>
      <c r="V202" s="6"/>
      <c r="W202" s="6"/>
      <c r="X202" s="6"/>
      <c r="Y202" s="6"/>
      <c r="Z202" s="6"/>
      <c r="AA202" s="6"/>
      <c r="AB202" s="6"/>
    </row>
    <row r="203" spans="1:28" x14ac:dyDescent="0.25">
      <c r="A203" s="3" t="s">
        <v>3813</v>
      </c>
      <c r="B203" s="3" t="s">
        <v>3814</v>
      </c>
      <c r="C203" s="4">
        <v>44327</v>
      </c>
      <c r="D203" s="3" t="s">
        <v>3815</v>
      </c>
      <c r="E203" s="3" t="s">
        <v>3816</v>
      </c>
      <c r="F203" s="3">
        <v>2902</v>
      </c>
      <c r="G203" s="3" t="s">
        <v>3817</v>
      </c>
      <c r="H203" s="3" t="s">
        <v>3818</v>
      </c>
      <c r="I203" s="5">
        <v>1</v>
      </c>
      <c r="J203" s="5">
        <v>308.49173553718998</v>
      </c>
      <c r="K203" s="5">
        <f t="shared" si="19"/>
        <v>373.27499999999986</v>
      </c>
      <c r="L203" s="5"/>
      <c r="M203" s="5">
        <f>+K203*0.9</f>
        <v>335.94749999999988</v>
      </c>
      <c r="N203" s="5">
        <f>+M203*0.95</f>
        <v>319.15012499999989</v>
      </c>
      <c r="O203" s="5">
        <f>+N203+N202+N201+N200</f>
        <v>1576.5525872500007</v>
      </c>
      <c r="P203" s="5">
        <v>456.19140867768601</v>
      </c>
      <c r="Q203" s="6">
        <f t="shared" si="20"/>
        <v>551.99160450000011</v>
      </c>
      <c r="R203" s="5">
        <f>+Q203+Q202+Q201+Q200</f>
        <v>2531.0588540380008</v>
      </c>
      <c r="S203" s="16">
        <v>2531.08</v>
      </c>
      <c r="T203" s="22">
        <f t="shared" si="21"/>
        <v>2.1145961999081919E-2</v>
      </c>
      <c r="U203" s="6"/>
      <c r="V203" s="6"/>
      <c r="W203" s="6"/>
      <c r="X203" s="6"/>
      <c r="Y203" s="6"/>
      <c r="Z203" s="6"/>
      <c r="AA203" s="6"/>
      <c r="AB203" s="6"/>
    </row>
    <row r="204" spans="1:28" x14ac:dyDescent="0.25">
      <c r="A204" s="3" t="s">
        <v>1426</v>
      </c>
      <c r="B204" s="3" t="s">
        <v>1427</v>
      </c>
      <c r="C204" s="4">
        <v>44327</v>
      </c>
      <c r="D204" s="3" t="s">
        <v>1428</v>
      </c>
      <c r="E204" s="3" t="s">
        <v>1429</v>
      </c>
      <c r="F204" s="3">
        <v>2952</v>
      </c>
      <c r="G204" s="3" t="s">
        <v>1430</v>
      </c>
      <c r="H204" s="3" t="s">
        <v>1431</v>
      </c>
      <c r="I204" s="5">
        <v>1</v>
      </c>
      <c r="J204" s="5">
        <v>700.04</v>
      </c>
      <c r="K204" s="5">
        <f t="shared" si="19"/>
        <v>847.0483999999999</v>
      </c>
      <c r="L204" s="5"/>
      <c r="M204" s="5"/>
      <c r="N204" s="5">
        <f>+K204*0.95</f>
        <v>804.69597999999985</v>
      </c>
      <c r="O204" s="5">
        <f>+N204</f>
        <v>804.69597999999985</v>
      </c>
      <c r="P204" s="5">
        <v>1165.5447831619799</v>
      </c>
      <c r="Q204" s="6">
        <f t="shared" si="20"/>
        <v>1410.3091876259957</v>
      </c>
      <c r="R204" s="5">
        <f>+Q204</f>
        <v>1410.3091876259957</v>
      </c>
      <c r="S204" s="16">
        <v>1410.3</v>
      </c>
      <c r="T204" s="22">
        <f t="shared" si="21"/>
        <v>-9.1876259957643924E-3</v>
      </c>
      <c r="U204" s="6"/>
      <c r="V204" s="6"/>
      <c r="W204" s="6"/>
      <c r="X204" s="6"/>
      <c r="Y204" s="6"/>
      <c r="Z204" s="6"/>
      <c r="AA204" s="6"/>
      <c r="AB204" s="6"/>
    </row>
    <row r="205" spans="1:28" x14ac:dyDescent="0.25">
      <c r="A205" s="3" t="s">
        <v>2296</v>
      </c>
      <c r="B205" s="3" t="s">
        <v>2297</v>
      </c>
      <c r="C205" s="4">
        <v>44327</v>
      </c>
      <c r="D205" s="3" t="s">
        <v>2298</v>
      </c>
      <c r="E205" s="3" t="s">
        <v>2299</v>
      </c>
      <c r="F205" s="3">
        <v>2907</v>
      </c>
      <c r="G205" s="3" t="s">
        <v>2300</v>
      </c>
      <c r="H205" s="3" t="s">
        <v>2301</v>
      </c>
      <c r="I205" s="5">
        <v>4</v>
      </c>
      <c r="J205" s="5">
        <v>208.2</v>
      </c>
      <c r="K205" s="5">
        <f t="shared" si="19"/>
        <v>1007.6879999999999</v>
      </c>
      <c r="L205" s="5"/>
      <c r="M205" s="5"/>
      <c r="N205" s="5">
        <f>+K205</f>
        <v>1007.6879999999999</v>
      </c>
      <c r="O205" s="5">
        <f>+N205</f>
        <v>1007.6879999999999</v>
      </c>
      <c r="P205" s="5">
        <v>1280.00230505785</v>
      </c>
      <c r="Q205" s="6">
        <f t="shared" si="20"/>
        <v>1548.8027891199984</v>
      </c>
      <c r="R205" s="5">
        <f>+Q205</f>
        <v>1548.8027891199984</v>
      </c>
      <c r="S205" s="16">
        <v>1548.8</v>
      </c>
      <c r="T205" s="22">
        <f t="shared" si="21"/>
        <v>-2.7891199983969273E-3</v>
      </c>
      <c r="U205" s="6"/>
      <c r="V205" s="6"/>
      <c r="W205" s="6"/>
      <c r="X205" s="6"/>
      <c r="Y205" s="6"/>
      <c r="Z205" s="6"/>
      <c r="AA205" s="6"/>
      <c r="AB205" s="6"/>
    </row>
    <row r="206" spans="1:28" x14ac:dyDescent="0.25">
      <c r="A206" s="3" t="s">
        <v>2302</v>
      </c>
      <c r="B206" s="3" t="s">
        <v>2303</v>
      </c>
      <c r="C206" s="4">
        <v>44327</v>
      </c>
      <c r="D206" s="3" t="s">
        <v>2304</v>
      </c>
      <c r="E206" s="3" t="s">
        <v>2305</v>
      </c>
      <c r="F206" s="3">
        <v>2908</v>
      </c>
      <c r="G206" s="3" t="s">
        <v>2306</v>
      </c>
      <c r="H206" s="3" t="s">
        <v>2307</v>
      </c>
      <c r="I206" s="5">
        <v>2</v>
      </c>
      <c r="J206" s="5">
        <v>208.2</v>
      </c>
      <c r="K206" s="5">
        <f t="shared" si="19"/>
        <v>503.84399999999994</v>
      </c>
      <c r="L206" s="5"/>
      <c r="M206" s="5"/>
      <c r="N206" s="5">
        <f>+K206</f>
        <v>503.84399999999994</v>
      </c>
      <c r="O206" s="5">
        <f>+N206</f>
        <v>503.84399999999994</v>
      </c>
      <c r="P206" s="5">
        <v>640.00115252892499</v>
      </c>
      <c r="Q206" s="6">
        <f t="shared" si="20"/>
        <v>774.40139455999918</v>
      </c>
      <c r="R206" s="5">
        <f>+Q206</f>
        <v>774.40139455999918</v>
      </c>
      <c r="S206" s="16">
        <v>774.4</v>
      </c>
      <c r="T206" s="22">
        <f t="shared" si="21"/>
        <v>-1.3945599991984636E-3</v>
      </c>
      <c r="U206" s="6"/>
      <c r="V206" s="6"/>
      <c r="W206" s="6"/>
      <c r="X206" s="6"/>
      <c r="Y206" s="6"/>
      <c r="Z206" s="6"/>
      <c r="AA206" s="6"/>
      <c r="AB206" s="6"/>
    </row>
    <row r="207" spans="1:28" x14ac:dyDescent="0.25">
      <c r="A207" s="3" t="s">
        <v>2260</v>
      </c>
      <c r="B207" s="3" t="s">
        <v>2261</v>
      </c>
      <c r="C207" s="4">
        <v>44334</v>
      </c>
      <c r="D207" s="3" t="s">
        <v>2262</v>
      </c>
      <c r="E207" s="3" t="s">
        <v>2263</v>
      </c>
      <c r="F207" s="3"/>
      <c r="G207" s="3" t="s">
        <v>2264</v>
      </c>
      <c r="H207" s="3" t="s">
        <v>2265</v>
      </c>
      <c r="I207" s="5">
        <v>6</v>
      </c>
      <c r="J207" s="5">
        <v>189.6</v>
      </c>
      <c r="K207" s="5">
        <f t="shared" si="19"/>
        <v>1376.4959999999999</v>
      </c>
      <c r="L207" s="5"/>
      <c r="M207" s="5"/>
      <c r="N207" s="5">
        <f>+K207</f>
        <v>1376.4959999999999</v>
      </c>
      <c r="O207" s="5"/>
      <c r="P207" s="5">
        <v>1904.2453540661099</v>
      </c>
      <c r="Q207" s="6">
        <f t="shared" si="20"/>
        <v>2304.1368784199931</v>
      </c>
      <c r="R207" s="5"/>
      <c r="S207" s="16"/>
      <c r="T207" s="22">
        <f t="shared" si="21"/>
        <v>0</v>
      </c>
      <c r="U207" s="6"/>
      <c r="V207" s="6"/>
      <c r="W207" s="6"/>
      <c r="X207" s="6"/>
      <c r="Y207" s="6"/>
      <c r="Z207" s="6"/>
      <c r="AA207" s="6"/>
      <c r="AB207" s="6"/>
    </row>
    <row r="208" spans="1:28" x14ac:dyDescent="0.25">
      <c r="A208" s="3" t="s">
        <v>2308</v>
      </c>
      <c r="B208" s="3" t="s">
        <v>2309</v>
      </c>
      <c r="C208" s="4">
        <v>44334</v>
      </c>
      <c r="D208" s="3" t="s">
        <v>2310</v>
      </c>
      <c r="E208" s="3" t="s">
        <v>2311</v>
      </c>
      <c r="F208" s="3"/>
      <c r="G208" s="3" t="s">
        <v>2312</v>
      </c>
      <c r="H208" s="3" t="s">
        <v>2313</v>
      </c>
      <c r="I208" s="5">
        <v>-4</v>
      </c>
      <c r="J208" s="5">
        <v>208.2</v>
      </c>
      <c r="K208" s="5">
        <f t="shared" si="19"/>
        <v>-1007.6879999999999</v>
      </c>
      <c r="L208" s="5"/>
      <c r="M208" s="5"/>
      <c r="N208" s="5">
        <f>+K208</f>
        <v>-1007.6879999999999</v>
      </c>
      <c r="O208" s="5"/>
      <c r="P208" s="5">
        <v>-1280.00230505785</v>
      </c>
      <c r="Q208" s="6">
        <f t="shared" si="20"/>
        <v>-1548.8027891199984</v>
      </c>
      <c r="R208" s="5"/>
      <c r="S208" s="16"/>
      <c r="T208" s="22">
        <f t="shared" si="21"/>
        <v>0</v>
      </c>
      <c r="U208" s="6"/>
      <c r="V208" s="6"/>
      <c r="W208" s="6"/>
      <c r="X208" s="6"/>
      <c r="Y208" s="6"/>
      <c r="Z208" s="6"/>
      <c r="AA208" s="6"/>
      <c r="AB208" s="6"/>
    </row>
    <row r="209" spans="1:28" x14ac:dyDescent="0.25">
      <c r="A209" s="3" t="s">
        <v>2314</v>
      </c>
      <c r="B209" s="3" t="s">
        <v>2315</v>
      </c>
      <c r="C209" s="4">
        <v>44334</v>
      </c>
      <c r="D209" s="3" t="s">
        <v>2316</v>
      </c>
      <c r="E209" s="3" t="s">
        <v>2317</v>
      </c>
      <c r="F209" s="3"/>
      <c r="G209" s="3" t="s">
        <v>2318</v>
      </c>
      <c r="H209" s="3" t="s">
        <v>2319</v>
      </c>
      <c r="I209" s="5">
        <v>-2</v>
      </c>
      <c r="J209" s="5">
        <v>208.2</v>
      </c>
      <c r="K209" s="5">
        <f t="shared" si="19"/>
        <v>-503.84399999999994</v>
      </c>
      <c r="L209" s="5"/>
      <c r="M209" s="5"/>
      <c r="N209" s="5">
        <f>+K209</f>
        <v>-503.84399999999994</v>
      </c>
      <c r="O209" s="5"/>
      <c r="P209" s="5">
        <v>-640.00115252892499</v>
      </c>
      <c r="Q209" s="6">
        <f t="shared" si="20"/>
        <v>-774.40139455999918</v>
      </c>
      <c r="R209" s="5"/>
      <c r="S209" s="16"/>
      <c r="T209" s="22">
        <f t="shared" si="21"/>
        <v>0</v>
      </c>
      <c r="U209" s="6"/>
      <c r="V209" s="6"/>
      <c r="W209" s="6"/>
      <c r="X209" s="6"/>
      <c r="Y209" s="6"/>
      <c r="Z209" s="6"/>
      <c r="AA209" s="6"/>
      <c r="AB209" s="6"/>
    </row>
    <row r="210" spans="1:28" x14ac:dyDescent="0.25">
      <c r="A210" s="3" t="s">
        <v>167</v>
      </c>
      <c r="B210" s="3" t="s">
        <v>168</v>
      </c>
      <c r="C210" s="4">
        <v>44327</v>
      </c>
      <c r="D210" s="3" t="s">
        <v>169</v>
      </c>
      <c r="E210" s="3" t="s">
        <v>170</v>
      </c>
      <c r="F210" s="3"/>
      <c r="G210" s="3" t="s">
        <v>171</v>
      </c>
      <c r="H210" s="3" t="s">
        <v>172</v>
      </c>
      <c r="I210" s="5">
        <v>1</v>
      </c>
      <c r="J210" s="5">
        <v>198.36</v>
      </c>
      <c r="K210" s="5">
        <f t="shared" si="19"/>
        <v>240.01560000000001</v>
      </c>
      <c r="L210" s="5"/>
      <c r="M210" s="5"/>
      <c r="N210" s="5">
        <f>+K210*0.95</f>
        <v>228.01481999999999</v>
      </c>
      <c r="O210" s="5"/>
      <c r="P210" s="5">
        <v>293.55296399999997</v>
      </c>
      <c r="Q210" s="6">
        <f t="shared" si="20"/>
        <v>355.19908643999997</v>
      </c>
      <c r="R210" s="5"/>
      <c r="S210" s="16"/>
      <c r="T210" s="22">
        <f t="shared" si="21"/>
        <v>0</v>
      </c>
      <c r="U210" s="6"/>
      <c r="V210" s="6"/>
      <c r="W210" s="6"/>
      <c r="X210" s="6"/>
      <c r="Y210" s="6"/>
      <c r="Z210" s="6"/>
      <c r="AA210" s="6"/>
      <c r="AB210" s="6"/>
    </row>
    <row r="211" spans="1:28" x14ac:dyDescent="0.25">
      <c r="A211" s="3" t="s">
        <v>820</v>
      </c>
      <c r="B211" s="3" t="s">
        <v>821</v>
      </c>
      <c r="C211" s="4">
        <v>44327</v>
      </c>
      <c r="D211" s="3" t="s">
        <v>822</v>
      </c>
      <c r="E211" s="3" t="s">
        <v>823</v>
      </c>
      <c r="F211" s="3"/>
      <c r="G211" s="3" t="s">
        <v>824</v>
      </c>
      <c r="H211" s="3" t="s">
        <v>825</v>
      </c>
      <c r="I211" s="5">
        <v>1</v>
      </c>
      <c r="J211" s="5">
        <v>295.88</v>
      </c>
      <c r="K211" s="5">
        <f t="shared" si="19"/>
        <v>358.01479999999998</v>
      </c>
      <c r="L211" s="5"/>
      <c r="M211" s="5"/>
      <c r="N211" s="5">
        <f>+K211*0.95</f>
        <v>340.11405999999994</v>
      </c>
      <c r="O211" s="5"/>
      <c r="P211" s="5">
        <v>437.68256939008302</v>
      </c>
      <c r="Q211" s="6">
        <f t="shared" si="20"/>
        <v>529.59590896200041</v>
      </c>
      <c r="R211" s="5"/>
      <c r="S211" s="16"/>
      <c r="T211" s="22">
        <f t="shared" si="21"/>
        <v>0</v>
      </c>
      <c r="U211" s="6"/>
      <c r="V211" s="6"/>
      <c r="W211" s="6"/>
      <c r="X211" s="6"/>
      <c r="Y211" s="6"/>
      <c r="Z211" s="6"/>
      <c r="AA211" s="6"/>
      <c r="AB211" s="6"/>
    </row>
    <row r="212" spans="1:28" x14ac:dyDescent="0.25">
      <c r="A212" s="3" t="s">
        <v>2781</v>
      </c>
      <c r="B212" s="3" t="s">
        <v>2782</v>
      </c>
      <c r="C212" s="4">
        <v>44327</v>
      </c>
      <c r="D212" s="3" t="s">
        <v>2783</v>
      </c>
      <c r="E212" s="3" t="s">
        <v>2784</v>
      </c>
      <c r="F212" s="3"/>
      <c r="G212" s="3" t="s">
        <v>2785</v>
      </c>
      <c r="H212" s="3" t="s">
        <v>2786</v>
      </c>
      <c r="I212" s="5">
        <v>1</v>
      </c>
      <c r="J212" s="5">
        <v>752.41371900826402</v>
      </c>
      <c r="K212" s="5">
        <f t="shared" si="19"/>
        <v>910.42059999999947</v>
      </c>
      <c r="L212" s="5"/>
      <c r="M212" s="5">
        <f>+K212*0.85</f>
        <v>773.85750999999948</v>
      </c>
      <c r="N212" s="5">
        <f>+M212*0.95</f>
        <v>735.16463449999947</v>
      </c>
      <c r="O212" s="5"/>
      <c r="P212" s="5">
        <v>1113.3917248396699</v>
      </c>
      <c r="Q212" s="6">
        <f t="shared" si="20"/>
        <v>1347.2039870560006</v>
      </c>
      <c r="R212" s="5"/>
      <c r="S212" s="16"/>
      <c r="T212" s="22">
        <f t="shared" si="21"/>
        <v>0</v>
      </c>
      <c r="U212" s="6"/>
      <c r="V212" s="6"/>
      <c r="W212" s="6"/>
      <c r="X212" s="6"/>
      <c r="Y212" s="6"/>
      <c r="Z212" s="6"/>
      <c r="AA212" s="6"/>
      <c r="AB212" s="6"/>
    </row>
    <row r="213" spans="1:28" x14ac:dyDescent="0.25">
      <c r="A213" s="3" t="s">
        <v>4125</v>
      </c>
      <c r="B213" s="3" t="s">
        <v>4126</v>
      </c>
      <c r="C213" s="4">
        <v>44327</v>
      </c>
      <c r="D213" s="3" t="s">
        <v>4127</v>
      </c>
      <c r="E213" s="3" t="s">
        <v>4128</v>
      </c>
      <c r="F213" s="3">
        <v>2909</v>
      </c>
      <c r="G213" s="3" t="s">
        <v>4129</v>
      </c>
      <c r="H213" s="3" t="s">
        <v>4130</v>
      </c>
      <c r="I213" s="5">
        <v>1</v>
      </c>
      <c r="J213" s="5">
        <v>237.50280991735499</v>
      </c>
      <c r="K213" s="5">
        <f t="shared" si="19"/>
        <v>287.37839999999954</v>
      </c>
      <c r="L213" s="5"/>
      <c r="M213" s="5"/>
      <c r="N213" s="5">
        <f>+K213*0.95</f>
        <v>273.00947999999954</v>
      </c>
      <c r="O213" s="5">
        <f>+N213+N212+N211+N210+N209+N208+N207</f>
        <v>1441.2669944999989</v>
      </c>
      <c r="P213" s="5">
        <v>351.73453640330501</v>
      </c>
      <c r="Q213" s="6">
        <f t="shared" si="20"/>
        <v>425.59878904799905</v>
      </c>
      <c r="R213" s="5">
        <f>+Q213+Q212+Q211+Q210+Q209+Q208+Q207</f>
        <v>2638.5304662459957</v>
      </c>
      <c r="S213" s="16">
        <v>2657.6</v>
      </c>
      <c r="T213" s="22">
        <f t="shared" si="21"/>
        <v>19.069533754004169</v>
      </c>
      <c r="U213" s="6"/>
      <c r="V213" s="6"/>
      <c r="W213" s="6"/>
      <c r="X213" s="6"/>
      <c r="Y213" s="6"/>
      <c r="Z213" s="6"/>
      <c r="AA213" s="6"/>
      <c r="AB213" s="16"/>
    </row>
    <row r="214" spans="1:28" x14ac:dyDescent="0.25">
      <c r="A214" s="3" t="s">
        <v>2464</v>
      </c>
      <c r="B214" s="3" t="s">
        <v>2465</v>
      </c>
      <c r="C214" s="4">
        <v>44327</v>
      </c>
      <c r="D214" s="3" t="s">
        <v>2466</v>
      </c>
      <c r="E214" s="3" t="s">
        <v>2467</v>
      </c>
      <c r="F214" s="3"/>
      <c r="G214" s="3" t="s">
        <v>2468</v>
      </c>
      <c r="H214" s="3" t="s">
        <v>2469</v>
      </c>
      <c r="I214" s="5">
        <v>1</v>
      </c>
      <c r="J214" s="5">
        <v>233.980413223141</v>
      </c>
      <c r="K214" s="5">
        <f t="shared" si="19"/>
        <v>283.11630000000059</v>
      </c>
      <c r="L214" s="5"/>
      <c r="M214" s="5">
        <f>+K214*0.85</f>
        <v>240.64885500000051</v>
      </c>
      <c r="N214" s="5">
        <f>+M214*0.95</f>
        <v>228.61641225000048</v>
      </c>
      <c r="O214" s="5"/>
      <c r="P214" s="5">
        <v>315.36816015867799</v>
      </c>
      <c r="Q214" s="6">
        <f t="shared" si="20"/>
        <v>381.59547379200035</v>
      </c>
      <c r="R214" s="5"/>
      <c r="S214" s="16"/>
      <c r="T214" s="22">
        <f t="shared" si="21"/>
        <v>0</v>
      </c>
      <c r="U214" s="6"/>
      <c r="V214" s="6"/>
      <c r="W214" s="6"/>
      <c r="X214" s="6"/>
      <c r="Y214" s="6"/>
      <c r="Z214" s="6"/>
      <c r="AA214" s="6"/>
      <c r="AB214" s="6"/>
    </row>
    <row r="215" spans="1:28" x14ac:dyDescent="0.25">
      <c r="A215" s="3" t="s">
        <v>2637</v>
      </c>
      <c r="B215" s="3" t="s">
        <v>2638</v>
      </c>
      <c r="C215" s="4">
        <v>44327</v>
      </c>
      <c r="D215" s="3" t="s">
        <v>2639</v>
      </c>
      <c r="E215" s="3" t="s">
        <v>2640</v>
      </c>
      <c r="F215" s="3"/>
      <c r="G215" s="3" t="s">
        <v>2641</v>
      </c>
      <c r="H215" s="3" t="s">
        <v>2642</v>
      </c>
      <c r="I215" s="5">
        <v>1</v>
      </c>
      <c r="J215" s="5">
        <v>216.06942148760299</v>
      </c>
      <c r="K215" s="5">
        <f t="shared" si="19"/>
        <v>261.44399999999962</v>
      </c>
      <c r="L215" s="5"/>
      <c r="M215" s="5">
        <f>+K215*0.85</f>
        <v>222.22739999999968</v>
      </c>
      <c r="N215" s="5">
        <f>+M215*0.95</f>
        <v>211.11602999999968</v>
      </c>
      <c r="O215" s="5"/>
      <c r="P215" s="5">
        <v>320.00529530578501</v>
      </c>
      <c r="Q215" s="6">
        <f t="shared" si="20"/>
        <v>387.20640731999987</v>
      </c>
      <c r="R215" s="5"/>
      <c r="S215" s="16"/>
      <c r="T215" s="22">
        <f t="shared" si="21"/>
        <v>0</v>
      </c>
      <c r="U215" s="6"/>
      <c r="V215" s="6"/>
      <c r="W215" s="6"/>
      <c r="X215" s="6"/>
      <c r="Y215" s="6"/>
      <c r="Z215" s="6"/>
      <c r="AA215" s="6"/>
      <c r="AB215" s="6"/>
    </row>
    <row r="216" spans="1:28" x14ac:dyDescent="0.25">
      <c r="A216" s="3" t="s">
        <v>3987</v>
      </c>
      <c r="B216" s="3" t="s">
        <v>3988</v>
      </c>
      <c r="C216" s="4">
        <v>44327</v>
      </c>
      <c r="D216" s="3" t="s">
        <v>3989</v>
      </c>
      <c r="E216" s="3" t="s">
        <v>3990</v>
      </c>
      <c r="F216" s="3"/>
      <c r="G216" s="3" t="s">
        <v>3991</v>
      </c>
      <c r="H216" s="3" t="s">
        <v>3992</v>
      </c>
      <c r="I216" s="5">
        <v>1</v>
      </c>
      <c r="J216" s="5">
        <v>219.21148760330601</v>
      </c>
      <c r="K216" s="5">
        <f t="shared" si="19"/>
        <v>265.24590000000029</v>
      </c>
      <c r="L216" s="5">
        <f>+K216*0.7</f>
        <v>185.67213000000018</v>
      </c>
      <c r="M216" s="5"/>
      <c r="N216" s="5">
        <f>+L216*0.95</f>
        <v>176.38852350000016</v>
      </c>
      <c r="O216" s="5"/>
      <c r="P216" s="5">
        <v>323.96169695454603</v>
      </c>
      <c r="Q216" s="6">
        <f t="shared" si="20"/>
        <v>391.9936533150007</v>
      </c>
      <c r="R216" s="5"/>
      <c r="S216" s="16"/>
      <c r="T216" s="22">
        <f t="shared" si="21"/>
        <v>0</v>
      </c>
      <c r="U216" s="6"/>
      <c r="V216" s="6"/>
      <c r="W216" s="6"/>
      <c r="X216" s="6"/>
      <c r="Y216" s="6"/>
      <c r="Z216" s="6"/>
      <c r="AA216" s="6"/>
      <c r="AB216" s="6"/>
    </row>
    <row r="217" spans="1:28" x14ac:dyDescent="0.25">
      <c r="A217" s="3" t="s">
        <v>4329</v>
      </c>
      <c r="B217" s="3" t="s">
        <v>4330</v>
      </c>
      <c r="C217" s="4">
        <v>44327</v>
      </c>
      <c r="D217" s="3" t="s">
        <v>4331</v>
      </c>
      <c r="E217" s="3" t="s">
        <v>4332</v>
      </c>
      <c r="F217" s="3"/>
      <c r="G217" s="3" t="s">
        <v>4333</v>
      </c>
      <c r="H217" s="3" t="s">
        <v>4334</v>
      </c>
      <c r="I217" s="5">
        <v>1</v>
      </c>
      <c r="J217" s="5">
        <v>202.44970000000001</v>
      </c>
      <c r="K217" s="5">
        <f t="shared" si="19"/>
        <v>244.96413699999999</v>
      </c>
      <c r="L217" s="5"/>
      <c r="M217" s="5"/>
      <c r="N217" s="5">
        <f>+K217*0.95</f>
        <v>232.71593014999999</v>
      </c>
      <c r="O217" s="5"/>
      <c r="P217" s="5">
        <v>304.12319154545401</v>
      </c>
      <c r="Q217" s="6">
        <f t="shared" si="20"/>
        <v>367.98906176999935</v>
      </c>
      <c r="R217" s="5"/>
      <c r="S217" s="16"/>
      <c r="T217" s="22">
        <f t="shared" si="21"/>
        <v>0</v>
      </c>
      <c r="U217" s="6"/>
      <c r="V217" s="6"/>
      <c r="W217" s="6"/>
      <c r="X217" s="6"/>
      <c r="Y217" s="6"/>
      <c r="Z217" s="6"/>
      <c r="AA217" s="6"/>
      <c r="AB217" s="6"/>
    </row>
    <row r="218" spans="1:28" x14ac:dyDescent="0.25">
      <c r="A218" s="3" t="s">
        <v>4365</v>
      </c>
      <c r="B218" s="3" t="s">
        <v>4366</v>
      </c>
      <c r="C218" s="4">
        <v>44327</v>
      </c>
      <c r="D218" s="3" t="s">
        <v>4367</v>
      </c>
      <c r="E218" s="3" t="s">
        <v>4368</v>
      </c>
      <c r="F218" s="3">
        <v>2913</v>
      </c>
      <c r="G218" s="3" t="s">
        <v>4369</v>
      </c>
      <c r="H218" s="3" t="s">
        <v>4370</v>
      </c>
      <c r="I218" s="5">
        <v>1</v>
      </c>
      <c r="J218" s="5">
        <v>183.3751</v>
      </c>
      <c r="K218" s="5">
        <f t="shared" si="19"/>
        <v>221.883871</v>
      </c>
      <c r="L218" s="5"/>
      <c r="M218" s="5"/>
      <c r="N218" s="5">
        <f>+K218*0.95</f>
        <v>210.78967745</v>
      </c>
      <c r="O218" s="5">
        <f>+N218+N217+N216+N215+N214</f>
        <v>1059.6265733500002</v>
      </c>
      <c r="P218" s="5">
        <v>363.635793528926</v>
      </c>
      <c r="Q218" s="6">
        <f t="shared" si="20"/>
        <v>439.99931017000046</v>
      </c>
      <c r="R218" s="5">
        <f>+Q218+Q217+Q216+Q215+Q214</f>
        <v>1968.7839063670008</v>
      </c>
      <c r="S218" s="16">
        <v>1968.79</v>
      </c>
      <c r="T218" s="22">
        <f t="shared" si="21"/>
        <v>6.0936329991818639E-3</v>
      </c>
      <c r="U218" s="6"/>
      <c r="V218" s="6"/>
      <c r="W218" s="6"/>
      <c r="X218" s="6"/>
      <c r="Y218" s="6"/>
      <c r="Z218" s="6"/>
      <c r="AA218" s="6"/>
      <c r="AB218" s="6"/>
    </row>
    <row r="219" spans="1:28" x14ac:dyDescent="0.25">
      <c r="A219" s="3" t="s">
        <v>4641</v>
      </c>
      <c r="B219" s="3" t="s">
        <v>4642</v>
      </c>
      <c r="C219" s="4">
        <v>44327</v>
      </c>
      <c r="D219" s="3" t="s">
        <v>4643</v>
      </c>
      <c r="E219" s="3" t="s">
        <v>4644</v>
      </c>
      <c r="F219" s="3">
        <v>2915</v>
      </c>
      <c r="G219" s="3" t="s">
        <v>4645</v>
      </c>
      <c r="H219" s="3" t="s">
        <v>4646</v>
      </c>
      <c r="I219" s="5">
        <v>1</v>
      </c>
      <c r="J219" s="5">
        <v>380.19</v>
      </c>
      <c r="K219" s="5">
        <f t="shared" si="19"/>
        <v>460.0299</v>
      </c>
      <c r="L219" s="5"/>
      <c r="M219" s="5"/>
      <c r="N219" s="5">
        <f>+K219</f>
        <v>460.0299</v>
      </c>
      <c r="O219" s="5">
        <f>+N219</f>
        <v>460.0299</v>
      </c>
      <c r="P219" s="5">
        <v>595.04681781652903</v>
      </c>
      <c r="Q219" s="6">
        <f t="shared" si="20"/>
        <v>720.00664955800005</v>
      </c>
      <c r="R219" s="5">
        <f>+Q219</f>
        <v>720.00664955800005</v>
      </c>
      <c r="S219" s="16">
        <v>720</v>
      </c>
      <c r="T219" s="22">
        <f t="shared" si="21"/>
        <v>-6.6495580000491827E-3</v>
      </c>
      <c r="U219" s="6"/>
      <c r="V219" s="6"/>
      <c r="W219" s="6"/>
      <c r="X219" s="6"/>
      <c r="Y219" s="6"/>
      <c r="Z219" s="6"/>
      <c r="AA219" s="6"/>
      <c r="AB219" s="6"/>
    </row>
    <row r="220" spans="1:28" x14ac:dyDescent="0.25">
      <c r="A220" s="3" t="s">
        <v>586</v>
      </c>
      <c r="B220" s="3" t="s">
        <v>587</v>
      </c>
      <c r="C220" s="4">
        <v>44327</v>
      </c>
      <c r="D220" s="3" t="s">
        <v>588</v>
      </c>
      <c r="E220" s="3" t="s">
        <v>589</v>
      </c>
      <c r="F220" s="3"/>
      <c r="G220" s="3" t="s">
        <v>590</v>
      </c>
      <c r="H220" s="3" t="s">
        <v>591</v>
      </c>
      <c r="I220" s="5">
        <v>1</v>
      </c>
      <c r="J220" s="5">
        <v>739.71</v>
      </c>
      <c r="K220" s="5">
        <f t="shared" si="19"/>
        <v>895.04910000000007</v>
      </c>
      <c r="L220" s="5"/>
      <c r="M220" s="5"/>
      <c r="N220" s="5">
        <f>+K220*0.95</f>
        <v>850.29664500000001</v>
      </c>
      <c r="O220" s="5"/>
      <c r="P220" s="5">
        <v>1164.78879673388</v>
      </c>
      <c r="Q220" s="6">
        <f t="shared" si="20"/>
        <v>1409.3944440479947</v>
      </c>
      <c r="R220" s="5"/>
      <c r="S220" s="16"/>
      <c r="T220" s="22">
        <f t="shared" si="21"/>
        <v>0</v>
      </c>
      <c r="U220" s="6"/>
      <c r="V220" s="6"/>
      <c r="W220" s="6"/>
      <c r="X220" s="6"/>
      <c r="Y220" s="6"/>
      <c r="Z220" s="6"/>
      <c r="AA220" s="6"/>
      <c r="AB220" s="6"/>
    </row>
    <row r="221" spans="1:28" x14ac:dyDescent="0.25">
      <c r="A221" s="3" t="s">
        <v>4191</v>
      </c>
      <c r="B221" s="3" t="s">
        <v>4192</v>
      </c>
      <c r="C221" s="4">
        <v>44327</v>
      </c>
      <c r="D221" s="3" t="s">
        <v>4193</v>
      </c>
      <c r="E221" s="3" t="s">
        <v>4194</v>
      </c>
      <c r="F221" s="3">
        <v>2916</v>
      </c>
      <c r="G221" s="3" t="s">
        <v>4195</v>
      </c>
      <c r="H221" s="3" t="s">
        <v>4196</v>
      </c>
      <c r="I221" s="5">
        <v>1</v>
      </c>
      <c r="J221" s="5">
        <v>157.08578512396701</v>
      </c>
      <c r="K221" s="5">
        <f t="shared" si="19"/>
        <v>190.07380000000009</v>
      </c>
      <c r="L221" s="5"/>
      <c r="M221" s="5"/>
      <c r="N221" s="5">
        <f>+K221*0.95</f>
        <v>180.57011000000008</v>
      </c>
      <c r="O221" s="5">
        <f>+N221+N220</f>
        <v>1030.866755</v>
      </c>
      <c r="P221" s="5">
        <v>232.49167455702499</v>
      </c>
      <c r="Q221" s="6">
        <f t="shared" si="20"/>
        <v>281.31492621400025</v>
      </c>
      <c r="R221" s="5">
        <f>+Q221+Q220</f>
        <v>1690.709370261995</v>
      </c>
      <c r="S221" s="16">
        <v>1690.71</v>
      </c>
      <c r="T221" s="22">
        <f t="shared" si="21"/>
        <v>6.2973800504551036E-4</v>
      </c>
      <c r="U221" s="6"/>
      <c r="V221" s="6"/>
      <c r="W221" s="6"/>
      <c r="X221" s="6"/>
      <c r="Y221" s="6"/>
      <c r="Z221" s="6"/>
      <c r="AA221" s="6"/>
      <c r="AB221" s="6"/>
    </row>
    <row r="222" spans="1:28" x14ac:dyDescent="0.25">
      <c r="A222" s="3" t="s">
        <v>2506</v>
      </c>
      <c r="B222" s="3" t="s">
        <v>2507</v>
      </c>
      <c r="C222" s="4">
        <v>44327</v>
      </c>
      <c r="D222" s="3" t="s">
        <v>2508</v>
      </c>
      <c r="E222" s="3" t="s">
        <v>2509</v>
      </c>
      <c r="F222" s="3">
        <v>2917</v>
      </c>
      <c r="G222" s="3" t="s">
        <v>2510</v>
      </c>
      <c r="H222" s="3" t="s">
        <v>2511</v>
      </c>
      <c r="I222" s="5">
        <v>4</v>
      </c>
      <c r="J222" s="5">
        <v>109.10892561983501</v>
      </c>
      <c r="K222" s="5">
        <f t="shared" si="19"/>
        <v>528.08720000000142</v>
      </c>
      <c r="L222" s="5"/>
      <c r="M222" s="5">
        <f>+K222*0.85</f>
        <v>448.8741200000012</v>
      </c>
      <c r="N222" s="5">
        <f>+M222*0.95</f>
        <v>426.43041400000112</v>
      </c>
      <c r="O222" s="5">
        <f>+N222</f>
        <v>426.43041400000112</v>
      </c>
      <c r="P222" s="5">
        <v>610.91833197355504</v>
      </c>
      <c r="Q222" s="6">
        <f t="shared" si="20"/>
        <v>739.2111816880016</v>
      </c>
      <c r="R222" s="5">
        <f>+Q222</f>
        <v>739.2111816880016</v>
      </c>
      <c r="S222" s="16">
        <v>739.2</v>
      </c>
      <c r="T222" s="22">
        <f t="shared" si="21"/>
        <v>-1.1181688001556722E-2</v>
      </c>
      <c r="U222" s="6"/>
      <c r="V222" s="6"/>
      <c r="W222" s="6"/>
      <c r="X222" s="6"/>
      <c r="Y222" s="6"/>
      <c r="Z222" s="6"/>
      <c r="AA222" s="6"/>
      <c r="AB222" s="6"/>
    </row>
    <row r="223" spans="1:28" x14ac:dyDescent="0.25">
      <c r="A223" s="3" t="s">
        <v>1450</v>
      </c>
      <c r="B223" s="3" t="s">
        <v>1451</v>
      </c>
      <c r="C223" s="4">
        <v>44327</v>
      </c>
      <c r="D223" s="3" t="s">
        <v>1452</v>
      </c>
      <c r="E223" s="3" t="s">
        <v>1453</v>
      </c>
      <c r="F223" s="3"/>
      <c r="G223" s="3" t="s">
        <v>1454</v>
      </c>
      <c r="H223" s="3" t="s">
        <v>1455</v>
      </c>
      <c r="I223" s="5">
        <v>1</v>
      </c>
      <c r="J223" s="5">
        <v>700.04</v>
      </c>
      <c r="K223" s="5">
        <f t="shared" si="19"/>
        <v>847.0483999999999</v>
      </c>
      <c r="L223" s="5"/>
      <c r="M223" s="5"/>
      <c r="N223" s="5">
        <f>+K223*0.95</f>
        <v>804.69597999999985</v>
      </c>
      <c r="O223" s="5"/>
      <c r="P223" s="5">
        <v>1165.5447172107499</v>
      </c>
      <c r="Q223" s="6">
        <f t="shared" si="20"/>
        <v>1410.3091078250075</v>
      </c>
      <c r="R223" s="5"/>
      <c r="S223" s="16"/>
      <c r="T223" s="22">
        <f t="shared" si="21"/>
        <v>0</v>
      </c>
      <c r="U223" s="6"/>
      <c r="V223" s="6"/>
      <c r="W223" s="6"/>
      <c r="X223" s="6"/>
      <c r="Y223" s="6"/>
      <c r="Z223" s="6"/>
      <c r="AA223" s="6"/>
      <c r="AB223" s="6"/>
    </row>
    <row r="224" spans="1:28" x14ac:dyDescent="0.25">
      <c r="A224" s="3" t="s">
        <v>1870</v>
      </c>
      <c r="B224" s="3" t="s">
        <v>1871</v>
      </c>
      <c r="C224" s="4">
        <v>44327</v>
      </c>
      <c r="D224" s="3" t="s">
        <v>1872</v>
      </c>
      <c r="E224" s="3" t="s">
        <v>1873</v>
      </c>
      <c r="F224" s="3"/>
      <c r="G224" s="3" t="s">
        <v>1874</v>
      </c>
      <c r="H224" s="3" t="s">
        <v>1875</v>
      </c>
      <c r="I224" s="5">
        <v>1</v>
      </c>
      <c r="J224" s="5">
        <v>256.55</v>
      </c>
      <c r="K224" s="5">
        <f t="shared" si="19"/>
        <v>310.4255</v>
      </c>
      <c r="L224" s="5"/>
      <c r="M224" s="5"/>
      <c r="N224" s="5">
        <f>+K224</f>
        <v>310.4255</v>
      </c>
      <c r="O224" s="5"/>
      <c r="P224" s="5">
        <v>379.50091950000001</v>
      </c>
      <c r="Q224" s="6">
        <f t="shared" si="20"/>
        <v>459.19611259499999</v>
      </c>
      <c r="R224" s="5"/>
      <c r="S224" s="16"/>
      <c r="T224" s="22">
        <f t="shared" si="21"/>
        <v>0</v>
      </c>
      <c r="U224" s="6"/>
      <c r="V224" s="6"/>
      <c r="W224" s="6"/>
      <c r="X224" s="6"/>
      <c r="Y224" s="6"/>
      <c r="Z224" s="6"/>
      <c r="AA224" s="6"/>
      <c r="AB224" s="6"/>
    </row>
    <row r="225" spans="1:28" x14ac:dyDescent="0.25">
      <c r="A225" s="3" t="s">
        <v>2248</v>
      </c>
      <c r="B225" s="3" t="s">
        <v>2249</v>
      </c>
      <c r="C225" s="4">
        <v>44327</v>
      </c>
      <c r="D225" s="3" t="s">
        <v>2250</v>
      </c>
      <c r="E225" s="3" t="s">
        <v>2251</v>
      </c>
      <c r="F225" s="3"/>
      <c r="G225" s="3" t="s">
        <v>2252</v>
      </c>
      <c r="H225" s="3" t="s">
        <v>2253</v>
      </c>
      <c r="I225" s="5">
        <v>10</v>
      </c>
      <c r="J225" s="5">
        <v>148.69</v>
      </c>
      <c r="K225" s="5">
        <f t="shared" si="19"/>
        <v>1799.1490000000001</v>
      </c>
      <c r="L225" s="5"/>
      <c r="M225" s="5"/>
      <c r="N225" s="5">
        <f>+K225</f>
        <v>1799.1490000000001</v>
      </c>
      <c r="O225" s="5"/>
      <c r="P225" s="5">
        <v>2313.98593760331</v>
      </c>
      <c r="Q225" s="6">
        <f t="shared" si="20"/>
        <v>2799.922984500005</v>
      </c>
      <c r="R225" s="5"/>
      <c r="S225" s="16"/>
      <c r="T225" s="22">
        <f t="shared" si="21"/>
        <v>0</v>
      </c>
      <c r="U225" s="6"/>
      <c r="V225" s="6"/>
      <c r="W225" s="6"/>
      <c r="X225" s="6"/>
      <c r="Y225" s="6"/>
      <c r="Z225" s="6"/>
      <c r="AA225" s="6"/>
      <c r="AB225" s="6"/>
    </row>
    <row r="226" spans="1:28" x14ac:dyDescent="0.25">
      <c r="A226" s="3" t="s">
        <v>1420</v>
      </c>
      <c r="B226" s="3" t="s">
        <v>1421</v>
      </c>
      <c r="C226" s="4">
        <v>44333</v>
      </c>
      <c r="D226" s="3" t="s">
        <v>1422</v>
      </c>
      <c r="E226" s="3" t="s">
        <v>1423</v>
      </c>
      <c r="F226" s="3"/>
      <c r="G226" s="3" t="s">
        <v>1424</v>
      </c>
      <c r="H226" s="3" t="s">
        <v>1425</v>
      </c>
      <c r="I226" s="5">
        <v>1</v>
      </c>
      <c r="J226" s="5">
        <v>700.04</v>
      </c>
      <c r="K226" s="5">
        <f t="shared" si="19"/>
        <v>847.0483999999999</v>
      </c>
      <c r="L226" s="5"/>
      <c r="M226" s="5"/>
      <c r="N226" s="5">
        <f>+K226*0.95</f>
        <v>804.69597999999985</v>
      </c>
      <c r="O226" s="5"/>
      <c r="P226" s="5">
        <v>1165.5447831619799</v>
      </c>
      <c r="Q226" s="6">
        <f t="shared" si="20"/>
        <v>1410.3091876259957</v>
      </c>
      <c r="R226" s="5"/>
      <c r="S226" s="16"/>
      <c r="T226" s="22">
        <f t="shared" si="21"/>
        <v>0</v>
      </c>
      <c r="U226" s="6"/>
      <c r="V226" s="6"/>
      <c r="W226" s="6"/>
      <c r="X226" s="6"/>
      <c r="Y226" s="6"/>
      <c r="Z226" s="6"/>
      <c r="AA226" s="6"/>
      <c r="AB226" s="6"/>
    </row>
    <row r="227" spans="1:28" x14ac:dyDescent="0.25">
      <c r="A227" s="3" t="s">
        <v>1456</v>
      </c>
      <c r="B227" s="3" t="s">
        <v>1457</v>
      </c>
      <c r="C227" s="4">
        <v>44333</v>
      </c>
      <c r="D227" s="3" t="s">
        <v>1458</v>
      </c>
      <c r="E227" s="3" t="s">
        <v>1459</v>
      </c>
      <c r="F227" s="3">
        <v>2919</v>
      </c>
      <c r="G227" s="3" t="s">
        <v>1460</v>
      </c>
      <c r="H227" s="3" t="s">
        <v>1461</v>
      </c>
      <c r="I227" s="5">
        <v>-1</v>
      </c>
      <c r="J227" s="5">
        <v>700.04</v>
      </c>
      <c r="K227" s="5">
        <f t="shared" si="19"/>
        <v>-847.0483999999999</v>
      </c>
      <c r="L227" s="5"/>
      <c r="M227" s="5"/>
      <c r="N227" s="5">
        <f>+K227*0.95</f>
        <v>-804.69597999999985</v>
      </c>
      <c r="O227" s="5">
        <f>+N227+N226+N225+N224+N223</f>
        <v>2914.2704800000001</v>
      </c>
      <c r="P227" s="5">
        <v>-1165.5447172107499</v>
      </c>
      <c r="Q227" s="6">
        <f t="shared" si="20"/>
        <v>-1410.3091078250075</v>
      </c>
      <c r="R227" s="5">
        <f>+Q227+Q226+Q225+Q224+Q223</f>
        <v>4669.4282847210006</v>
      </c>
      <c r="S227" s="16">
        <v>4669.3999999999996</v>
      </c>
      <c r="T227" s="22">
        <f t="shared" si="21"/>
        <v>-2.8284721001000435E-2</v>
      </c>
      <c r="U227" s="6"/>
      <c r="V227" s="6"/>
      <c r="W227" s="6"/>
      <c r="X227" s="6"/>
      <c r="Y227" s="6"/>
      <c r="Z227" s="6"/>
      <c r="AA227" s="6"/>
      <c r="AB227" s="6"/>
    </row>
    <row r="228" spans="1:28" x14ac:dyDescent="0.25">
      <c r="A228" s="3" t="s">
        <v>3351</v>
      </c>
      <c r="B228" s="3" t="s">
        <v>3352</v>
      </c>
      <c r="C228" s="4">
        <v>44327</v>
      </c>
      <c r="D228" s="3" t="s">
        <v>3353</v>
      </c>
      <c r="E228" s="3" t="s">
        <v>3354</v>
      </c>
      <c r="F228" s="3">
        <v>2920</v>
      </c>
      <c r="G228" s="3" t="s">
        <v>3355</v>
      </c>
      <c r="H228" s="3" t="s">
        <v>3356</v>
      </c>
      <c r="I228" s="5">
        <v>1</v>
      </c>
      <c r="J228" s="5">
        <v>1299.97586776859</v>
      </c>
      <c r="K228" s="5">
        <f t="shared" si="19"/>
        <v>1572.9707999999939</v>
      </c>
      <c r="L228" s="5"/>
      <c r="M228" s="5">
        <f>+K228*0.85</f>
        <v>1337.0251799999949</v>
      </c>
      <c r="N228" s="5">
        <f>+M228*0.95</f>
        <v>1270.1739209999951</v>
      </c>
      <c r="O228" s="5">
        <f>+N228</f>
        <v>1270.1739209999951</v>
      </c>
      <c r="P228" s="5">
        <v>1734.7137974677601</v>
      </c>
      <c r="Q228" s="6">
        <f t="shared" si="20"/>
        <v>2099.0036949359896</v>
      </c>
      <c r="R228" s="5">
        <f>+Q228</f>
        <v>2099.0036949359896</v>
      </c>
      <c r="S228" s="16">
        <v>2099</v>
      </c>
      <c r="T228" s="22">
        <f t="shared" si="21"/>
        <v>-3.6949359896425449E-3</v>
      </c>
      <c r="U228" s="6"/>
      <c r="V228" s="6"/>
      <c r="W228" s="6"/>
      <c r="X228" s="6"/>
      <c r="Y228" s="6"/>
      <c r="Z228" s="6"/>
      <c r="AA228" s="6"/>
      <c r="AB228" s="6"/>
    </row>
    <row r="229" spans="1:28" x14ac:dyDescent="0.25">
      <c r="A229" s="3" t="s">
        <v>3057</v>
      </c>
      <c r="B229" s="3" t="s">
        <v>3058</v>
      </c>
      <c r="C229" s="4">
        <v>44327</v>
      </c>
      <c r="D229" s="3" t="s">
        <v>3059</v>
      </c>
      <c r="E229" s="3" t="s">
        <v>3060</v>
      </c>
      <c r="F229" s="3"/>
      <c r="G229" s="3" t="s">
        <v>3061</v>
      </c>
      <c r="H229" s="3" t="s">
        <v>3062</v>
      </c>
      <c r="I229" s="5">
        <v>1</v>
      </c>
      <c r="J229" s="5">
        <v>399.11537190082601</v>
      </c>
      <c r="K229" s="5">
        <f t="shared" ref="K229:K292" si="22">+J229*I229*1.21</f>
        <v>482.92959999999943</v>
      </c>
      <c r="L229" s="5"/>
      <c r="M229" s="5"/>
      <c r="N229" s="5">
        <f>+K229*0.95</f>
        <v>458.78311999999943</v>
      </c>
      <c r="O229" s="5"/>
      <c r="P229" s="5">
        <v>591.07390117024704</v>
      </c>
      <c r="Q229" s="6">
        <f t="shared" si="20"/>
        <v>715.19942041599893</v>
      </c>
      <c r="R229" s="5"/>
      <c r="S229" s="16"/>
      <c r="T229" s="22">
        <f t="shared" si="21"/>
        <v>0</v>
      </c>
      <c r="U229" s="6"/>
      <c r="V229" s="6"/>
      <c r="W229" s="6"/>
      <c r="X229" s="6"/>
      <c r="Y229" s="6"/>
      <c r="Z229" s="6"/>
      <c r="AA229" s="6"/>
      <c r="AB229" s="6"/>
    </row>
    <row r="230" spans="1:28" x14ac:dyDescent="0.25">
      <c r="A230" s="3" t="s">
        <v>4233</v>
      </c>
      <c r="B230" s="3" t="s">
        <v>4234</v>
      </c>
      <c r="C230" s="4">
        <v>44327</v>
      </c>
      <c r="D230" s="3" t="s">
        <v>4235</v>
      </c>
      <c r="E230" s="3" t="s">
        <v>4236</v>
      </c>
      <c r="F230" s="3"/>
      <c r="G230" s="3" t="s">
        <v>4237</v>
      </c>
      <c r="H230" s="3" t="s">
        <v>4238</v>
      </c>
      <c r="I230" s="5">
        <v>1</v>
      </c>
      <c r="J230" s="5">
        <v>547.06661157024803</v>
      </c>
      <c r="K230" s="5">
        <f t="shared" si="22"/>
        <v>661.95060000000012</v>
      </c>
      <c r="L230" s="5">
        <f>+K230*0.65</f>
        <v>430.26789000000008</v>
      </c>
      <c r="M230" s="5"/>
      <c r="N230" s="5">
        <f>+L230*0.95</f>
        <v>408.75449550000008</v>
      </c>
      <c r="O230" s="5"/>
      <c r="P230" s="5">
        <v>526.28355099669398</v>
      </c>
      <c r="Q230" s="6">
        <f t="shared" si="20"/>
        <v>636.80309670599968</v>
      </c>
      <c r="R230" s="5"/>
      <c r="S230" s="16"/>
      <c r="T230" s="22">
        <f t="shared" si="21"/>
        <v>0</v>
      </c>
      <c r="U230" s="6"/>
      <c r="V230" s="6"/>
      <c r="W230" s="6"/>
      <c r="X230" s="6"/>
      <c r="Y230" s="6"/>
      <c r="Z230" s="6"/>
      <c r="AA230" s="6"/>
      <c r="AB230" s="6"/>
    </row>
    <row r="231" spans="1:28" x14ac:dyDescent="0.25">
      <c r="A231" s="3" t="s">
        <v>4317</v>
      </c>
      <c r="B231" s="3" t="s">
        <v>4318</v>
      </c>
      <c r="C231" s="4">
        <v>44327</v>
      </c>
      <c r="D231" s="3" t="s">
        <v>4319</v>
      </c>
      <c r="E231" s="3" t="s">
        <v>4320</v>
      </c>
      <c r="F231" s="3"/>
      <c r="G231" s="3" t="s">
        <v>4321</v>
      </c>
      <c r="H231" s="3" t="s">
        <v>4322</v>
      </c>
      <c r="I231" s="5">
        <v>1</v>
      </c>
      <c r="J231" s="5">
        <v>202.44970000000001</v>
      </c>
      <c r="K231" s="5">
        <f t="shared" si="22"/>
        <v>244.96413699999999</v>
      </c>
      <c r="L231" s="5"/>
      <c r="M231" s="5"/>
      <c r="N231" s="5">
        <f>+K231*0.95</f>
        <v>232.71593014999999</v>
      </c>
      <c r="O231" s="5"/>
      <c r="P231" s="5">
        <v>304.12319154545401</v>
      </c>
      <c r="Q231" s="6">
        <f t="shared" si="20"/>
        <v>367.98906176999935</v>
      </c>
      <c r="R231" s="5"/>
      <c r="S231" s="16"/>
      <c r="T231" s="22">
        <f t="shared" si="21"/>
        <v>0</v>
      </c>
      <c r="U231" s="6"/>
      <c r="V231" s="6"/>
      <c r="W231" s="6"/>
      <c r="X231" s="6"/>
      <c r="Y231" s="6"/>
      <c r="Z231" s="6"/>
      <c r="AA231" s="6"/>
      <c r="AB231" s="6"/>
    </row>
    <row r="232" spans="1:28" x14ac:dyDescent="0.25">
      <c r="A232" s="3" t="s">
        <v>4359</v>
      </c>
      <c r="B232" s="3" t="s">
        <v>4360</v>
      </c>
      <c r="C232" s="4">
        <v>44327</v>
      </c>
      <c r="D232" s="3" t="s">
        <v>4361</v>
      </c>
      <c r="E232" s="3" t="s">
        <v>4362</v>
      </c>
      <c r="F232" s="3"/>
      <c r="G232" s="3" t="s">
        <v>4363</v>
      </c>
      <c r="H232" s="3" t="s">
        <v>4364</v>
      </c>
      <c r="I232" s="5">
        <v>1</v>
      </c>
      <c r="J232" s="5">
        <v>183.3751</v>
      </c>
      <c r="K232" s="5">
        <f t="shared" si="22"/>
        <v>221.883871</v>
      </c>
      <c r="L232" s="5"/>
      <c r="M232" s="5"/>
      <c r="N232" s="5">
        <f>+K232*0.95</f>
        <v>210.78967745</v>
      </c>
      <c r="O232" s="5"/>
      <c r="P232" s="5">
        <v>363.635793528926</v>
      </c>
      <c r="Q232" s="6">
        <f t="shared" si="20"/>
        <v>439.99931017000046</v>
      </c>
      <c r="R232" s="5"/>
      <c r="S232" s="16"/>
      <c r="T232" s="22">
        <f t="shared" si="21"/>
        <v>0</v>
      </c>
      <c r="U232" s="6"/>
      <c r="V232" s="6"/>
      <c r="W232" s="6"/>
      <c r="X232" s="6"/>
      <c r="Y232" s="6"/>
      <c r="Z232" s="6"/>
      <c r="AA232" s="6"/>
      <c r="AB232" s="6"/>
    </row>
    <row r="233" spans="1:28" x14ac:dyDescent="0.25">
      <c r="A233" s="3" t="s">
        <v>4755</v>
      </c>
      <c r="B233" s="3" t="s">
        <v>4756</v>
      </c>
      <c r="C233" s="4">
        <v>44327</v>
      </c>
      <c r="D233" s="3" t="s">
        <v>4757</v>
      </c>
      <c r="E233" s="3" t="s">
        <v>4758</v>
      </c>
      <c r="F233" s="3"/>
      <c r="G233" s="3" t="s">
        <v>4759</v>
      </c>
      <c r="H233" s="3" t="s">
        <v>4760</v>
      </c>
      <c r="I233" s="5">
        <v>2</v>
      </c>
      <c r="J233" s="5">
        <v>145.59379999999999</v>
      </c>
      <c r="K233" s="5">
        <f t="shared" si="22"/>
        <v>352.33699599999994</v>
      </c>
      <c r="L233" s="5"/>
      <c r="M233" s="5"/>
      <c r="N233" s="5">
        <f>+K233*0.95</f>
        <v>334.72014619999993</v>
      </c>
      <c r="O233" s="5"/>
      <c r="P233" s="5">
        <v>465.457466697521</v>
      </c>
      <c r="Q233" s="6">
        <f t="shared" si="20"/>
        <v>563.20353470400039</v>
      </c>
      <c r="R233" s="5"/>
      <c r="S233" s="16"/>
      <c r="T233" s="22">
        <f t="shared" si="21"/>
        <v>0</v>
      </c>
      <c r="U233" s="6"/>
      <c r="V233" s="6"/>
      <c r="W233" s="6"/>
      <c r="X233" s="6"/>
      <c r="Y233" s="6"/>
      <c r="Z233" s="6"/>
      <c r="AA233" s="6"/>
      <c r="AB233" s="6"/>
    </row>
    <row r="234" spans="1:28" x14ac:dyDescent="0.25">
      <c r="A234" s="3" t="s">
        <v>4773</v>
      </c>
      <c r="B234" s="3" t="s">
        <v>4774</v>
      </c>
      <c r="C234" s="4">
        <v>44327</v>
      </c>
      <c r="D234" s="3" t="s">
        <v>4775</v>
      </c>
      <c r="E234" s="3" t="s">
        <v>4776</v>
      </c>
      <c r="F234" s="3">
        <v>2921</v>
      </c>
      <c r="G234" s="3" t="s">
        <v>4777</v>
      </c>
      <c r="H234" s="3" t="s">
        <v>4778</v>
      </c>
      <c r="I234" s="5">
        <v>3</v>
      </c>
      <c r="J234" s="5">
        <v>129.82660000000001</v>
      </c>
      <c r="K234" s="5">
        <f t="shared" si="22"/>
        <v>471.27055800000005</v>
      </c>
      <c r="L234" s="5"/>
      <c r="M234" s="5"/>
      <c r="N234" s="5">
        <f>+K234*0.95</f>
        <v>447.70703010000005</v>
      </c>
      <c r="O234" s="5">
        <f>+N234+N233+N232+N231+N230+N229</f>
        <v>2093.4703993999997</v>
      </c>
      <c r="P234" s="5">
        <v>698.18900676694204</v>
      </c>
      <c r="Q234" s="6">
        <f t="shared" si="20"/>
        <v>844.80869818799988</v>
      </c>
      <c r="R234" s="5">
        <f>+Q234+Q233+Q232+Q231+Q230+Q229</f>
        <v>3568.0031219539987</v>
      </c>
      <c r="S234" s="16">
        <v>3567.99</v>
      </c>
      <c r="T234" s="22">
        <f t="shared" si="21"/>
        <v>-1.3121953998961544E-2</v>
      </c>
      <c r="U234" s="6"/>
      <c r="V234" s="6"/>
      <c r="W234" s="6"/>
      <c r="X234" s="6"/>
      <c r="Y234" s="6"/>
      <c r="Z234" s="6"/>
      <c r="AA234" s="6"/>
      <c r="AB234" s="6"/>
    </row>
    <row r="235" spans="1:28" x14ac:dyDescent="0.25">
      <c r="A235" s="3" t="s">
        <v>3357</v>
      </c>
      <c r="B235" s="3" t="s">
        <v>3358</v>
      </c>
      <c r="C235" s="4">
        <v>44327</v>
      </c>
      <c r="D235" s="3" t="s">
        <v>3359</v>
      </c>
      <c r="E235" s="3" t="s">
        <v>3360</v>
      </c>
      <c r="F235" s="3">
        <v>2924</v>
      </c>
      <c r="G235" s="3" t="s">
        <v>3361</v>
      </c>
      <c r="H235" s="3" t="s">
        <v>3362</v>
      </c>
      <c r="I235" s="5">
        <v>1</v>
      </c>
      <c r="J235" s="5">
        <v>1299.97586776859</v>
      </c>
      <c r="K235" s="5">
        <f t="shared" si="22"/>
        <v>1572.9707999999939</v>
      </c>
      <c r="L235" s="5"/>
      <c r="M235" s="5">
        <f>+K235*0.85</f>
        <v>1337.0251799999949</v>
      </c>
      <c r="N235" s="5">
        <f>+M235*0.95</f>
        <v>1270.1739209999951</v>
      </c>
      <c r="O235" s="5">
        <f>+N235</f>
        <v>1270.1739209999951</v>
      </c>
      <c r="P235" s="5">
        <v>1734.7137974677601</v>
      </c>
      <c r="Q235" s="6">
        <f t="shared" si="20"/>
        <v>2099.0036949359896</v>
      </c>
      <c r="R235" s="5">
        <f>+Q235</f>
        <v>2099.0036949359896</v>
      </c>
      <c r="S235" s="16">
        <v>2099</v>
      </c>
      <c r="T235" s="22">
        <f t="shared" si="21"/>
        <v>-3.6949359896425449E-3</v>
      </c>
      <c r="U235" s="6"/>
      <c r="V235" s="6"/>
      <c r="W235" s="6"/>
      <c r="X235" s="6"/>
      <c r="Y235" s="6"/>
      <c r="Z235" s="6"/>
      <c r="AA235" s="6"/>
      <c r="AB235" s="6"/>
    </row>
    <row r="236" spans="1:28" x14ac:dyDescent="0.25">
      <c r="A236" s="3" t="s">
        <v>1408</v>
      </c>
      <c r="B236" s="3" t="s">
        <v>1409</v>
      </c>
      <c r="C236" s="4">
        <v>44327</v>
      </c>
      <c r="D236" s="3" t="s">
        <v>1410</v>
      </c>
      <c r="E236" s="3" t="s">
        <v>1411</v>
      </c>
      <c r="F236" s="3"/>
      <c r="G236" s="3" t="s">
        <v>1412</v>
      </c>
      <c r="H236" s="3" t="s">
        <v>1413</v>
      </c>
      <c r="I236" s="5">
        <v>1</v>
      </c>
      <c r="J236" s="5">
        <v>248.61</v>
      </c>
      <c r="K236" s="5">
        <f t="shared" si="22"/>
        <v>300.81810000000002</v>
      </c>
      <c r="L236" s="5"/>
      <c r="M236" s="5"/>
      <c r="N236" s="5">
        <f>+K236*0.95</f>
        <v>285.77719500000001</v>
      </c>
      <c r="O236" s="5"/>
      <c r="P236" s="5">
        <v>436.36249038016501</v>
      </c>
      <c r="Q236" s="6">
        <f t="shared" si="20"/>
        <v>527.99861335999969</v>
      </c>
      <c r="R236" s="5"/>
      <c r="S236" s="16"/>
      <c r="T236" s="22">
        <f t="shared" si="21"/>
        <v>0</v>
      </c>
      <c r="U236" s="6"/>
      <c r="V236" s="6"/>
      <c r="W236" s="6"/>
      <c r="X236" s="6"/>
      <c r="Y236" s="6"/>
      <c r="Z236" s="6"/>
      <c r="AA236" s="6"/>
      <c r="AB236" s="6"/>
    </row>
    <row r="237" spans="1:28" x14ac:dyDescent="0.25">
      <c r="A237" s="3" t="s">
        <v>4287</v>
      </c>
      <c r="B237" s="3" t="s">
        <v>4288</v>
      </c>
      <c r="C237" s="4">
        <v>44327</v>
      </c>
      <c r="D237" s="3" t="s">
        <v>4289</v>
      </c>
      <c r="E237" s="3" t="s">
        <v>4290</v>
      </c>
      <c r="F237" s="3"/>
      <c r="G237" s="3" t="s">
        <v>4291</v>
      </c>
      <c r="H237" s="3" t="s">
        <v>4292</v>
      </c>
      <c r="I237" s="5">
        <v>2</v>
      </c>
      <c r="J237" s="5">
        <v>145.24209999999999</v>
      </c>
      <c r="K237" s="5">
        <f t="shared" si="22"/>
        <v>351.48588199999995</v>
      </c>
      <c r="L237" s="5"/>
      <c r="M237" s="5"/>
      <c r="N237" s="5">
        <f>+K237*0.95</f>
        <v>333.91158789999992</v>
      </c>
      <c r="O237" s="5"/>
      <c r="P237" s="5">
        <v>727.26690961818201</v>
      </c>
      <c r="Q237" s="6">
        <f t="shared" si="20"/>
        <v>879.99296063800023</v>
      </c>
      <c r="R237" s="5"/>
      <c r="S237" s="16"/>
      <c r="T237" s="22">
        <f t="shared" si="21"/>
        <v>0</v>
      </c>
      <c r="U237" s="6"/>
      <c r="V237" s="6"/>
      <c r="W237" s="6"/>
      <c r="X237" s="6"/>
      <c r="Y237" s="6"/>
      <c r="Z237" s="6"/>
      <c r="AA237" s="6"/>
      <c r="AB237" s="6"/>
    </row>
    <row r="238" spans="1:28" x14ac:dyDescent="0.25">
      <c r="A238" s="3" t="s">
        <v>4371</v>
      </c>
      <c r="B238" s="3" t="s">
        <v>4372</v>
      </c>
      <c r="C238" s="4">
        <v>44327</v>
      </c>
      <c r="D238" s="3" t="s">
        <v>4373</v>
      </c>
      <c r="E238" s="3" t="s">
        <v>4374</v>
      </c>
      <c r="F238" s="3"/>
      <c r="G238" s="3" t="s">
        <v>4375</v>
      </c>
      <c r="H238" s="3" t="s">
        <v>4376</v>
      </c>
      <c r="I238" s="5">
        <v>2</v>
      </c>
      <c r="J238" s="5">
        <v>183.3751</v>
      </c>
      <c r="K238" s="5">
        <f t="shared" si="22"/>
        <v>443.767742</v>
      </c>
      <c r="L238" s="5"/>
      <c r="M238" s="5"/>
      <c r="N238" s="5">
        <f>+K238*0.95</f>
        <v>421.5793549</v>
      </c>
      <c r="O238" s="5"/>
      <c r="P238" s="5">
        <v>727.271587057852</v>
      </c>
      <c r="Q238" s="6">
        <f t="shared" si="20"/>
        <v>879.99862034000091</v>
      </c>
      <c r="R238" s="5"/>
      <c r="S238" s="16"/>
      <c r="T238" s="22">
        <f t="shared" si="21"/>
        <v>0</v>
      </c>
      <c r="U238" s="6"/>
      <c r="V238" s="6"/>
      <c r="W238" s="6"/>
      <c r="X238" s="6"/>
      <c r="Y238" s="6"/>
      <c r="Z238" s="6"/>
      <c r="AA238" s="6"/>
      <c r="AB238" s="6"/>
    </row>
    <row r="239" spans="1:28" x14ac:dyDescent="0.25">
      <c r="A239" s="3" t="s">
        <v>4485</v>
      </c>
      <c r="B239" s="3" t="s">
        <v>4486</v>
      </c>
      <c r="C239" s="4">
        <v>44327</v>
      </c>
      <c r="D239" s="3" t="s">
        <v>4487</v>
      </c>
      <c r="E239" s="3" t="s">
        <v>4488</v>
      </c>
      <c r="F239" s="3"/>
      <c r="G239" s="3" t="s">
        <v>4489</v>
      </c>
      <c r="H239" s="3" t="s">
        <v>4490</v>
      </c>
      <c r="I239" s="5">
        <v>1</v>
      </c>
      <c r="J239" s="5">
        <v>124.8015</v>
      </c>
      <c r="K239" s="5">
        <f t="shared" si="22"/>
        <v>151.009815</v>
      </c>
      <c r="L239" s="5"/>
      <c r="M239" s="5"/>
      <c r="N239" s="5">
        <f>+K239*0.95</f>
        <v>143.45932425000001</v>
      </c>
      <c r="O239" s="5"/>
      <c r="P239" s="5">
        <v>218.17864429917299</v>
      </c>
      <c r="Q239" s="6">
        <f t="shared" si="20"/>
        <v>263.9961596019993</v>
      </c>
      <c r="R239" s="5"/>
      <c r="S239" s="16"/>
      <c r="T239" s="22">
        <f t="shared" si="21"/>
        <v>0</v>
      </c>
      <c r="U239" s="6"/>
      <c r="V239" s="6"/>
      <c r="W239" s="6"/>
      <c r="X239" s="6"/>
      <c r="Y239" s="6"/>
      <c r="Z239" s="6"/>
      <c r="AA239" s="6"/>
      <c r="AB239" s="6"/>
    </row>
    <row r="240" spans="1:28" x14ac:dyDescent="0.25">
      <c r="A240" s="3" t="s">
        <v>4815</v>
      </c>
      <c r="B240" s="3" t="s">
        <v>4816</v>
      </c>
      <c r="C240" s="4">
        <v>44327</v>
      </c>
      <c r="D240" s="3" t="s">
        <v>4817</v>
      </c>
      <c r="E240" s="3" t="s">
        <v>4818</v>
      </c>
      <c r="F240" s="3">
        <v>2925</v>
      </c>
      <c r="G240" s="3" t="s">
        <v>4819</v>
      </c>
      <c r="H240" s="3" t="s">
        <v>4820</v>
      </c>
      <c r="I240" s="5">
        <v>1</v>
      </c>
      <c r="J240" s="5">
        <v>145.61279999999999</v>
      </c>
      <c r="K240" s="5">
        <f t="shared" si="22"/>
        <v>176.19148799999999</v>
      </c>
      <c r="L240" s="5"/>
      <c r="M240" s="5"/>
      <c r="N240" s="5">
        <f>+K240*0.95</f>
        <v>167.38191359999999</v>
      </c>
      <c r="O240" s="5">
        <f>+N240+N239+N238+N237+N236</f>
        <v>1352.1093756499999</v>
      </c>
      <c r="P240" s="5">
        <v>232.72938792148699</v>
      </c>
      <c r="Q240" s="6">
        <f t="shared" si="20"/>
        <v>281.60255938499927</v>
      </c>
      <c r="R240" s="5">
        <f>+Q240+Q239+Q238+Q237+Q236</f>
        <v>2833.5889133249993</v>
      </c>
      <c r="S240" s="16">
        <v>2833.6</v>
      </c>
      <c r="T240" s="22">
        <f t="shared" si="21"/>
        <v>1.1086675000569812E-2</v>
      </c>
      <c r="U240" s="6"/>
      <c r="V240" s="6"/>
      <c r="W240" s="6"/>
      <c r="X240" s="6"/>
      <c r="Y240" s="6"/>
      <c r="Z240" s="6"/>
      <c r="AA240" s="6"/>
      <c r="AB240" s="6"/>
    </row>
    <row r="241" spans="1:28" x14ac:dyDescent="0.25">
      <c r="A241" s="3" t="s">
        <v>4611</v>
      </c>
      <c r="B241" s="3" t="s">
        <v>4612</v>
      </c>
      <c r="C241" s="4">
        <v>44327</v>
      </c>
      <c r="D241" s="3" t="s">
        <v>4613</v>
      </c>
      <c r="E241" s="3" t="s">
        <v>4614</v>
      </c>
      <c r="F241" s="3">
        <v>2927</v>
      </c>
      <c r="G241" s="3" t="s">
        <v>4615</v>
      </c>
      <c r="H241" s="3" t="s">
        <v>4616</v>
      </c>
      <c r="I241" s="5">
        <v>1</v>
      </c>
      <c r="J241" s="5">
        <v>380.19</v>
      </c>
      <c r="K241" s="5">
        <f t="shared" si="22"/>
        <v>460.0299</v>
      </c>
      <c r="L241" s="5"/>
      <c r="M241" s="5"/>
      <c r="N241" s="5">
        <f>+K241</f>
        <v>460.0299</v>
      </c>
      <c r="O241" s="5">
        <f>+N241</f>
        <v>460.0299</v>
      </c>
      <c r="P241" s="5">
        <v>595.04681781652903</v>
      </c>
      <c r="Q241" s="6">
        <f t="shared" si="20"/>
        <v>720.00664955800005</v>
      </c>
      <c r="R241" s="5">
        <f>+Q241</f>
        <v>720.00664955800005</v>
      </c>
      <c r="S241" s="16">
        <v>720</v>
      </c>
      <c r="T241" s="22">
        <f t="shared" si="21"/>
        <v>-6.6495580000491827E-3</v>
      </c>
      <c r="U241" s="6"/>
      <c r="V241" s="6"/>
      <c r="W241" s="6"/>
      <c r="X241" s="6"/>
      <c r="Y241" s="6"/>
      <c r="Z241" s="6"/>
      <c r="AA241" s="6"/>
      <c r="AB241" s="6"/>
    </row>
    <row r="242" spans="1:28" x14ac:dyDescent="0.25">
      <c r="A242" s="3" t="s">
        <v>3159</v>
      </c>
      <c r="B242" s="3" t="s">
        <v>3160</v>
      </c>
      <c r="C242" s="4">
        <v>44327</v>
      </c>
      <c r="D242" s="3" t="s">
        <v>3161</v>
      </c>
      <c r="E242" s="3" t="s">
        <v>3162</v>
      </c>
      <c r="F242" s="3"/>
      <c r="G242" s="3" t="s">
        <v>3163</v>
      </c>
      <c r="H242" s="3" t="s">
        <v>3164</v>
      </c>
      <c r="I242" s="5">
        <v>1</v>
      </c>
      <c r="J242" s="5">
        <v>428.84099173553699</v>
      </c>
      <c r="K242" s="5">
        <f t="shared" si="22"/>
        <v>518.89759999999978</v>
      </c>
      <c r="L242" s="5">
        <f>+K242*0.6</f>
        <v>311.33855999999986</v>
      </c>
      <c r="M242" s="5">
        <f>+K242*0.85</f>
        <v>441.0629599999998</v>
      </c>
      <c r="N242" s="5">
        <f>+L242*0.95</f>
        <v>295.77163199999984</v>
      </c>
      <c r="O242" s="5"/>
      <c r="P242" s="5">
        <v>380.82366589090901</v>
      </c>
      <c r="Q242" s="6">
        <f t="shared" si="20"/>
        <v>460.7966357279999</v>
      </c>
      <c r="R242" s="5"/>
      <c r="S242" s="16"/>
      <c r="T242" s="22">
        <f t="shared" si="21"/>
        <v>0</v>
      </c>
      <c r="U242" s="6"/>
      <c r="V242" s="6"/>
      <c r="W242" s="6"/>
      <c r="X242" s="6"/>
      <c r="Y242" s="6"/>
      <c r="Z242" s="6"/>
      <c r="AA242" s="6"/>
      <c r="AB242" s="6"/>
    </row>
    <row r="243" spans="1:28" x14ac:dyDescent="0.25">
      <c r="A243" s="3" t="s">
        <v>4779</v>
      </c>
      <c r="B243" s="3" t="s">
        <v>4780</v>
      </c>
      <c r="C243" s="4">
        <v>44327</v>
      </c>
      <c r="D243" s="3" t="s">
        <v>4781</v>
      </c>
      <c r="E243" s="3" t="s">
        <v>4782</v>
      </c>
      <c r="F243" s="3">
        <v>2930</v>
      </c>
      <c r="G243" s="3" t="s">
        <v>4783</v>
      </c>
      <c r="H243" s="3" t="s">
        <v>4784</v>
      </c>
      <c r="I243" s="5">
        <v>1</v>
      </c>
      <c r="J243" s="5">
        <v>129.82660000000001</v>
      </c>
      <c r="K243" s="5">
        <f t="shared" si="22"/>
        <v>157.09018600000002</v>
      </c>
      <c r="L243" s="5"/>
      <c r="M243" s="5"/>
      <c r="N243" s="5">
        <f>+K243*0.95</f>
        <v>149.2356767</v>
      </c>
      <c r="O243" s="5">
        <f>+N243+N242</f>
        <v>445.00730869999984</v>
      </c>
      <c r="P243" s="5">
        <v>232.729668922314</v>
      </c>
      <c r="Q243" s="6">
        <f t="shared" si="20"/>
        <v>281.60289939599994</v>
      </c>
      <c r="R243" s="5">
        <f>+Q243+Q242</f>
        <v>742.39953512399984</v>
      </c>
      <c r="S243" s="16">
        <v>742.4</v>
      </c>
      <c r="T243" s="22">
        <f t="shared" si="21"/>
        <v>4.6487600013733754E-4</v>
      </c>
      <c r="U243" s="6"/>
      <c r="V243" s="6"/>
      <c r="W243" s="6"/>
      <c r="X243" s="6"/>
      <c r="Y243" s="6"/>
      <c r="Z243" s="6"/>
      <c r="AA243" s="6"/>
      <c r="AB243" s="6"/>
    </row>
    <row r="244" spans="1:28" x14ac:dyDescent="0.25">
      <c r="A244" s="3" t="s">
        <v>3255</v>
      </c>
      <c r="B244" s="3" t="s">
        <v>3256</v>
      </c>
      <c r="C244" s="4">
        <v>44327</v>
      </c>
      <c r="D244" s="3" t="s">
        <v>3257</v>
      </c>
      <c r="E244" s="3" t="s">
        <v>3258</v>
      </c>
      <c r="F244" s="3">
        <v>2929</v>
      </c>
      <c r="G244" s="3" t="s">
        <v>3259</v>
      </c>
      <c r="H244" s="3" t="s">
        <v>3260</v>
      </c>
      <c r="I244" s="5">
        <v>1</v>
      </c>
      <c r="J244" s="5">
        <v>841.55049586776897</v>
      </c>
      <c r="K244" s="5">
        <f t="shared" si="22"/>
        <v>1018.2761000000004</v>
      </c>
      <c r="L244" s="5"/>
      <c r="M244" s="5">
        <f>+K244*0.85</f>
        <v>865.53468500000031</v>
      </c>
      <c r="N244" s="5">
        <f>+M244*0.95</f>
        <v>822.2579507500003</v>
      </c>
      <c r="O244" s="5">
        <f>+N244</f>
        <v>822.2579507500003</v>
      </c>
      <c r="P244" s="5">
        <v>1238.83806946198</v>
      </c>
      <c r="Q244" s="6">
        <f t="shared" si="20"/>
        <v>1498.9940640489958</v>
      </c>
      <c r="R244" s="5">
        <f>+Q244</f>
        <v>1498.9940640489958</v>
      </c>
      <c r="S244" s="16">
        <v>1499</v>
      </c>
      <c r="T244" s="22">
        <f t="shared" si="21"/>
        <v>5.9359510041758767E-3</v>
      </c>
      <c r="U244" s="6"/>
      <c r="V244" s="6"/>
      <c r="W244" s="6"/>
      <c r="X244" s="6"/>
      <c r="Y244" s="6"/>
      <c r="Z244" s="6"/>
      <c r="AA244" s="6"/>
      <c r="AB244" s="6"/>
    </row>
    <row r="245" spans="1:28" x14ac:dyDescent="0.25">
      <c r="A245" s="3" t="s">
        <v>1672</v>
      </c>
      <c r="B245" s="3" t="s">
        <v>1673</v>
      </c>
      <c r="C245" s="4">
        <v>44328</v>
      </c>
      <c r="D245" s="3" t="s">
        <v>1674</v>
      </c>
      <c r="E245" s="3" t="s">
        <v>1675</v>
      </c>
      <c r="F245" s="3">
        <v>2942</v>
      </c>
      <c r="G245" s="3" t="s">
        <v>1676</v>
      </c>
      <c r="H245" s="3" t="s">
        <v>1677</v>
      </c>
      <c r="I245" s="5">
        <v>6</v>
      </c>
      <c r="J245" s="5">
        <v>123.97</v>
      </c>
      <c r="K245" s="5">
        <f t="shared" si="22"/>
        <v>900.02219999999988</v>
      </c>
      <c r="L245" s="5"/>
      <c r="M245" s="5"/>
      <c r="N245" s="5">
        <f t="shared" ref="N245:N250" si="23">+K245*0.95</f>
        <v>855.02108999999984</v>
      </c>
      <c r="O245" s="5">
        <f>+N245</f>
        <v>855.02108999999984</v>
      </c>
      <c r="P245" s="5">
        <v>1069.090974</v>
      </c>
      <c r="Q245" s="6">
        <f t="shared" si="20"/>
        <v>1293.6000785399999</v>
      </c>
      <c r="R245" s="5">
        <f>+Q245</f>
        <v>1293.6000785399999</v>
      </c>
      <c r="S245" s="16">
        <v>1293.5999999999999</v>
      </c>
      <c r="T245" s="22">
        <f t="shared" si="21"/>
        <v>-7.8540000004068133E-5</v>
      </c>
      <c r="U245" s="6"/>
      <c r="V245" s="6"/>
      <c r="W245" s="6"/>
      <c r="X245" s="6"/>
      <c r="Y245" s="6"/>
      <c r="Z245" s="6"/>
      <c r="AA245" s="6"/>
      <c r="AB245" s="6"/>
    </row>
    <row r="246" spans="1:28" x14ac:dyDescent="0.25">
      <c r="A246" s="13" t="s">
        <v>748</v>
      </c>
      <c r="B246" s="13" t="s">
        <v>749</v>
      </c>
      <c r="C246" s="14">
        <v>44328</v>
      </c>
      <c r="D246" s="13" t="s">
        <v>750</v>
      </c>
      <c r="E246" s="13" t="s">
        <v>751</v>
      </c>
      <c r="F246" s="13"/>
      <c r="G246" s="13" t="s">
        <v>752</v>
      </c>
      <c r="H246" s="13" t="s">
        <v>753</v>
      </c>
      <c r="I246" s="15">
        <v>1</v>
      </c>
      <c r="J246" s="5">
        <v>739.71</v>
      </c>
      <c r="K246" s="15">
        <f t="shared" si="22"/>
        <v>895.04910000000007</v>
      </c>
      <c r="L246" s="5"/>
      <c r="M246" s="15"/>
      <c r="N246" s="5">
        <f t="shared" si="23"/>
        <v>850.29664500000001</v>
      </c>
      <c r="O246" s="15"/>
      <c r="P246" s="15">
        <v>1164.78879673388</v>
      </c>
      <c r="Q246" s="16">
        <f t="shared" si="20"/>
        <v>1409.3944440479947</v>
      </c>
      <c r="R246" s="15"/>
      <c r="S246" s="16"/>
      <c r="T246" s="22">
        <f t="shared" si="21"/>
        <v>0</v>
      </c>
      <c r="U246" s="16"/>
      <c r="V246" s="16"/>
      <c r="W246" s="16"/>
      <c r="X246" s="16"/>
      <c r="Y246" s="16"/>
      <c r="Z246" s="16"/>
      <c r="AA246" s="16"/>
      <c r="AB246" s="16"/>
    </row>
    <row r="247" spans="1:28" x14ac:dyDescent="0.25">
      <c r="A247" s="13" t="s">
        <v>778</v>
      </c>
      <c r="B247" s="13" t="s">
        <v>779</v>
      </c>
      <c r="C247" s="14">
        <v>44328</v>
      </c>
      <c r="D247" s="13" t="s">
        <v>780</v>
      </c>
      <c r="E247" s="13" t="s">
        <v>781</v>
      </c>
      <c r="F247" s="13"/>
      <c r="G247" s="13" t="s">
        <v>782</v>
      </c>
      <c r="H247" s="13" t="s">
        <v>783</v>
      </c>
      <c r="I247" s="15">
        <v>2</v>
      </c>
      <c r="J247" s="15">
        <v>125.1</v>
      </c>
      <c r="K247" s="15">
        <f t="shared" si="22"/>
        <v>302.74199999999996</v>
      </c>
      <c r="L247" s="5"/>
      <c r="M247" s="15"/>
      <c r="N247" s="5">
        <f t="shared" si="23"/>
        <v>287.60489999999993</v>
      </c>
      <c r="O247" s="15"/>
      <c r="P247" s="15">
        <v>351.73633608594997</v>
      </c>
      <c r="Q247" s="16">
        <f t="shared" si="20"/>
        <v>425.60096666399943</v>
      </c>
      <c r="R247" s="15"/>
      <c r="S247" s="16"/>
      <c r="T247" s="22">
        <f t="shared" si="21"/>
        <v>0</v>
      </c>
      <c r="U247" s="16"/>
      <c r="V247" s="16"/>
      <c r="W247" s="16"/>
      <c r="X247" s="16"/>
      <c r="Y247" s="16"/>
      <c r="Z247" s="16"/>
      <c r="AA247" s="16"/>
      <c r="AB247" s="16"/>
    </row>
    <row r="248" spans="1:28" x14ac:dyDescent="0.25">
      <c r="A248" s="13" t="s">
        <v>3855</v>
      </c>
      <c r="B248" s="13" t="s">
        <v>3856</v>
      </c>
      <c r="C248" s="14">
        <v>44328</v>
      </c>
      <c r="D248" s="13" t="s">
        <v>3857</v>
      </c>
      <c r="E248" s="13" t="s">
        <v>3858</v>
      </c>
      <c r="F248" s="13"/>
      <c r="G248" s="13" t="s">
        <v>3859</v>
      </c>
      <c r="H248" s="13" t="s">
        <v>3860</v>
      </c>
      <c r="I248" s="15">
        <v>1</v>
      </c>
      <c r="J248" s="15">
        <v>21.923388429752102</v>
      </c>
      <c r="K248" s="15">
        <f t="shared" si="22"/>
        <v>26.527300000000043</v>
      </c>
      <c r="L248" s="5"/>
      <c r="M248" s="15"/>
      <c r="N248" s="5">
        <f t="shared" si="23"/>
        <v>25.20093500000004</v>
      </c>
      <c r="O248" s="15"/>
      <c r="P248" s="15">
        <v>32.393341042148798</v>
      </c>
      <c r="Q248" s="16">
        <f t="shared" si="20"/>
        <v>39.195942661000046</v>
      </c>
      <c r="R248" s="15"/>
      <c r="S248" s="16"/>
      <c r="T248" s="22">
        <f t="shared" si="21"/>
        <v>0</v>
      </c>
      <c r="U248" s="16"/>
      <c r="V248" s="16"/>
      <c r="W248" s="16"/>
      <c r="X248" s="16"/>
      <c r="Y248" s="16"/>
      <c r="Z248" s="16"/>
      <c r="AA248" s="16"/>
      <c r="AB248" s="16"/>
    </row>
    <row r="249" spans="1:28" x14ac:dyDescent="0.25">
      <c r="A249" s="13" t="s">
        <v>3861</v>
      </c>
      <c r="B249" s="13" t="s">
        <v>3862</v>
      </c>
      <c r="C249" s="14">
        <v>44328</v>
      </c>
      <c r="D249" s="13" t="s">
        <v>3863</v>
      </c>
      <c r="E249" s="13" t="s">
        <v>3864</v>
      </c>
      <c r="F249" s="13">
        <v>2939</v>
      </c>
      <c r="G249" s="13" t="s">
        <v>3865</v>
      </c>
      <c r="H249" s="13" t="s">
        <v>3866</v>
      </c>
      <c r="I249" s="15">
        <v>1</v>
      </c>
      <c r="J249" s="15">
        <v>21.923388429752102</v>
      </c>
      <c r="K249" s="15">
        <f t="shared" si="22"/>
        <v>26.527300000000043</v>
      </c>
      <c r="L249" s="5"/>
      <c r="M249" s="15"/>
      <c r="N249" s="5">
        <f t="shared" si="23"/>
        <v>25.20093500000004</v>
      </c>
      <c r="O249" s="15">
        <f>+N249+N248+N247+N246</f>
        <v>1188.3034150000001</v>
      </c>
      <c r="P249" s="15">
        <v>32.393341042148798</v>
      </c>
      <c r="Q249" s="16">
        <f t="shared" si="20"/>
        <v>39.195942661000046</v>
      </c>
      <c r="R249" s="15">
        <f>+Q249+Q248+Q247+Q246</f>
        <v>1913.3872960339943</v>
      </c>
      <c r="S249" s="16">
        <v>1913.4</v>
      </c>
      <c r="T249" s="22">
        <f t="shared" si="21"/>
        <v>1.2703966005801703E-2</v>
      </c>
      <c r="U249" s="16"/>
      <c r="V249" s="16"/>
      <c r="W249" s="16"/>
      <c r="X249" s="16"/>
      <c r="Y249" s="16"/>
      <c r="Z249" s="16"/>
      <c r="AA249" s="16"/>
      <c r="AB249" s="16"/>
    </row>
    <row r="250" spans="1:28" x14ac:dyDescent="0.25">
      <c r="A250" s="3" t="s">
        <v>1612</v>
      </c>
      <c r="B250" s="3" t="s">
        <v>1613</v>
      </c>
      <c r="C250" s="4">
        <v>44328</v>
      </c>
      <c r="D250" s="3" t="s">
        <v>1614</v>
      </c>
      <c r="E250" s="3" t="s">
        <v>1615</v>
      </c>
      <c r="F250" s="3"/>
      <c r="G250" s="3" t="s">
        <v>1616</v>
      </c>
      <c r="H250" s="3" t="s">
        <v>1617</v>
      </c>
      <c r="I250" s="5">
        <v>4</v>
      </c>
      <c r="J250" s="5">
        <v>123.97</v>
      </c>
      <c r="K250" s="5">
        <f t="shared" si="22"/>
        <v>600.01479999999992</v>
      </c>
      <c r="L250" s="5"/>
      <c r="M250" s="5"/>
      <c r="N250" s="5">
        <f t="shared" si="23"/>
        <v>570.01405999999986</v>
      </c>
      <c r="O250" s="5"/>
      <c r="P250" s="5">
        <v>712.72731599999997</v>
      </c>
      <c r="Q250" s="6">
        <f t="shared" si="20"/>
        <v>862.4000523599999</v>
      </c>
      <c r="R250" s="5"/>
      <c r="S250" s="16"/>
      <c r="T250" s="22">
        <f t="shared" si="21"/>
        <v>0</v>
      </c>
      <c r="U250" s="6"/>
      <c r="V250" s="6"/>
      <c r="W250" s="6"/>
      <c r="X250" s="6"/>
      <c r="Y250" s="6"/>
      <c r="Z250" s="6"/>
      <c r="AA250" s="6"/>
      <c r="AB250" s="6"/>
    </row>
    <row r="251" spans="1:28" x14ac:dyDescent="0.25">
      <c r="A251" s="3" t="s">
        <v>2170</v>
      </c>
      <c r="B251" s="3" t="s">
        <v>2171</v>
      </c>
      <c r="C251" s="4">
        <v>44328</v>
      </c>
      <c r="D251" s="3" t="s">
        <v>2172</v>
      </c>
      <c r="E251" s="3" t="s">
        <v>2173</v>
      </c>
      <c r="F251" s="3">
        <v>2937</v>
      </c>
      <c r="G251" s="3" t="s">
        <v>2174</v>
      </c>
      <c r="H251" s="3" t="s">
        <v>2175</v>
      </c>
      <c r="I251" s="5">
        <v>1</v>
      </c>
      <c r="J251" s="5">
        <v>200.76</v>
      </c>
      <c r="K251" s="5">
        <f t="shared" si="22"/>
        <v>242.91959999999997</v>
      </c>
      <c r="L251" s="5"/>
      <c r="M251" s="5"/>
      <c r="N251" s="5">
        <f>+K251</f>
        <v>242.91959999999997</v>
      </c>
      <c r="O251" s="5">
        <f>+N251+N250</f>
        <v>812.9336599999998</v>
      </c>
      <c r="P251" s="5">
        <v>297.18759388016502</v>
      </c>
      <c r="Q251" s="6">
        <f t="shared" si="20"/>
        <v>359.59698859499969</v>
      </c>
      <c r="R251" s="5">
        <f>+Q251+Q250</f>
        <v>1221.9970409549996</v>
      </c>
      <c r="S251" s="16">
        <v>1222</v>
      </c>
      <c r="T251" s="22">
        <f t="shared" si="21"/>
        <v>2.9590450003524893E-3</v>
      </c>
      <c r="U251" s="6"/>
      <c r="V251" s="6"/>
      <c r="W251" s="6"/>
      <c r="X251" s="6"/>
      <c r="Y251" s="6"/>
      <c r="Z251" s="6"/>
      <c r="AA251" s="6"/>
      <c r="AB251" s="6"/>
    </row>
    <row r="252" spans="1:28" x14ac:dyDescent="0.25">
      <c r="A252" s="3" t="s">
        <v>119</v>
      </c>
      <c r="B252" s="3" t="s">
        <v>120</v>
      </c>
      <c r="C252" s="4">
        <v>44328</v>
      </c>
      <c r="D252" s="3" t="s">
        <v>121</v>
      </c>
      <c r="E252" s="3" t="s">
        <v>122</v>
      </c>
      <c r="F252" s="3"/>
      <c r="G252" s="3" t="s">
        <v>123</v>
      </c>
      <c r="H252" s="3" t="s">
        <v>124</v>
      </c>
      <c r="I252" s="5">
        <v>1</v>
      </c>
      <c r="J252" s="5">
        <v>290.72000000000003</v>
      </c>
      <c r="K252" s="5">
        <f t="shared" si="22"/>
        <v>351.77120000000002</v>
      </c>
      <c r="L252" s="5"/>
      <c r="M252" s="5"/>
      <c r="N252" s="5">
        <f>+K252*0.95</f>
        <v>334.18263999999999</v>
      </c>
      <c r="O252" s="5"/>
      <c r="P252" s="5">
        <v>393.38676190578502</v>
      </c>
      <c r="Q252" s="6">
        <f t="shared" si="20"/>
        <v>475.99798190599984</v>
      </c>
      <c r="R252" s="5"/>
      <c r="S252" s="16"/>
      <c r="T252" s="22">
        <f t="shared" si="21"/>
        <v>0</v>
      </c>
      <c r="U252" s="6"/>
      <c r="V252" s="6"/>
      <c r="W252" s="6"/>
      <c r="X252" s="6"/>
      <c r="Y252" s="6"/>
      <c r="Z252" s="6"/>
      <c r="AA252" s="6"/>
      <c r="AB252" s="6"/>
    </row>
    <row r="253" spans="1:28" x14ac:dyDescent="0.25">
      <c r="A253" s="3" t="s">
        <v>1888</v>
      </c>
      <c r="B253" s="3" t="s">
        <v>1889</v>
      </c>
      <c r="C253" s="4">
        <v>44328</v>
      </c>
      <c r="D253" s="3" t="s">
        <v>1890</v>
      </c>
      <c r="E253" s="3" t="s">
        <v>1891</v>
      </c>
      <c r="F253" s="3"/>
      <c r="G253" s="3" t="s">
        <v>1892</v>
      </c>
      <c r="H253" s="3" t="s">
        <v>1893</v>
      </c>
      <c r="I253" s="5">
        <v>2</v>
      </c>
      <c r="J253" s="5">
        <v>256.55</v>
      </c>
      <c r="K253" s="5">
        <f t="shared" si="22"/>
        <v>620.851</v>
      </c>
      <c r="L253" s="5"/>
      <c r="M253" s="5"/>
      <c r="N253" s="5">
        <f>+K253</f>
        <v>620.851</v>
      </c>
      <c r="O253" s="5"/>
      <c r="P253" s="5">
        <v>759.00183900000002</v>
      </c>
      <c r="Q253" s="6">
        <f t="shared" si="20"/>
        <v>918.39222518999998</v>
      </c>
      <c r="R253" s="5"/>
      <c r="S253" s="16"/>
      <c r="T253" s="22">
        <f t="shared" si="21"/>
        <v>0</v>
      </c>
      <c r="U253" s="6"/>
      <c r="V253" s="6"/>
      <c r="W253" s="6"/>
      <c r="X253" s="6"/>
      <c r="Y253" s="6"/>
      <c r="Z253" s="6"/>
      <c r="AA253" s="6"/>
      <c r="AB253" s="6"/>
    </row>
    <row r="254" spans="1:28" x14ac:dyDescent="0.25">
      <c r="A254" s="3" t="s">
        <v>2152</v>
      </c>
      <c r="B254" s="3" t="s">
        <v>2153</v>
      </c>
      <c r="C254" s="4">
        <v>44328</v>
      </c>
      <c r="D254" s="3" t="s">
        <v>2154</v>
      </c>
      <c r="E254" s="3" t="s">
        <v>2155</v>
      </c>
      <c r="F254" s="3"/>
      <c r="G254" s="3" t="s">
        <v>2156</v>
      </c>
      <c r="H254" s="3" t="s">
        <v>2157</v>
      </c>
      <c r="I254" s="5">
        <v>1</v>
      </c>
      <c r="J254" s="5">
        <v>386.72</v>
      </c>
      <c r="K254" s="5">
        <f t="shared" si="22"/>
        <v>467.93120000000005</v>
      </c>
      <c r="L254" s="5"/>
      <c r="M254" s="5"/>
      <c r="N254" s="5">
        <f>+K254</f>
        <v>467.93120000000005</v>
      </c>
      <c r="O254" s="5"/>
      <c r="P254" s="5">
        <v>572.56181852231396</v>
      </c>
      <c r="Q254" s="6">
        <f t="shared" si="20"/>
        <v>692.79980041199985</v>
      </c>
      <c r="R254" s="5"/>
      <c r="S254" s="16"/>
      <c r="T254" s="22">
        <f t="shared" si="21"/>
        <v>0</v>
      </c>
      <c r="U254" s="6"/>
      <c r="V254" s="6"/>
      <c r="W254" s="6"/>
      <c r="X254" s="6"/>
      <c r="Y254" s="6"/>
      <c r="Z254" s="6"/>
      <c r="AA254" s="6"/>
      <c r="AB254" s="6"/>
    </row>
    <row r="255" spans="1:28" x14ac:dyDescent="0.25">
      <c r="A255" s="3" t="s">
        <v>4227</v>
      </c>
      <c r="B255" s="3" t="s">
        <v>4228</v>
      </c>
      <c r="C255" s="4">
        <v>44328</v>
      </c>
      <c r="D255" s="3" t="s">
        <v>4229</v>
      </c>
      <c r="E255" s="3" t="s">
        <v>4230</v>
      </c>
      <c r="F255" s="3"/>
      <c r="G255" s="3" t="s">
        <v>4231</v>
      </c>
      <c r="H255" s="3" t="s">
        <v>4232</v>
      </c>
      <c r="I255" s="5">
        <v>1</v>
      </c>
      <c r="J255" s="5">
        <v>968.02198347107401</v>
      </c>
      <c r="K255" s="5">
        <f t="shared" si="22"/>
        <v>1171.3065999999994</v>
      </c>
      <c r="L255" s="5"/>
      <c r="M255" s="5"/>
      <c r="N255" s="5">
        <f>+K255*0.95</f>
        <v>1112.7412699999993</v>
      </c>
      <c r="O255" s="5"/>
      <c r="P255" s="5">
        <v>1547.76066915207</v>
      </c>
      <c r="Q255" s="6">
        <f t="shared" si="20"/>
        <v>1872.7904096740046</v>
      </c>
      <c r="R255" s="5"/>
      <c r="S255" s="16"/>
      <c r="T255" s="22">
        <f t="shared" si="21"/>
        <v>0</v>
      </c>
      <c r="U255" s="6"/>
      <c r="V255" s="6"/>
      <c r="W255" s="6"/>
      <c r="X255" s="6"/>
      <c r="Y255" s="6"/>
      <c r="Z255" s="6"/>
      <c r="AA255" s="6"/>
      <c r="AB255" s="6"/>
    </row>
    <row r="256" spans="1:28" x14ac:dyDescent="0.25">
      <c r="A256" s="3" t="s">
        <v>125</v>
      </c>
      <c r="B256" s="3" t="s">
        <v>126</v>
      </c>
      <c r="C256" s="4">
        <v>44343</v>
      </c>
      <c r="D256" s="3" t="s">
        <v>127</v>
      </c>
      <c r="E256" s="3" t="s">
        <v>128</v>
      </c>
      <c r="F256" s="3"/>
      <c r="G256" s="3" t="s">
        <v>129</v>
      </c>
      <c r="H256" s="3" t="s">
        <v>130</v>
      </c>
      <c r="I256" s="5">
        <v>-1</v>
      </c>
      <c r="J256" s="5">
        <v>290.72000000000003</v>
      </c>
      <c r="K256" s="5">
        <f t="shared" si="22"/>
        <v>-351.77120000000002</v>
      </c>
      <c r="L256" s="5"/>
      <c r="M256" s="5"/>
      <c r="N256" s="5">
        <f>+K256*0.95</f>
        <v>-334.18263999999999</v>
      </c>
      <c r="O256" s="5"/>
      <c r="P256" s="5">
        <v>-393.38676190578502</v>
      </c>
      <c r="Q256" s="6">
        <f t="shared" si="20"/>
        <v>-475.99798190599984</v>
      </c>
      <c r="R256" s="5"/>
      <c r="S256" s="16"/>
      <c r="T256" s="22">
        <f t="shared" si="21"/>
        <v>0</v>
      </c>
      <c r="U256" s="6"/>
      <c r="V256" s="6"/>
      <c r="W256" s="6"/>
      <c r="X256" s="6"/>
      <c r="Y256" s="6"/>
      <c r="Z256" s="6"/>
      <c r="AA256" s="6"/>
      <c r="AB256" s="6"/>
    </row>
    <row r="257" spans="1:28" x14ac:dyDescent="0.25">
      <c r="A257" s="3" t="s">
        <v>922</v>
      </c>
      <c r="B257" s="3" t="s">
        <v>923</v>
      </c>
      <c r="C257" s="4">
        <v>44343</v>
      </c>
      <c r="D257" s="3" t="s">
        <v>924</v>
      </c>
      <c r="E257" s="3" t="s">
        <v>925</v>
      </c>
      <c r="F257" s="3">
        <v>2944</v>
      </c>
      <c r="G257" s="3" t="s">
        <v>926</v>
      </c>
      <c r="H257" s="3" t="s">
        <v>927</v>
      </c>
      <c r="I257" s="5">
        <v>1</v>
      </c>
      <c r="J257" s="5">
        <v>355.31</v>
      </c>
      <c r="K257" s="5">
        <f t="shared" si="22"/>
        <v>429.92509999999999</v>
      </c>
      <c r="L257" s="5"/>
      <c r="M257" s="5"/>
      <c r="N257" s="5">
        <f>+K257*0.95</f>
        <v>408.42884499999997</v>
      </c>
      <c r="O257" s="5">
        <f>+N257+N256+N255+N254+N253+N252</f>
        <v>2609.9523149999991</v>
      </c>
      <c r="P257" s="5">
        <v>393.39236290578498</v>
      </c>
      <c r="Q257" s="6">
        <f t="shared" si="20"/>
        <v>476.00475911599983</v>
      </c>
      <c r="R257" s="5">
        <f>+Q257+Q256+Q255+Q254+Q253+Q252</f>
        <v>3959.9871943920043</v>
      </c>
      <c r="S257" s="16">
        <v>3960</v>
      </c>
      <c r="T257" s="22">
        <f t="shared" si="21"/>
        <v>1.2805607995687751E-2</v>
      </c>
      <c r="U257" s="6"/>
      <c r="V257" s="6"/>
      <c r="W257" s="6"/>
      <c r="X257" s="6"/>
      <c r="Y257" s="6"/>
      <c r="Z257" s="6"/>
      <c r="AA257" s="6"/>
      <c r="AB257" s="6"/>
    </row>
    <row r="258" spans="1:28" x14ac:dyDescent="0.25">
      <c r="A258" s="3" t="s">
        <v>1318</v>
      </c>
      <c r="B258" s="3" t="s">
        <v>1319</v>
      </c>
      <c r="C258" s="4">
        <v>44328</v>
      </c>
      <c r="D258" s="3" t="s">
        <v>1320</v>
      </c>
      <c r="E258" s="3" t="s">
        <v>1321</v>
      </c>
      <c r="F258" s="3"/>
      <c r="G258" s="3" t="s">
        <v>1322</v>
      </c>
      <c r="H258" s="3" t="s">
        <v>1323</v>
      </c>
      <c r="I258" s="5">
        <v>1</v>
      </c>
      <c r="J258" s="5">
        <v>155.71983471074401</v>
      </c>
      <c r="K258" s="5">
        <f t="shared" si="22"/>
        <v>188.42100000000025</v>
      </c>
      <c r="L258" s="5"/>
      <c r="M258" s="5"/>
      <c r="N258" s="5">
        <f>+K258*0.95</f>
        <v>178.99995000000024</v>
      </c>
      <c r="O258" s="5"/>
      <c r="P258" s="5">
        <v>230.08384177686</v>
      </c>
      <c r="Q258" s="6">
        <f t="shared" ref="Q258:Q321" si="24">+P258*1.21</f>
        <v>278.40144855000057</v>
      </c>
      <c r="R258" s="5"/>
      <c r="S258" s="16"/>
      <c r="T258" s="22">
        <f t="shared" si="21"/>
        <v>0</v>
      </c>
      <c r="U258" s="6"/>
      <c r="V258" s="6"/>
      <c r="W258" s="6"/>
      <c r="X258" s="6"/>
      <c r="Y258" s="6"/>
      <c r="Z258" s="6"/>
      <c r="AA258" s="6"/>
      <c r="AB258" s="6"/>
    </row>
    <row r="259" spans="1:28" x14ac:dyDescent="0.25">
      <c r="A259" s="3" t="s">
        <v>2350</v>
      </c>
      <c r="B259" s="3" t="s">
        <v>2351</v>
      </c>
      <c r="C259" s="4">
        <v>44328</v>
      </c>
      <c r="D259" s="3" t="s">
        <v>2352</v>
      </c>
      <c r="E259" s="3" t="s">
        <v>2353</v>
      </c>
      <c r="F259" s="3"/>
      <c r="G259" s="3" t="s">
        <v>2354</v>
      </c>
      <c r="H259" s="3" t="s">
        <v>2355</v>
      </c>
      <c r="I259" s="5">
        <v>1</v>
      </c>
      <c r="J259" s="5">
        <v>223.08</v>
      </c>
      <c r="K259" s="5">
        <f t="shared" si="22"/>
        <v>269.92680000000001</v>
      </c>
      <c r="L259" s="5"/>
      <c r="M259" s="5"/>
      <c r="N259" s="5">
        <f>+K259</f>
        <v>269.92680000000001</v>
      </c>
      <c r="O259" s="5"/>
      <c r="P259" s="5">
        <v>330.24741380909097</v>
      </c>
      <c r="Q259" s="6">
        <f t="shared" si="24"/>
        <v>399.59937070900008</v>
      </c>
      <c r="R259" s="5"/>
      <c r="S259" s="16"/>
      <c r="T259" s="22">
        <f t="shared" si="21"/>
        <v>0</v>
      </c>
      <c r="U259" s="6"/>
      <c r="V259" s="6"/>
      <c r="W259" s="6"/>
      <c r="X259" s="6"/>
      <c r="Y259" s="6"/>
      <c r="Z259" s="6"/>
      <c r="AA259" s="6"/>
      <c r="AB259" s="6"/>
    </row>
    <row r="260" spans="1:28" x14ac:dyDescent="0.25">
      <c r="A260" s="3" t="s">
        <v>3567</v>
      </c>
      <c r="B260" s="3" t="s">
        <v>3568</v>
      </c>
      <c r="C260" s="4">
        <v>44328</v>
      </c>
      <c r="D260" s="3" t="s">
        <v>3569</v>
      </c>
      <c r="E260" s="3" t="s">
        <v>3570</v>
      </c>
      <c r="F260" s="3">
        <v>2936</v>
      </c>
      <c r="G260" s="3" t="s">
        <v>3571</v>
      </c>
      <c r="H260" s="3" t="s">
        <v>3572</v>
      </c>
      <c r="I260" s="5">
        <v>1</v>
      </c>
      <c r="J260" s="5">
        <v>175.207107438017</v>
      </c>
      <c r="K260" s="5">
        <f t="shared" si="22"/>
        <v>212.00060000000056</v>
      </c>
      <c r="L260" s="5"/>
      <c r="M260" s="5"/>
      <c r="N260" s="5">
        <f>+K260*0.95</f>
        <v>201.40057000000053</v>
      </c>
      <c r="O260" s="5">
        <f>+N260+N259+N258</f>
        <v>650.32732000000078</v>
      </c>
      <c r="P260" s="5">
        <v>259.30651900826501</v>
      </c>
      <c r="Q260" s="6">
        <f t="shared" si="24"/>
        <v>313.76088800000065</v>
      </c>
      <c r="R260" s="5">
        <f>+Q260+Q259+Q258</f>
        <v>991.76170725900124</v>
      </c>
      <c r="S260" s="16">
        <v>991.76</v>
      </c>
      <c r="T260" s="22">
        <f t="shared" si="21"/>
        <v>-1.7072590012503497E-3</v>
      </c>
      <c r="U260" s="6"/>
      <c r="V260" s="6"/>
      <c r="W260" s="6"/>
      <c r="X260" s="6"/>
      <c r="Y260" s="6"/>
      <c r="Z260" s="6"/>
      <c r="AA260" s="6"/>
      <c r="AB260" s="6"/>
    </row>
    <row r="261" spans="1:28" x14ac:dyDescent="0.25">
      <c r="A261" s="3" t="s">
        <v>1738</v>
      </c>
      <c r="B261" s="3" t="s">
        <v>1739</v>
      </c>
      <c r="C261" s="4">
        <v>44328</v>
      </c>
      <c r="D261" s="3" t="s">
        <v>1740</v>
      </c>
      <c r="E261" s="3" t="s">
        <v>1741</v>
      </c>
      <c r="F261" s="3">
        <v>2945</v>
      </c>
      <c r="G261" s="3" t="s">
        <v>1742</v>
      </c>
      <c r="H261" s="3" t="s">
        <v>1743</v>
      </c>
      <c r="I261" s="5">
        <v>4</v>
      </c>
      <c r="J261" s="5">
        <v>414.23338842975198</v>
      </c>
      <c r="K261" s="5">
        <f t="shared" si="22"/>
        <v>2004.8895999999995</v>
      </c>
      <c r="L261" s="5"/>
      <c r="M261" s="5">
        <f>+K261*0.85</f>
        <v>1704.1561599999995</v>
      </c>
      <c r="N261" s="5">
        <f>+M261*0.95</f>
        <v>1618.9483519999994</v>
      </c>
      <c r="O261" s="5">
        <f>+N261</f>
        <v>1618.9483519999994</v>
      </c>
      <c r="P261" s="5">
        <v>1824.79749204628</v>
      </c>
      <c r="Q261" s="6">
        <f t="shared" si="24"/>
        <v>2208.0049653759988</v>
      </c>
      <c r="R261" s="5">
        <f>+Q261</f>
        <v>2208.0049653759988</v>
      </c>
      <c r="S261" s="16">
        <v>2208</v>
      </c>
      <c r="T261" s="22">
        <f t="shared" si="21"/>
        <v>-4.9653759988359525E-3</v>
      </c>
      <c r="U261" s="6"/>
      <c r="V261" s="6"/>
      <c r="W261" s="6"/>
      <c r="X261" s="6"/>
      <c r="Y261" s="6"/>
      <c r="Z261" s="6"/>
      <c r="AA261" s="6"/>
      <c r="AB261" s="6"/>
    </row>
    <row r="262" spans="1:28" x14ac:dyDescent="0.25">
      <c r="A262" s="3" t="s">
        <v>45</v>
      </c>
      <c r="B262" s="3" t="s">
        <v>46</v>
      </c>
      <c r="C262" s="4">
        <v>44328</v>
      </c>
      <c r="D262" s="3" t="s">
        <v>47</v>
      </c>
      <c r="E262" s="3" t="s">
        <v>48</v>
      </c>
      <c r="F262" s="3"/>
      <c r="G262" s="3" t="s">
        <v>49</v>
      </c>
      <c r="H262" s="3" t="s">
        <v>50</v>
      </c>
      <c r="I262" s="5">
        <v>1</v>
      </c>
      <c r="J262" s="5">
        <v>207.65</v>
      </c>
      <c r="K262" s="5">
        <f t="shared" si="22"/>
        <v>251.25649999999999</v>
      </c>
      <c r="L262" s="5"/>
      <c r="M262" s="5"/>
      <c r="N262" s="5">
        <f>+K262*0.95</f>
        <v>238.69367499999998</v>
      </c>
      <c r="O262" s="5"/>
      <c r="P262" s="5">
        <v>304.13189888760297</v>
      </c>
      <c r="Q262" s="6">
        <f t="shared" si="24"/>
        <v>367.99959765399956</v>
      </c>
      <c r="R262" s="5"/>
      <c r="S262" s="16"/>
      <c r="T262" s="22">
        <f t="shared" si="21"/>
        <v>0</v>
      </c>
      <c r="U262" s="6"/>
      <c r="V262" s="6"/>
      <c r="W262" s="6"/>
      <c r="X262" s="6"/>
      <c r="Y262" s="6"/>
      <c r="Z262" s="6"/>
      <c r="AA262" s="6"/>
      <c r="AB262" s="6"/>
    </row>
    <row r="263" spans="1:28" x14ac:dyDescent="0.25">
      <c r="A263" s="3" t="s">
        <v>3669</v>
      </c>
      <c r="B263" s="3" t="s">
        <v>3670</v>
      </c>
      <c r="C263" s="4">
        <v>44328</v>
      </c>
      <c r="D263" s="3" t="s">
        <v>3671</v>
      </c>
      <c r="E263" s="3" t="s">
        <v>3672</v>
      </c>
      <c r="F263" s="3"/>
      <c r="G263" s="3" t="s">
        <v>3673</v>
      </c>
      <c r="H263" s="3" t="s">
        <v>3674</v>
      </c>
      <c r="I263" s="5">
        <v>1</v>
      </c>
      <c r="J263" s="5">
        <v>54.896500000000003</v>
      </c>
      <c r="K263" s="5">
        <f t="shared" si="22"/>
        <v>66.424765000000008</v>
      </c>
      <c r="L263" s="5"/>
      <c r="M263" s="5">
        <f>+K263*0.9</f>
        <v>59.782288500000007</v>
      </c>
      <c r="N263" s="5">
        <f>+M263*0.95</f>
        <v>56.793174075000003</v>
      </c>
      <c r="O263" s="5"/>
      <c r="P263" s="5">
        <v>121.649610168595</v>
      </c>
      <c r="Q263" s="6">
        <f t="shared" si="24"/>
        <v>147.19602830399995</v>
      </c>
      <c r="R263" s="5"/>
      <c r="S263" s="16"/>
      <c r="T263" s="22">
        <f t="shared" ref="T263:T326" si="25">+S263-R263</f>
        <v>0</v>
      </c>
      <c r="U263" s="6"/>
      <c r="V263" s="6"/>
      <c r="W263" s="6"/>
      <c r="X263" s="6"/>
      <c r="Y263" s="6"/>
      <c r="Z263" s="6"/>
      <c r="AA263" s="6"/>
      <c r="AB263" s="6"/>
    </row>
    <row r="264" spans="1:28" x14ac:dyDescent="0.25">
      <c r="A264" s="3" t="s">
        <v>3693</v>
      </c>
      <c r="B264" s="3" t="s">
        <v>3694</v>
      </c>
      <c r="C264" s="4">
        <v>44328</v>
      </c>
      <c r="D264" s="3" t="s">
        <v>3695</v>
      </c>
      <c r="E264" s="3" t="s">
        <v>3696</v>
      </c>
      <c r="F264" s="3">
        <v>2935</v>
      </c>
      <c r="G264" s="3" t="s">
        <v>3697</v>
      </c>
      <c r="H264" s="3" t="s">
        <v>3698</v>
      </c>
      <c r="I264" s="5">
        <v>1</v>
      </c>
      <c r="J264" s="5">
        <v>89.485200000000006</v>
      </c>
      <c r="K264" s="5">
        <f t="shared" si="22"/>
        <v>108.27709200000001</v>
      </c>
      <c r="L264" s="5"/>
      <c r="M264" s="5">
        <f>+K264*0.9</f>
        <v>97.449382800000009</v>
      </c>
      <c r="N264" s="5">
        <f>+M264*0.95</f>
        <v>92.576913660000002</v>
      </c>
      <c r="O264" s="5">
        <f>+N264+N263+N262</f>
        <v>388.06376273499995</v>
      </c>
      <c r="P264" s="5">
        <v>239.343465834711</v>
      </c>
      <c r="Q264" s="6">
        <f t="shared" si="24"/>
        <v>289.6055936600003</v>
      </c>
      <c r="R264" s="5">
        <f>+Q264+Q263+Q262</f>
        <v>804.80121961799978</v>
      </c>
      <c r="S264" s="16">
        <v>804.8</v>
      </c>
      <c r="T264" s="22">
        <f t="shared" si="25"/>
        <v>-1.2196179998227308E-3</v>
      </c>
      <c r="U264" s="6"/>
      <c r="V264" s="6"/>
      <c r="W264" s="6"/>
      <c r="X264" s="6"/>
      <c r="Y264" s="6"/>
      <c r="Z264" s="6"/>
      <c r="AA264" s="6"/>
      <c r="AB264" s="6"/>
    </row>
    <row r="265" spans="1:28" x14ac:dyDescent="0.25">
      <c r="A265" s="3" t="s">
        <v>2979</v>
      </c>
      <c r="B265" s="3" t="s">
        <v>2980</v>
      </c>
      <c r="C265" s="4">
        <v>44328</v>
      </c>
      <c r="D265" s="3" t="s">
        <v>2981</v>
      </c>
      <c r="E265" s="3" t="s">
        <v>2982</v>
      </c>
      <c r="F265" s="3"/>
      <c r="G265" s="3" t="s">
        <v>2983</v>
      </c>
      <c r="H265" s="3" t="s">
        <v>2984</v>
      </c>
      <c r="I265" s="5">
        <v>1</v>
      </c>
      <c r="J265" s="5">
        <v>697.65892561983503</v>
      </c>
      <c r="K265" s="5">
        <f t="shared" si="22"/>
        <v>844.16730000000041</v>
      </c>
      <c r="L265" s="5"/>
      <c r="M265" s="5">
        <f>+K265*0.85</f>
        <v>717.54220500000031</v>
      </c>
      <c r="N265" s="5">
        <f>+M265*0.95</f>
        <v>681.66509475000021</v>
      </c>
      <c r="O265" s="5"/>
      <c r="P265" s="5">
        <v>1032.72357782727</v>
      </c>
      <c r="Q265" s="6">
        <f t="shared" si="24"/>
        <v>1249.5955291709965</v>
      </c>
      <c r="R265" s="5"/>
      <c r="S265" s="16"/>
      <c r="T265" s="22">
        <f t="shared" si="25"/>
        <v>0</v>
      </c>
      <c r="U265" s="6"/>
      <c r="V265" s="6"/>
      <c r="W265" s="6"/>
      <c r="X265" s="6"/>
      <c r="Y265" s="6"/>
      <c r="Z265" s="6"/>
      <c r="AA265" s="6"/>
      <c r="AB265" s="6"/>
    </row>
    <row r="266" spans="1:28" x14ac:dyDescent="0.25">
      <c r="A266" s="3" t="s">
        <v>3039</v>
      </c>
      <c r="B266" s="3" t="s">
        <v>3040</v>
      </c>
      <c r="C266" s="4">
        <v>44328</v>
      </c>
      <c r="D266" s="3" t="s">
        <v>3041</v>
      </c>
      <c r="E266" s="3" t="s">
        <v>3042</v>
      </c>
      <c r="F266" s="3"/>
      <c r="G266" s="3" t="s">
        <v>3043</v>
      </c>
      <c r="H266" s="3" t="s">
        <v>3044</v>
      </c>
      <c r="I266" s="5">
        <v>1</v>
      </c>
      <c r="J266" s="5">
        <v>741.27066115702496</v>
      </c>
      <c r="K266" s="5">
        <f t="shared" si="22"/>
        <v>896.93750000000023</v>
      </c>
      <c r="L266" s="5"/>
      <c r="M266" s="5">
        <f>+K266*0.85</f>
        <v>762.39687500000014</v>
      </c>
      <c r="N266" s="5">
        <f>+M266*0.95</f>
        <v>724.27703125000005</v>
      </c>
      <c r="O266" s="5"/>
      <c r="P266" s="5">
        <v>1097.5179282024801</v>
      </c>
      <c r="Q266" s="6">
        <f t="shared" si="24"/>
        <v>1327.996693125001</v>
      </c>
      <c r="R266" s="5"/>
      <c r="S266" s="16"/>
      <c r="T266" s="22">
        <f t="shared" si="25"/>
        <v>0</v>
      </c>
      <c r="U266" s="6"/>
      <c r="V266" s="6"/>
      <c r="W266" s="6"/>
      <c r="X266" s="6"/>
      <c r="Y266" s="6"/>
      <c r="Z266" s="6"/>
      <c r="AA266" s="6"/>
      <c r="AB266" s="6"/>
    </row>
    <row r="267" spans="1:28" x14ac:dyDescent="0.25">
      <c r="A267" s="3" t="s">
        <v>3105</v>
      </c>
      <c r="B267" s="3" t="s">
        <v>3106</v>
      </c>
      <c r="C267" s="4">
        <v>44328</v>
      </c>
      <c r="D267" s="3" t="s">
        <v>3107</v>
      </c>
      <c r="E267" s="3" t="s">
        <v>3108</v>
      </c>
      <c r="F267" s="3"/>
      <c r="G267" s="3" t="s">
        <v>3109</v>
      </c>
      <c r="H267" s="3" t="s">
        <v>3110</v>
      </c>
      <c r="I267" s="5">
        <v>1</v>
      </c>
      <c r="J267" s="5">
        <v>253.75991735537201</v>
      </c>
      <c r="K267" s="5">
        <f t="shared" si="22"/>
        <v>307.04950000000014</v>
      </c>
      <c r="L267" s="5">
        <f>+K267*0.6</f>
        <v>184.22970000000007</v>
      </c>
      <c r="M267" s="5"/>
      <c r="N267" s="5">
        <f>+L267*0.95</f>
        <v>175.01821500000005</v>
      </c>
      <c r="O267" s="5"/>
      <c r="P267" s="5">
        <v>375.53676409504101</v>
      </c>
      <c r="Q267" s="6">
        <f t="shared" si="24"/>
        <v>454.39948455499962</v>
      </c>
      <c r="R267" s="5"/>
      <c r="S267" s="16"/>
      <c r="T267" s="22">
        <f t="shared" si="25"/>
        <v>0</v>
      </c>
      <c r="U267" s="6"/>
      <c r="V267" s="6"/>
      <c r="W267" s="6"/>
      <c r="X267" s="6"/>
      <c r="Y267" s="6"/>
      <c r="Z267" s="6"/>
      <c r="AA267" s="6"/>
      <c r="AB267" s="6"/>
    </row>
    <row r="268" spans="1:28" x14ac:dyDescent="0.25">
      <c r="A268" s="3" t="s">
        <v>4239</v>
      </c>
      <c r="B268" s="3" t="s">
        <v>4240</v>
      </c>
      <c r="C268" s="4">
        <v>44328</v>
      </c>
      <c r="D268" s="3" t="s">
        <v>4241</v>
      </c>
      <c r="E268" s="3" t="s">
        <v>4242</v>
      </c>
      <c r="F268" s="3">
        <v>2933</v>
      </c>
      <c r="G268" s="3" t="s">
        <v>4243</v>
      </c>
      <c r="H268" s="3" t="s">
        <v>4244</v>
      </c>
      <c r="I268" s="5">
        <v>1</v>
      </c>
      <c r="J268" s="5">
        <v>547.06661157024803</v>
      </c>
      <c r="K268" s="5">
        <f t="shared" si="22"/>
        <v>661.95060000000012</v>
      </c>
      <c r="L268" s="5">
        <f>+K268*0.65</f>
        <v>430.26789000000008</v>
      </c>
      <c r="M268" s="5"/>
      <c r="N268" s="5">
        <f>+L268*0.95</f>
        <v>408.75449550000008</v>
      </c>
      <c r="O268" s="5">
        <f>+N268+N267+N266+N265</f>
        <v>1989.7148365000003</v>
      </c>
      <c r="P268" s="5">
        <v>526.28355099669398</v>
      </c>
      <c r="Q268" s="6">
        <f t="shared" si="24"/>
        <v>636.80309670599968</v>
      </c>
      <c r="R268" s="5">
        <f>+Q268+Q267+Q266+Q265</f>
        <v>3668.7948035569966</v>
      </c>
      <c r="S268" s="16">
        <v>3668.8</v>
      </c>
      <c r="T268" s="22">
        <f t="shared" si="25"/>
        <v>5.1964430035695841E-3</v>
      </c>
      <c r="U268" s="6"/>
      <c r="V268" s="6"/>
      <c r="W268" s="6"/>
      <c r="X268" s="6"/>
      <c r="Y268" s="6"/>
      <c r="Z268" s="6"/>
      <c r="AA268" s="6"/>
      <c r="AB268" s="6"/>
    </row>
    <row r="269" spans="1:28" x14ac:dyDescent="0.25">
      <c r="A269" s="13" t="s">
        <v>772</v>
      </c>
      <c r="B269" s="13" t="s">
        <v>773</v>
      </c>
      <c r="C269" s="14">
        <v>44328</v>
      </c>
      <c r="D269" s="13" t="s">
        <v>774</v>
      </c>
      <c r="E269" s="13" t="s">
        <v>775</v>
      </c>
      <c r="F269" s="13"/>
      <c r="G269" s="13" t="s">
        <v>776</v>
      </c>
      <c r="H269" s="13" t="s">
        <v>777</v>
      </c>
      <c r="I269" s="15">
        <v>1</v>
      </c>
      <c r="J269" s="5">
        <v>739.71</v>
      </c>
      <c r="K269" s="15">
        <f t="shared" si="22"/>
        <v>895.04910000000007</v>
      </c>
      <c r="L269" s="5"/>
      <c r="M269" s="15"/>
      <c r="N269" s="5">
        <f>+K269*0.95</f>
        <v>850.29664500000001</v>
      </c>
      <c r="O269" s="15"/>
      <c r="P269" s="15">
        <v>1164.78879673388</v>
      </c>
      <c r="Q269" s="16">
        <f t="shared" si="24"/>
        <v>1409.3944440479947</v>
      </c>
      <c r="R269" s="15"/>
      <c r="S269" s="16"/>
      <c r="T269" s="22">
        <f t="shared" si="25"/>
        <v>0</v>
      </c>
      <c r="U269" s="16"/>
      <c r="V269" s="16"/>
      <c r="W269" s="16"/>
      <c r="X269" s="16"/>
      <c r="Y269" s="16"/>
      <c r="Z269" s="16"/>
      <c r="AA269" s="16"/>
      <c r="AB269" s="16"/>
    </row>
    <row r="270" spans="1:28" x14ac:dyDescent="0.25">
      <c r="A270" s="3" t="s">
        <v>4383</v>
      </c>
      <c r="B270" s="3" t="s">
        <v>4384</v>
      </c>
      <c r="C270" s="4">
        <v>44328</v>
      </c>
      <c r="D270" s="3" t="s">
        <v>4385</v>
      </c>
      <c r="E270" s="3" t="s">
        <v>4386</v>
      </c>
      <c r="F270" s="3">
        <v>2951</v>
      </c>
      <c r="G270" s="3" t="s">
        <v>4387</v>
      </c>
      <c r="H270" s="3" t="s">
        <v>4388</v>
      </c>
      <c r="I270" s="5">
        <v>1</v>
      </c>
      <c r="J270" s="5">
        <v>574.41750000000002</v>
      </c>
      <c r="K270" s="5">
        <f t="shared" si="22"/>
        <v>695.04517499999997</v>
      </c>
      <c r="L270" s="5"/>
      <c r="M270" s="5"/>
      <c r="N270" s="5">
        <f>+K270*0.95</f>
        <v>660.29291624999996</v>
      </c>
      <c r="O270" s="5">
        <f>+N270+N269</f>
        <v>1510.5895612499999</v>
      </c>
      <c r="P270" s="5">
        <v>955.784800978509</v>
      </c>
      <c r="Q270" s="6">
        <f t="shared" si="24"/>
        <v>1156.4996091839957</v>
      </c>
      <c r="R270" s="5">
        <f>+Q270+Q269</f>
        <v>2565.8940532319903</v>
      </c>
      <c r="S270" s="16">
        <v>2565.9</v>
      </c>
      <c r="T270" s="22">
        <f t="shared" si="25"/>
        <v>5.9467680098350684E-3</v>
      </c>
      <c r="U270" s="6"/>
      <c r="V270" s="6"/>
      <c r="W270" s="6"/>
      <c r="X270" s="6"/>
      <c r="Y270" s="6"/>
      <c r="Z270" s="6"/>
      <c r="AA270" s="6"/>
      <c r="AB270" s="6"/>
    </row>
    <row r="271" spans="1:28" x14ac:dyDescent="0.25">
      <c r="A271" s="3" t="s">
        <v>1624</v>
      </c>
      <c r="B271" s="3" t="s">
        <v>1625</v>
      </c>
      <c r="C271" s="4">
        <v>44328</v>
      </c>
      <c r="D271" s="3" t="s">
        <v>1626</v>
      </c>
      <c r="E271" s="3" t="s">
        <v>1627</v>
      </c>
      <c r="F271" s="3"/>
      <c r="G271" s="3" t="s">
        <v>1628</v>
      </c>
      <c r="H271" s="3" t="s">
        <v>1629</v>
      </c>
      <c r="I271" s="5">
        <v>2</v>
      </c>
      <c r="J271" s="5">
        <v>123.97</v>
      </c>
      <c r="K271" s="5">
        <f t="shared" si="22"/>
        <v>300.00739999999996</v>
      </c>
      <c r="L271" s="5"/>
      <c r="M271" s="5"/>
      <c r="N271" s="5">
        <f>+K271*0.95</f>
        <v>285.00702999999993</v>
      </c>
      <c r="O271" s="5"/>
      <c r="P271" s="5">
        <v>356.36365799999999</v>
      </c>
      <c r="Q271" s="6">
        <f t="shared" si="24"/>
        <v>431.20002617999995</v>
      </c>
      <c r="R271" s="5"/>
      <c r="S271" s="16"/>
      <c r="T271" s="22">
        <f t="shared" si="25"/>
        <v>0</v>
      </c>
      <c r="U271" s="6"/>
      <c r="V271" s="6"/>
      <c r="W271" s="6"/>
      <c r="X271" s="6"/>
      <c r="Y271" s="6"/>
      <c r="Z271" s="6"/>
      <c r="AA271" s="6"/>
      <c r="AB271" s="6"/>
    </row>
    <row r="272" spans="1:28" x14ac:dyDescent="0.25">
      <c r="A272" s="3" t="s">
        <v>1630</v>
      </c>
      <c r="B272" s="3" t="s">
        <v>1631</v>
      </c>
      <c r="C272" s="4">
        <v>44328</v>
      </c>
      <c r="D272" s="3" t="s">
        <v>1632</v>
      </c>
      <c r="E272" s="3" t="s">
        <v>1633</v>
      </c>
      <c r="F272" s="3"/>
      <c r="G272" s="3" t="s">
        <v>1634</v>
      </c>
      <c r="H272" s="3" t="s">
        <v>1635</v>
      </c>
      <c r="I272" s="5">
        <v>2</v>
      </c>
      <c r="J272" s="5">
        <v>123.97</v>
      </c>
      <c r="K272" s="5">
        <f t="shared" si="22"/>
        <v>300.00739999999996</v>
      </c>
      <c r="L272" s="5"/>
      <c r="M272" s="5"/>
      <c r="N272" s="5">
        <f>+K272*0.95</f>
        <v>285.00702999999993</v>
      </c>
      <c r="O272" s="5"/>
      <c r="P272" s="5">
        <v>356.36365799999999</v>
      </c>
      <c r="Q272" s="6">
        <f t="shared" si="24"/>
        <v>431.20002617999995</v>
      </c>
      <c r="R272" s="5"/>
      <c r="S272" s="16"/>
      <c r="T272" s="22">
        <f t="shared" si="25"/>
        <v>0</v>
      </c>
      <c r="U272" s="6"/>
      <c r="V272" s="6"/>
      <c r="W272" s="6"/>
      <c r="X272" s="6"/>
      <c r="Y272" s="6"/>
      <c r="Z272" s="6"/>
      <c r="AA272" s="6"/>
      <c r="AB272" s="6"/>
    </row>
    <row r="273" spans="1:28" x14ac:dyDescent="0.25">
      <c r="A273" s="3" t="s">
        <v>1732</v>
      </c>
      <c r="B273" s="3" t="s">
        <v>1733</v>
      </c>
      <c r="C273" s="4">
        <v>44328</v>
      </c>
      <c r="D273" s="3" t="s">
        <v>1734</v>
      </c>
      <c r="E273" s="3" t="s">
        <v>1735</v>
      </c>
      <c r="F273" s="3"/>
      <c r="G273" s="3" t="s">
        <v>1736</v>
      </c>
      <c r="H273" s="3" t="s">
        <v>1737</v>
      </c>
      <c r="I273" s="5">
        <v>1</v>
      </c>
      <c r="J273" s="5">
        <v>414.23338842975198</v>
      </c>
      <c r="K273" s="5">
        <f t="shared" si="22"/>
        <v>501.22239999999988</v>
      </c>
      <c r="L273" s="5"/>
      <c r="M273" s="5">
        <f>+K273*0.85</f>
        <v>426.03903999999989</v>
      </c>
      <c r="N273" s="5">
        <f>+M273*0.95</f>
        <v>404.73708799999986</v>
      </c>
      <c r="O273" s="5"/>
      <c r="P273" s="5">
        <v>456.19937301157</v>
      </c>
      <c r="Q273" s="6">
        <f t="shared" si="24"/>
        <v>552.00124134399971</v>
      </c>
      <c r="R273" s="5"/>
      <c r="S273" s="16"/>
      <c r="T273" s="22">
        <f t="shared" si="25"/>
        <v>0</v>
      </c>
      <c r="U273" s="6"/>
      <c r="V273" s="6"/>
      <c r="W273" s="6"/>
      <c r="X273" s="6"/>
      <c r="Y273" s="6"/>
      <c r="Z273" s="6"/>
      <c r="AA273" s="6"/>
      <c r="AB273" s="6"/>
    </row>
    <row r="274" spans="1:28" x14ac:dyDescent="0.25">
      <c r="A274" s="3" t="s">
        <v>1744</v>
      </c>
      <c r="B274" s="3" t="s">
        <v>1745</v>
      </c>
      <c r="C274" s="4">
        <v>44328</v>
      </c>
      <c r="D274" s="3" t="s">
        <v>1746</v>
      </c>
      <c r="E274" s="3" t="s">
        <v>1747</v>
      </c>
      <c r="F274" s="3">
        <v>2934</v>
      </c>
      <c r="G274" s="3" t="s">
        <v>1748</v>
      </c>
      <c r="H274" s="3" t="s">
        <v>1749</v>
      </c>
      <c r="I274" s="5">
        <v>1</v>
      </c>
      <c r="J274" s="5">
        <v>414.23338842975198</v>
      </c>
      <c r="K274" s="5">
        <f t="shared" si="22"/>
        <v>501.22239999999988</v>
      </c>
      <c r="L274" s="5"/>
      <c r="M274" s="5">
        <f>+K274*0.85</f>
        <v>426.03903999999989</v>
      </c>
      <c r="N274" s="5">
        <f>+M274*0.95</f>
        <v>404.73708799999986</v>
      </c>
      <c r="O274" s="5">
        <f>+N274+N273+N272+N271</f>
        <v>1379.4882359999997</v>
      </c>
      <c r="P274" s="5">
        <v>456.19937301157</v>
      </c>
      <c r="Q274" s="6">
        <f t="shared" si="24"/>
        <v>552.00124134399971</v>
      </c>
      <c r="R274" s="5">
        <f>+Q274+Q273+Q272+Q271</f>
        <v>1966.4025350479992</v>
      </c>
      <c r="S274" s="16">
        <v>1966.4</v>
      </c>
      <c r="T274" s="22">
        <f t="shared" si="25"/>
        <v>-2.5350479991175234E-3</v>
      </c>
      <c r="U274" s="6"/>
      <c r="V274" s="6"/>
      <c r="W274" s="6"/>
      <c r="X274" s="6"/>
      <c r="Y274" s="6"/>
      <c r="Z274" s="6"/>
      <c r="AA274" s="6"/>
      <c r="AB274" s="6"/>
    </row>
    <row r="275" spans="1:28" x14ac:dyDescent="0.25">
      <c r="A275" s="3" t="s">
        <v>2230</v>
      </c>
      <c r="B275" s="3" t="s">
        <v>2231</v>
      </c>
      <c r="C275" s="4">
        <v>44328</v>
      </c>
      <c r="D275" s="3" t="s">
        <v>2232</v>
      </c>
      <c r="E275" s="3" t="s">
        <v>2233</v>
      </c>
      <c r="F275" s="3"/>
      <c r="G275" s="3" t="s">
        <v>2234</v>
      </c>
      <c r="H275" s="3" t="s">
        <v>2235</v>
      </c>
      <c r="I275" s="5">
        <v>12</v>
      </c>
      <c r="J275" s="5">
        <v>208.2</v>
      </c>
      <c r="K275" s="5">
        <f t="shared" si="22"/>
        <v>3023.0639999999994</v>
      </c>
      <c r="L275" s="5"/>
      <c r="M275" s="5"/>
      <c r="N275" s="5">
        <f>+K275</f>
        <v>3023.0639999999994</v>
      </c>
      <c r="O275" s="5"/>
      <c r="P275" s="5">
        <v>3840.0069151735502</v>
      </c>
      <c r="Q275" s="6">
        <f t="shared" si="24"/>
        <v>4646.4083673599953</v>
      </c>
      <c r="R275" s="5"/>
      <c r="S275" s="16"/>
      <c r="T275" s="22">
        <f t="shared" si="25"/>
        <v>0</v>
      </c>
      <c r="U275" s="6"/>
      <c r="V275" s="6"/>
      <c r="W275" s="6"/>
      <c r="X275" s="6"/>
      <c r="Y275" s="6"/>
      <c r="Z275" s="6"/>
      <c r="AA275" s="6"/>
      <c r="AB275" s="6"/>
    </row>
    <row r="276" spans="1:28" x14ac:dyDescent="0.25">
      <c r="A276" s="3" t="s">
        <v>3525</v>
      </c>
      <c r="B276" s="3" t="s">
        <v>3526</v>
      </c>
      <c r="C276" s="4">
        <v>44328</v>
      </c>
      <c r="D276" s="3" t="s">
        <v>3527</v>
      </c>
      <c r="E276" s="3" t="s">
        <v>3528</v>
      </c>
      <c r="F276" s="3">
        <v>2938</v>
      </c>
      <c r="G276" s="3" t="s">
        <v>3529</v>
      </c>
      <c r="H276" s="3" t="s">
        <v>3530</v>
      </c>
      <c r="I276" s="5">
        <v>2</v>
      </c>
      <c r="J276" s="5">
        <v>702.52499999999998</v>
      </c>
      <c r="K276" s="5">
        <f t="shared" si="22"/>
        <v>1700.1105</v>
      </c>
      <c r="L276" s="5"/>
      <c r="M276" s="5"/>
      <c r="N276" s="5">
        <f>+K276*0.95</f>
        <v>1615.104975</v>
      </c>
      <c r="O276" s="5">
        <f>+N276+N275</f>
        <v>4638.1689749999996</v>
      </c>
      <c r="P276" s="5">
        <v>2080.0004812909101</v>
      </c>
      <c r="Q276" s="6">
        <f t="shared" si="24"/>
        <v>2516.800582362001</v>
      </c>
      <c r="R276" s="5">
        <f>+Q276+Q275</f>
        <v>7163.2089497219968</v>
      </c>
      <c r="S276" s="16">
        <v>7163.2</v>
      </c>
      <c r="T276" s="22">
        <f t="shared" si="25"/>
        <v>-8.9497219969416619E-3</v>
      </c>
      <c r="U276" s="6"/>
      <c r="V276" s="6"/>
      <c r="W276" s="6"/>
      <c r="X276" s="6"/>
      <c r="Y276" s="6"/>
      <c r="Z276" s="6"/>
      <c r="AA276" s="6"/>
      <c r="AB276" s="6"/>
    </row>
    <row r="277" spans="1:28" x14ac:dyDescent="0.25">
      <c r="A277" s="3" t="s">
        <v>2254</v>
      </c>
      <c r="B277" s="3" t="s">
        <v>2255</v>
      </c>
      <c r="C277" s="4">
        <v>44328</v>
      </c>
      <c r="D277" s="3" t="s">
        <v>2256</v>
      </c>
      <c r="E277" s="3" t="s">
        <v>2257</v>
      </c>
      <c r="F277" s="3">
        <v>2940</v>
      </c>
      <c r="G277" s="3" t="s">
        <v>2258</v>
      </c>
      <c r="H277" s="3" t="s">
        <v>2259</v>
      </c>
      <c r="I277" s="5">
        <v>4</v>
      </c>
      <c r="J277" s="5">
        <v>189.6</v>
      </c>
      <c r="K277" s="5">
        <f t="shared" si="22"/>
        <v>917.66399999999999</v>
      </c>
      <c r="L277" s="5"/>
      <c r="M277" s="5"/>
      <c r="N277" s="5">
        <f>+K277</f>
        <v>917.66399999999999</v>
      </c>
      <c r="O277" s="5"/>
      <c r="P277" s="5">
        <v>1269.4058911933901</v>
      </c>
      <c r="Q277" s="6">
        <f t="shared" si="24"/>
        <v>1535.9811283440019</v>
      </c>
      <c r="R277" s="5">
        <f>+Q277</f>
        <v>1535.9811283440019</v>
      </c>
      <c r="S277" s="16">
        <v>1536</v>
      </c>
      <c r="T277" s="22">
        <f t="shared" si="25"/>
        <v>1.8871655998054848E-2</v>
      </c>
      <c r="U277" s="6"/>
      <c r="V277" s="6"/>
      <c r="W277" s="6"/>
      <c r="X277" s="6"/>
      <c r="Y277" s="6"/>
      <c r="Z277" s="6"/>
      <c r="AA277" s="6"/>
      <c r="AB277" s="16"/>
    </row>
    <row r="278" spans="1:28" x14ac:dyDescent="0.25">
      <c r="A278" s="3" t="s">
        <v>934</v>
      </c>
      <c r="B278" s="3" t="s">
        <v>935</v>
      </c>
      <c r="C278" s="4">
        <v>44328</v>
      </c>
      <c r="D278" s="3" t="s">
        <v>936</v>
      </c>
      <c r="E278" s="3" t="s">
        <v>937</v>
      </c>
      <c r="F278" s="3"/>
      <c r="G278" s="3" t="s">
        <v>938</v>
      </c>
      <c r="H278" s="3" t="s">
        <v>939</v>
      </c>
      <c r="I278" s="5">
        <v>1</v>
      </c>
      <c r="J278" s="5">
        <v>108.292809917355</v>
      </c>
      <c r="K278" s="5">
        <f t="shared" si="22"/>
        <v>131.03429999999955</v>
      </c>
      <c r="L278" s="5"/>
      <c r="M278" s="5"/>
      <c r="N278" s="5">
        <f>+K278*0.95</f>
        <v>124.48258499999956</v>
      </c>
      <c r="O278" s="5"/>
      <c r="P278" s="5">
        <v>160.00479250909001</v>
      </c>
      <c r="Q278" s="6">
        <f t="shared" si="24"/>
        <v>193.60579893599891</v>
      </c>
      <c r="R278" s="5"/>
      <c r="S278" s="16"/>
      <c r="T278" s="22">
        <f t="shared" si="25"/>
        <v>0</v>
      </c>
      <c r="U278" s="6"/>
      <c r="V278" s="6"/>
      <c r="W278" s="6"/>
      <c r="X278" s="6"/>
      <c r="Y278" s="6"/>
      <c r="Z278" s="6"/>
      <c r="AA278" s="6"/>
      <c r="AB278" s="6"/>
    </row>
    <row r="279" spans="1:28" x14ac:dyDescent="0.25">
      <c r="A279" s="3" t="s">
        <v>946</v>
      </c>
      <c r="B279" s="3" t="s">
        <v>947</v>
      </c>
      <c r="C279" s="4">
        <v>44328</v>
      </c>
      <c r="D279" s="3" t="s">
        <v>948</v>
      </c>
      <c r="E279" s="3" t="s">
        <v>949</v>
      </c>
      <c r="F279" s="3"/>
      <c r="G279" s="3" t="s">
        <v>950</v>
      </c>
      <c r="H279" s="3" t="s">
        <v>951</v>
      </c>
      <c r="I279" s="5">
        <v>1</v>
      </c>
      <c r="J279" s="5">
        <v>108.292809917355</v>
      </c>
      <c r="K279" s="5">
        <f t="shared" si="22"/>
        <v>131.03429999999955</v>
      </c>
      <c r="L279" s="5"/>
      <c r="M279" s="5"/>
      <c r="N279" s="5">
        <f>+K279*0.95</f>
        <v>124.48258499999956</v>
      </c>
      <c r="O279" s="5"/>
      <c r="P279" s="5">
        <v>160.00479250909001</v>
      </c>
      <c r="Q279" s="6">
        <f t="shared" si="24"/>
        <v>193.60579893599891</v>
      </c>
      <c r="R279" s="5"/>
      <c r="S279" s="16"/>
      <c r="T279" s="22">
        <f t="shared" si="25"/>
        <v>0</v>
      </c>
      <c r="U279" s="6"/>
      <c r="V279" s="6"/>
      <c r="W279" s="6"/>
      <c r="X279" s="6"/>
      <c r="Y279" s="6"/>
      <c r="Z279" s="6"/>
      <c r="AA279" s="6"/>
      <c r="AB279" s="6"/>
    </row>
    <row r="280" spans="1:28" x14ac:dyDescent="0.25">
      <c r="A280" s="3" t="s">
        <v>958</v>
      </c>
      <c r="B280" s="3" t="s">
        <v>959</v>
      </c>
      <c r="C280" s="4">
        <v>44328</v>
      </c>
      <c r="D280" s="3" t="s">
        <v>960</v>
      </c>
      <c r="E280" s="3" t="s">
        <v>961</v>
      </c>
      <c r="F280" s="3"/>
      <c r="G280" s="3" t="s">
        <v>962</v>
      </c>
      <c r="H280" s="3" t="s">
        <v>963</v>
      </c>
      <c r="I280" s="5">
        <v>1</v>
      </c>
      <c r="J280" s="5">
        <v>188.56851239669399</v>
      </c>
      <c r="K280" s="5">
        <f t="shared" si="22"/>
        <v>228.16789999999972</v>
      </c>
      <c r="L280" s="5"/>
      <c r="M280" s="5"/>
      <c r="N280" s="5">
        <f>+K280*0.95</f>
        <v>216.75950499999973</v>
      </c>
      <c r="O280" s="5"/>
      <c r="P280" s="5">
        <v>279.005970942148</v>
      </c>
      <c r="Q280" s="6">
        <f t="shared" si="24"/>
        <v>337.59722483999906</v>
      </c>
      <c r="R280" s="5"/>
      <c r="S280" s="16"/>
      <c r="T280" s="22">
        <f t="shared" si="25"/>
        <v>0</v>
      </c>
      <c r="U280" s="6"/>
      <c r="V280" s="6"/>
      <c r="W280" s="6"/>
      <c r="X280" s="6"/>
      <c r="Y280" s="6"/>
      <c r="Z280" s="6"/>
      <c r="AA280" s="6"/>
      <c r="AB280" s="6"/>
    </row>
    <row r="281" spans="1:28" x14ac:dyDescent="0.25">
      <c r="A281" s="3" t="s">
        <v>1330</v>
      </c>
      <c r="B281" s="3" t="s">
        <v>1331</v>
      </c>
      <c r="C281" s="4">
        <v>44328</v>
      </c>
      <c r="D281" s="3" t="s">
        <v>1332</v>
      </c>
      <c r="E281" s="3" t="s">
        <v>1333</v>
      </c>
      <c r="F281" s="3"/>
      <c r="G281" s="3" t="s">
        <v>1334</v>
      </c>
      <c r="H281" s="3" t="s">
        <v>1335</v>
      </c>
      <c r="I281" s="5">
        <v>1</v>
      </c>
      <c r="J281" s="5">
        <v>155.71983471074401</v>
      </c>
      <c r="K281" s="5">
        <f t="shared" si="22"/>
        <v>188.42100000000025</v>
      </c>
      <c r="L281" s="5"/>
      <c r="M281" s="5"/>
      <c r="N281" s="5">
        <f>+K281*0.95</f>
        <v>178.99995000000024</v>
      </c>
      <c r="O281" s="5"/>
      <c r="P281" s="5">
        <v>230.08384177686</v>
      </c>
      <c r="Q281" s="6">
        <f t="shared" si="24"/>
        <v>278.40144855000057</v>
      </c>
      <c r="R281" s="5"/>
      <c r="S281" s="16"/>
      <c r="T281" s="22">
        <f t="shared" si="25"/>
        <v>0</v>
      </c>
      <c r="U281" s="6"/>
      <c r="V281" s="6"/>
      <c r="W281" s="6"/>
      <c r="X281" s="6"/>
      <c r="Y281" s="6"/>
      <c r="Z281" s="6"/>
      <c r="AA281" s="6"/>
      <c r="AB281" s="6"/>
    </row>
    <row r="282" spans="1:28" x14ac:dyDescent="0.25">
      <c r="A282" s="3" t="s">
        <v>2146</v>
      </c>
      <c r="B282" s="3" t="s">
        <v>2147</v>
      </c>
      <c r="C282" s="4">
        <v>44328</v>
      </c>
      <c r="D282" s="3" t="s">
        <v>2148</v>
      </c>
      <c r="E282" s="3" t="s">
        <v>2149</v>
      </c>
      <c r="F282" s="3"/>
      <c r="G282" s="3" t="s">
        <v>2150</v>
      </c>
      <c r="H282" s="3" t="s">
        <v>2151</v>
      </c>
      <c r="I282" s="5">
        <v>1</v>
      </c>
      <c r="J282" s="5">
        <v>386.72</v>
      </c>
      <c r="K282" s="5">
        <f t="shared" si="22"/>
        <v>467.93120000000005</v>
      </c>
      <c r="L282" s="5"/>
      <c r="M282" s="5"/>
      <c r="N282" s="5">
        <f>+K282</f>
        <v>467.93120000000005</v>
      </c>
      <c r="O282" s="5"/>
      <c r="P282" s="5">
        <v>572.56181852231396</v>
      </c>
      <c r="Q282" s="6">
        <f t="shared" si="24"/>
        <v>692.79980041199985</v>
      </c>
      <c r="R282" s="5"/>
      <c r="S282" s="16"/>
      <c r="T282" s="22">
        <f t="shared" si="25"/>
        <v>0</v>
      </c>
      <c r="U282" s="6"/>
      <c r="V282" s="6"/>
      <c r="W282" s="6"/>
      <c r="X282" s="6"/>
      <c r="Y282" s="6"/>
      <c r="Z282" s="6"/>
      <c r="AA282" s="6"/>
      <c r="AB282" s="6"/>
    </row>
    <row r="283" spans="1:28" x14ac:dyDescent="0.25">
      <c r="A283" s="3" t="s">
        <v>2194</v>
      </c>
      <c r="B283" s="3" t="s">
        <v>2195</v>
      </c>
      <c r="C283" s="4">
        <v>44328</v>
      </c>
      <c r="D283" s="3" t="s">
        <v>2196</v>
      </c>
      <c r="E283" s="3" t="s">
        <v>2197</v>
      </c>
      <c r="F283" s="3"/>
      <c r="G283" s="3" t="s">
        <v>2198</v>
      </c>
      <c r="H283" s="3" t="s">
        <v>2199</v>
      </c>
      <c r="I283" s="5">
        <v>2</v>
      </c>
      <c r="J283" s="5">
        <v>208.2</v>
      </c>
      <c r="K283" s="5">
        <f t="shared" si="22"/>
        <v>503.84399999999994</v>
      </c>
      <c r="L283" s="5"/>
      <c r="M283" s="5"/>
      <c r="N283" s="5">
        <f>+K283</f>
        <v>503.84399999999994</v>
      </c>
      <c r="O283" s="5"/>
      <c r="P283" s="5">
        <v>640.00115252892499</v>
      </c>
      <c r="Q283" s="6">
        <f t="shared" si="24"/>
        <v>774.40139455999918</v>
      </c>
      <c r="R283" s="5"/>
      <c r="S283" s="16"/>
      <c r="T283" s="22">
        <f t="shared" si="25"/>
        <v>0</v>
      </c>
      <c r="U283" s="6"/>
      <c r="V283" s="6"/>
      <c r="W283" s="6"/>
      <c r="X283" s="6"/>
      <c r="Y283" s="6"/>
      <c r="Z283" s="6"/>
      <c r="AA283" s="6"/>
      <c r="AB283" s="6"/>
    </row>
    <row r="284" spans="1:28" x14ac:dyDescent="0.25">
      <c r="A284" s="3" t="s">
        <v>2236</v>
      </c>
      <c r="B284" s="3" t="s">
        <v>2237</v>
      </c>
      <c r="C284" s="4">
        <v>44328</v>
      </c>
      <c r="D284" s="3" t="s">
        <v>2238</v>
      </c>
      <c r="E284" s="3" t="s">
        <v>2239</v>
      </c>
      <c r="F284" s="3"/>
      <c r="G284" s="3" t="s">
        <v>2240</v>
      </c>
      <c r="H284" s="3" t="s">
        <v>2241</v>
      </c>
      <c r="I284" s="5">
        <v>1</v>
      </c>
      <c r="J284" s="5">
        <v>208.2</v>
      </c>
      <c r="K284" s="5">
        <f t="shared" si="22"/>
        <v>251.92199999999997</v>
      </c>
      <c r="L284" s="5"/>
      <c r="M284" s="5"/>
      <c r="N284" s="5">
        <f>+K284</f>
        <v>251.92199999999997</v>
      </c>
      <c r="O284" s="5"/>
      <c r="P284" s="5">
        <v>320.00057626446198</v>
      </c>
      <c r="Q284" s="6">
        <f t="shared" si="24"/>
        <v>387.20069727999896</v>
      </c>
      <c r="R284" s="5"/>
      <c r="S284" s="16"/>
      <c r="T284" s="22">
        <f t="shared" si="25"/>
        <v>0</v>
      </c>
      <c r="U284" s="6"/>
      <c r="V284" s="6"/>
      <c r="W284" s="6"/>
      <c r="X284" s="6"/>
      <c r="Y284" s="6"/>
      <c r="Z284" s="6"/>
      <c r="AA284" s="6"/>
      <c r="AB284" s="6"/>
    </row>
    <row r="285" spans="1:28" x14ac:dyDescent="0.25">
      <c r="A285" s="3" t="s">
        <v>2661</v>
      </c>
      <c r="B285" s="3" t="s">
        <v>2662</v>
      </c>
      <c r="C285" s="4">
        <v>44328</v>
      </c>
      <c r="D285" s="3" t="s">
        <v>2663</v>
      </c>
      <c r="E285" s="3" t="s">
        <v>2664</v>
      </c>
      <c r="F285" s="3"/>
      <c r="G285" s="3" t="s">
        <v>2665</v>
      </c>
      <c r="H285" s="3" t="s">
        <v>2666</v>
      </c>
      <c r="I285" s="5">
        <v>1</v>
      </c>
      <c r="J285" s="5">
        <v>392.42826446280998</v>
      </c>
      <c r="K285" s="5">
        <f t="shared" si="22"/>
        <v>474.83820000000009</v>
      </c>
      <c r="L285" s="5"/>
      <c r="M285" s="5">
        <f>+K285*0.85</f>
        <v>403.61247000000009</v>
      </c>
      <c r="N285" s="5">
        <f>+M285*0.95</f>
        <v>383.43184650000006</v>
      </c>
      <c r="O285" s="5"/>
      <c r="P285" s="5">
        <v>580.49558592396704</v>
      </c>
      <c r="Q285" s="6">
        <f t="shared" si="24"/>
        <v>702.39965896800015</v>
      </c>
      <c r="R285" s="5"/>
      <c r="S285" s="16"/>
      <c r="T285" s="22">
        <f t="shared" si="25"/>
        <v>0</v>
      </c>
      <c r="U285" s="6"/>
      <c r="V285" s="6"/>
      <c r="W285" s="6"/>
      <c r="X285" s="6"/>
      <c r="Y285" s="6"/>
      <c r="Z285" s="6"/>
      <c r="AA285" s="6"/>
      <c r="AB285" s="6"/>
    </row>
    <row r="286" spans="1:28" x14ac:dyDescent="0.25">
      <c r="A286" s="13" t="s">
        <v>2721</v>
      </c>
      <c r="B286" s="13" t="s">
        <v>2722</v>
      </c>
      <c r="C286" s="14">
        <v>44328</v>
      </c>
      <c r="D286" s="13" t="s">
        <v>2723</v>
      </c>
      <c r="E286" s="13" t="s">
        <v>2724</v>
      </c>
      <c r="F286" s="13"/>
      <c r="G286" s="13" t="s">
        <v>2725</v>
      </c>
      <c r="H286" s="13" t="s">
        <v>2726</v>
      </c>
      <c r="I286" s="15">
        <v>1</v>
      </c>
      <c r="J286" s="15">
        <v>1013.79049586777</v>
      </c>
      <c r="K286" s="15">
        <f t="shared" si="22"/>
        <v>1226.6865000000016</v>
      </c>
      <c r="L286" s="5"/>
      <c r="M286" s="5">
        <f>+K286*0.85</f>
        <v>1042.6835250000013</v>
      </c>
      <c r="N286" s="5">
        <f>+M286*0.95</f>
        <v>990.54934875000117</v>
      </c>
      <c r="O286" s="15"/>
      <c r="P286" s="15">
        <v>1500.15648626033</v>
      </c>
      <c r="Q286" s="16">
        <f t="shared" si="24"/>
        <v>1815.1893483749993</v>
      </c>
      <c r="R286" s="15"/>
      <c r="S286" s="16"/>
      <c r="T286" s="22">
        <f t="shared" si="25"/>
        <v>0</v>
      </c>
      <c r="U286" s="16"/>
      <c r="V286" s="16"/>
      <c r="W286" s="16"/>
      <c r="X286" s="16"/>
      <c r="Y286" s="16"/>
      <c r="Z286" s="16"/>
      <c r="AA286" s="16"/>
      <c r="AB286" s="16"/>
    </row>
    <row r="287" spans="1:28" x14ac:dyDescent="0.25">
      <c r="A287" s="3" t="s">
        <v>3531</v>
      </c>
      <c r="B287" s="3" t="s">
        <v>3532</v>
      </c>
      <c r="C287" s="4">
        <v>44328</v>
      </c>
      <c r="D287" s="3" t="s">
        <v>3533</v>
      </c>
      <c r="E287" s="3" t="s">
        <v>3534</v>
      </c>
      <c r="F287" s="3">
        <v>2941</v>
      </c>
      <c r="G287" s="3" t="s">
        <v>3535</v>
      </c>
      <c r="H287" s="3" t="s">
        <v>3536</v>
      </c>
      <c r="I287" s="5">
        <v>1</v>
      </c>
      <c r="J287" s="5">
        <v>702.52499999999998</v>
      </c>
      <c r="K287" s="5">
        <f t="shared" si="22"/>
        <v>850.05525</v>
      </c>
      <c r="L287" s="5"/>
      <c r="M287" s="5"/>
      <c r="N287" s="5">
        <f>+K287*0.95</f>
        <v>807.55248749999998</v>
      </c>
      <c r="O287" s="5">
        <f>+SUM(N277:N287)</f>
        <v>4967.6195077500006</v>
      </c>
      <c r="P287" s="5">
        <v>1040.00024064545</v>
      </c>
      <c r="Q287" s="6">
        <f t="shared" si="24"/>
        <v>1258.4002911809946</v>
      </c>
      <c r="R287" s="5">
        <f>+SUM(Q277:Q287)</f>
        <v>8169.5825903819914</v>
      </c>
      <c r="S287" s="16">
        <v>6633.6</v>
      </c>
      <c r="T287" s="22">
        <f t="shared" si="25"/>
        <v>-1535.982590381991</v>
      </c>
      <c r="U287" s="6"/>
      <c r="V287" s="6"/>
      <c r="W287" s="6"/>
      <c r="X287" s="6"/>
      <c r="Y287" s="6"/>
      <c r="Z287" s="6"/>
      <c r="AA287" s="6"/>
      <c r="AB287" s="16"/>
    </row>
    <row r="288" spans="1:28" x14ac:dyDescent="0.25">
      <c r="A288" s="3" t="s">
        <v>1666</v>
      </c>
      <c r="B288" s="3" t="s">
        <v>1667</v>
      </c>
      <c r="C288" s="4">
        <v>44328</v>
      </c>
      <c r="D288" s="3" t="s">
        <v>1668</v>
      </c>
      <c r="E288" s="3" t="s">
        <v>1669</v>
      </c>
      <c r="F288" s="3"/>
      <c r="G288" s="3" t="s">
        <v>1670</v>
      </c>
      <c r="H288" s="3" t="s">
        <v>1671</v>
      </c>
      <c r="I288" s="5">
        <v>6</v>
      </c>
      <c r="J288" s="5">
        <v>123.97</v>
      </c>
      <c r="K288" s="5">
        <f t="shared" si="22"/>
        <v>900.02219999999988</v>
      </c>
      <c r="L288" s="5"/>
      <c r="M288" s="5"/>
      <c r="N288" s="5">
        <f>+K288*0.95</f>
        <v>855.02108999999984</v>
      </c>
      <c r="O288" s="5"/>
      <c r="P288" s="5">
        <v>1069.090974</v>
      </c>
      <c r="Q288" s="6">
        <f t="shared" si="24"/>
        <v>1293.6000785399999</v>
      </c>
      <c r="R288" s="5"/>
      <c r="S288" s="16"/>
      <c r="T288" s="22">
        <f t="shared" si="25"/>
        <v>0</v>
      </c>
      <c r="U288" s="6"/>
      <c r="V288" s="6"/>
      <c r="W288" s="6"/>
      <c r="X288" s="6"/>
      <c r="Y288" s="6"/>
      <c r="Z288" s="6"/>
      <c r="AA288" s="6"/>
      <c r="AB288" s="6"/>
    </row>
    <row r="289" spans="1:28" x14ac:dyDescent="0.25">
      <c r="A289" s="3" t="s">
        <v>1882</v>
      </c>
      <c r="B289" s="3" t="s">
        <v>1883</v>
      </c>
      <c r="C289" s="4">
        <v>44328</v>
      </c>
      <c r="D289" s="3" t="s">
        <v>1884</v>
      </c>
      <c r="E289" s="3" t="s">
        <v>1885</v>
      </c>
      <c r="F289" s="3"/>
      <c r="G289" s="3" t="s">
        <v>1886</v>
      </c>
      <c r="H289" s="3" t="s">
        <v>1887</v>
      </c>
      <c r="I289" s="5">
        <v>1</v>
      </c>
      <c r="J289" s="5">
        <v>256.55</v>
      </c>
      <c r="K289" s="5">
        <f t="shared" si="22"/>
        <v>310.4255</v>
      </c>
      <c r="L289" s="5"/>
      <c r="M289" s="5"/>
      <c r="N289" s="5">
        <f>+K289</f>
        <v>310.4255</v>
      </c>
      <c r="O289" s="5"/>
      <c r="P289" s="5">
        <v>379.50091950000001</v>
      </c>
      <c r="Q289" s="6">
        <f t="shared" si="24"/>
        <v>459.19611259499999</v>
      </c>
      <c r="R289" s="5"/>
      <c r="S289" s="16"/>
      <c r="T289" s="22">
        <f t="shared" si="25"/>
        <v>0</v>
      </c>
      <c r="U289" s="6"/>
      <c r="V289" s="6"/>
      <c r="W289" s="6"/>
      <c r="X289" s="6"/>
      <c r="Y289" s="6"/>
      <c r="Z289" s="6"/>
      <c r="AA289" s="6"/>
      <c r="AB289" s="6"/>
    </row>
    <row r="290" spans="1:28" x14ac:dyDescent="0.25">
      <c r="A290" s="3" t="s">
        <v>2098</v>
      </c>
      <c r="B290" s="3" t="s">
        <v>2099</v>
      </c>
      <c r="C290" s="4">
        <v>44328</v>
      </c>
      <c r="D290" s="3" t="s">
        <v>2100</v>
      </c>
      <c r="E290" s="3" t="s">
        <v>2101</v>
      </c>
      <c r="F290" s="3"/>
      <c r="G290" s="3" t="s">
        <v>2102</v>
      </c>
      <c r="H290" s="3" t="s">
        <v>2103</v>
      </c>
      <c r="I290" s="5">
        <v>1</v>
      </c>
      <c r="J290" s="5">
        <v>163.57</v>
      </c>
      <c r="K290" s="5">
        <f t="shared" si="22"/>
        <v>197.91969999999998</v>
      </c>
      <c r="L290" s="5"/>
      <c r="M290" s="5"/>
      <c r="N290" s="5">
        <f>+K290</f>
        <v>197.91969999999998</v>
      </c>
      <c r="O290" s="5"/>
      <c r="P290" s="5">
        <v>242.08583755206601</v>
      </c>
      <c r="Q290" s="6">
        <f t="shared" si="24"/>
        <v>292.92386343799984</v>
      </c>
      <c r="R290" s="5"/>
      <c r="S290" s="16"/>
      <c r="T290" s="22">
        <f t="shared" si="25"/>
        <v>0</v>
      </c>
      <c r="U290" s="6"/>
      <c r="V290" s="6"/>
      <c r="W290" s="6"/>
      <c r="X290" s="6"/>
      <c r="Y290" s="6"/>
      <c r="Z290" s="6"/>
      <c r="AA290" s="6"/>
      <c r="AB290" s="6"/>
    </row>
    <row r="291" spans="1:28" x14ac:dyDescent="0.25">
      <c r="A291" s="3" t="s">
        <v>2607</v>
      </c>
      <c r="B291" s="3" t="s">
        <v>2608</v>
      </c>
      <c r="C291" s="4">
        <v>44328</v>
      </c>
      <c r="D291" s="3" t="s">
        <v>2609</v>
      </c>
      <c r="E291" s="3" t="s">
        <v>2610</v>
      </c>
      <c r="F291" s="3"/>
      <c r="G291" s="3" t="s">
        <v>2611</v>
      </c>
      <c r="H291" s="3" t="s">
        <v>2612</v>
      </c>
      <c r="I291" s="5">
        <v>1</v>
      </c>
      <c r="J291" s="5">
        <v>157.76545454545499</v>
      </c>
      <c r="K291" s="5">
        <f t="shared" si="22"/>
        <v>190.89620000000053</v>
      </c>
      <c r="L291" s="5"/>
      <c r="M291" s="5"/>
      <c r="N291" s="5">
        <f>+K291*0.95</f>
        <v>181.35139000000049</v>
      </c>
      <c r="O291" s="5"/>
      <c r="P291" s="5">
        <v>233.05270710909201</v>
      </c>
      <c r="Q291" s="6">
        <f t="shared" si="24"/>
        <v>281.99377560200134</v>
      </c>
      <c r="R291" s="5"/>
      <c r="S291" s="16"/>
      <c r="T291" s="22">
        <f t="shared" si="25"/>
        <v>0</v>
      </c>
      <c r="U291" s="6"/>
      <c r="V291" s="6"/>
      <c r="W291" s="6"/>
      <c r="X291" s="6"/>
      <c r="Y291" s="6"/>
      <c r="Z291" s="6"/>
      <c r="AA291" s="6"/>
      <c r="AB291" s="6"/>
    </row>
    <row r="292" spans="1:28" x14ac:dyDescent="0.25">
      <c r="A292" s="13" t="s">
        <v>2685</v>
      </c>
      <c r="B292" s="13" t="s">
        <v>2686</v>
      </c>
      <c r="C292" s="14">
        <v>44328</v>
      </c>
      <c r="D292" s="13" t="s">
        <v>2687</v>
      </c>
      <c r="E292" s="13" t="s">
        <v>2688</v>
      </c>
      <c r="F292" s="13"/>
      <c r="G292" s="13" t="s">
        <v>2689</v>
      </c>
      <c r="H292" s="13" t="s">
        <v>2690</v>
      </c>
      <c r="I292" s="15">
        <v>1</v>
      </c>
      <c r="J292" s="15">
        <v>327.02181818181799</v>
      </c>
      <c r="K292" s="15">
        <f t="shared" si="22"/>
        <v>395.69639999999976</v>
      </c>
      <c r="L292" s="5"/>
      <c r="M292" s="5">
        <f>+K292*0.85</f>
        <v>336.34193999999979</v>
      </c>
      <c r="N292" s="5">
        <f>+M292*0.95</f>
        <v>319.52484299999981</v>
      </c>
      <c r="O292" s="15"/>
      <c r="P292" s="15">
        <v>483.962858945454</v>
      </c>
      <c r="Q292" s="16">
        <f t="shared" si="24"/>
        <v>585.59505932399929</v>
      </c>
      <c r="R292" s="15"/>
      <c r="S292" s="16"/>
      <c r="T292" s="22">
        <f t="shared" si="25"/>
        <v>0</v>
      </c>
      <c r="U292" s="16"/>
      <c r="V292" s="16"/>
      <c r="W292" s="16"/>
      <c r="X292" s="16"/>
      <c r="Y292" s="16"/>
      <c r="Z292" s="16"/>
      <c r="AA292" s="16"/>
      <c r="AB292" s="16"/>
    </row>
    <row r="293" spans="1:28" x14ac:dyDescent="0.25">
      <c r="A293" s="13" t="s">
        <v>2727</v>
      </c>
      <c r="B293" s="13" t="s">
        <v>2728</v>
      </c>
      <c r="C293" s="14">
        <v>44328</v>
      </c>
      <c r="D293" s="13" t="s">
        <v>2729</v>
      </c>
      <c r="E293" s="13" t="s">
        <v>2730</v>
      </c>
      <c r="F293" s="13"/>
      <c r="G293" s="13" t="s">
        <v>2731</v>
      </c>
      <c r="H293" s="13" t="s">
        <v>2732</v>
      </c>
      <c r="I293" s="15">
        <v>1</v>
      </c>
      <c r="J293" s="15">
        <v>218.010909090909</v>
      </c>
      <c r="K293" s="15">
        <f t="shared" ref="K293:K356" si="26">+J293*I293*1.21</f>
        <v>263.7931999999999</v>
      </c>
      <c r="L293" s="5"/>
      <c r="M293" s="5">
        <f>+K293*0.85</f>
        <v>224.22421999999992</v>
      </c>
      <c r="N293" s="5">
        <f>+M293*0.95</f>
        <v>213.0130089999999</v>
      </c>
      <c r="O293" s="15"/>
      <c r="P293" s="15">
        <v>322.64960512727299</v>
      </c>
      <c r="Q293" s="16">
        <f t="shared" si="24"/>
        <v>390.40602220400029</v>
      </c>
      <c r="R293" s="15"/>
      <c r="S293" s="16"/>
      <c r="T293" s="22">
        <f t="shared" si="25"/>
        <v>0</v>
      </c>
      <c r="U293" s="16"/>
      <c r="V293" s="16"/>
      <c r="W293" s="16"/>
      <c r="X293" s="16"/>
      <c r="Y293" s="16"/>
      <c r="Z293" s="16"/>
      <c r="AA293" s="16"/>
      <c r="AB293" s="16"/>
    </row>
    <row r="294" spans="1:28" x14ac:dyDescent="0.25">
      <c r="A294" s="3" t="s">
        <v>3801</v>
      </c>
      <c r="B294" s="3" t="s">
        <v>3802</v>
      </c>
      <c r="C294" s="4">
        <v>44328</v>
      </c>
      <c r="D294" s="3" t="s">
        <v>3803</v>
      </c>
      <c r="E294" s="3" t="s">
        <v>3804</v>
      </c>
      <c r="F294" s="3"/>
      <c r="G294" s="3" t="s">
        <v>3805</v>
      </c>
      <c r="H294" s="3" t="s">
        <v>3806</v>
      </c>
      <c r="I294" s="5">
        <v>1</v>
      </c>
      <c r="J294" s="5">
        <v>742.5</v>
      </c>
      <c r="K294" s="5">
        <f t="shared" si="26"/>
        <v>898.42499999999995</v>
      </c>
      <c r="L294" s="5"/>
      <c r="M294" s="5"/>
      <c r="N294" s="5">
        <f>+K294*0.95</f>
        <v>853.50374999999997</v>
      </c>
      <c r="O294" s="5"/>
      <c r="P294" s="5">
        <v>1098.8484528454501</v>
      </c>
      <c r="Q294" s="6">
        <f t="shared" si="24"/>
        <v>1329.6066279429945</v>
      </c>
      <c r="R294" s="5"/>
      <c r="S294" s="16"/>
      <c r="T294" s="22">
        <f t="shared" si="25"/>
        <v>0</v>
      </c>
      <c r="U294" s="6"/>
      <c r="V294" s="6"/>
      <c r="W294" s="6"/>
      <c r="X294" s="6"/>
      <c r="Y294" s="6"/>
      <c r="Z294" s="6"/>
      <c r="AA294" s="6"/>
      <c r="AB294" s="6"/>
    </row>
    <row r="295" spans="1:28" x14ac:dyDescent="0.25">
      <c r="A295" s="3" t="s">
        <v>3867</v>
      </c>
      <c r="B295" s="3" t="s">
        <v>3868</v>
      </c>
      <c r="C295" s="4">
        <v>44328</v>
      </c>
      <c r="D295" s="3" t="s">
        <v>3869</v>
      </c>
      <c r="E295" s="3" t="s">
        <v>3870</v>
      </c>
      <c r="F295" s="3"/>
      <c r="G295" s="3" t="s">
        <v>3871</v>
      </c>
      <c r="H295" s="3" t="s">
        <v>3872</v>
      </c>
      <c r="I295" s="5">
        <v>8</v>
      </c>
      <c r="J295" s="5">
        <v>21.923388429752102</v>
      </c>
      <c r="K295" s="5">
        <f t="shared" si="26"/>
        <v>212.21840000000034</v>
      </c>
      <c r="L295" s="5"/>
      <c r="M295" s="5"/>
      <c r="N295" s="5">
        <f>+K295*0.95</f>
        <v>201.60748000000032</v>
      </c>
      <c r="O295" s="5"/>
      <c r="P295" s="5">
        <v>232.70361414876101</v>
      </c>
      <c r="Q295" s="6">
        <f t="shared" si="24"/>
        <v>281.57137312000083</v>
      </c>
      <c r="R295" s="5"/>
      <c r="S295" s="16"/>
      <c r="T295" s="22">
        <f t="shared" si="25"/>
        <v>0</v>
      </c>
      <c r="U295" s="6"/>
      <c r="V295" s="6"/>
      <c r="W295" s="6"/>
      <c r="X295" s="6"/>
      <c r="Y295" s="6"/>
      <c r="Z295" s="6"/>
      <c r="AA295" s="6"/>
      <c r="AB295" s="6"/>
    </row>
    <row r="296" spans="1:28" x14ac:dyDescent="0.25">
      <c r="A296" s="3" t="s">
        <v>4425</v>
      </c>
      <c r="B296" s="3" t="s">
        <v>4426</v>
      </c>
      <c r="C296" s="4">
        <v>44328</v>
      </c>
      <c r="D296" s="3" t="s">
        <v>4427</v>
      </c>
      <c r="E296" s="3" t="s">
        <v>4428</v>
      </c>
      <c r="F296" s="3">
        <v>2943</v>
      </c>
      <c r="G296" s="3" t="s">
        <v>4429</v>
      </c>
      <c r="H296" s="3" t="s">
        <v>4430</v>
      </c>
      <c r="I296" s="5">
        <v>1</v>
      </c>
      <c r="J296" s="5">
        <v>265.829917355372</v>
      </c>
      <c r="K296" s="5">
        <f t="shared" si="26"/>
        <v>321.65420000000012</v>
      </c>
      <c r="L296" s="5"/>
      <c r="M296" s="5">
        <f>+K296*0.85</f>
        <v>273.40607000000011</v>
      </c>
      <c r="N296" s="5">
        <f>+M296*0.95</f>
        <v>259.73576650000007</v>
      </c>
      <c r="O296" s="5">
        <f>+SUM(N288:N296)</f>
        <v>3392.1025284999996</v>
      </c>
      <c r="P296" s="5">
        <v>393.39371979669397</v>
      </c>
      <c r="Q296" s="6">
        <f t="shared" si="24"/>
        <v>476.00640095399967</v>
      </c>
      <c r="R296" s="5">
        <f>+SUM(Q288:Q296)</f>
        <v>5390.8993137199959</v>
      </c>
      <c r="S296" s="16">
        <v>5390.92</v>
      </c>
      <c r="T296" s="22">
        <f t="shared" si="25"/>
        <v>2.0686280004156288E-2</v>
      </c>
      <c r="U296" s="6"/>
      <c r="V296" s="6"/>
      <c r="W296" s="6"/>
      <c r="X296" s="6"/>
      <c r="Y296" s="6"/>
      <c r="Z296" s="6"/>
      <c r="AA296" s="6"/>
      <c r="AB296" s="6"/>
    </row>
    <row r="297" spans="1:28" x14ac:dyDescent="0.25">
      <c r="A297" s="3" t="s">
        <v>1750</v>
      </c>
      <c r="B297" s="3" t="s">
        <v>1751</v>
      </c>
      <c r="C297" s="4">
        <v>44328</v>
      </c>
      <c r="D297" s="3" t="s">
        <v>1752</v>
      </c>
      <c r="E297" s="3" t="s">
        <v>1753</v>
      </c>
      <c r="F297" s="3"/>
      <c r="G297" s="3" t="s">
        <v>1754</v>
      </c>
      <c r="H297" s="3" t="s">
        <v>1755</v>
      </c>
      <c r="I297" s="5">
        <v>2</v>
      </c>
      <c r="J297" s="5">
        <v>43.38</v>
      </c>
      <c r="K297" s="5">
        <f t="shared" si="26"/>
        <v>104.9796</v>
      </c>
      <c r="L297" s="5"/>
      <c r="M297" s="5"/>
      <c r="N297" s="5">
        <f>+K297</f>
        <v>104.9796</v>
      </c>
      <c r="O297" s="5"/>
      <c r="P297" s="5">
        <v>130.91531301818199</v>
      </c>
      <c r="Q297" s="6">
        <f t="shared" si="24"/>
        <v>158.40752875200022</v>
      </c>
      <c r="R297" s="5"/>
      <c r="S297" s="16"/>
      <c r="T297" s="22">
        <f t="shared" si="25"/>
        <v>0</v>
      </c>
      <c r="U297" s="6"/>
      <c r="V297" s="6"/>
      <c r="W297" s="6"/>
      <c r="X297" s="6"/>
      <c r="Y297" s="6"/>
      <c r="Z297" s="6"/>
      <c r="AA297" s="6"/>
      <c r="AB297" s="6"/>
    </row>
    <row r="298" spans="1:28" x14ac:dyDescent="0.25">
      <c r="A298" s="3" t="s">
        <v>2266</v>
      </c>
      <c r="B298" s="3" t="s">
        <v>2267</v>
      </c>
      <c r="C298" s="4">
        <v>44328</v>
      </c>
      <c r="D298" s="3" t="s">
        <v>2268</v>
      </c>
      <c r="E298" s="3" t="s">
        <v>2269</v>
      </c>
      <c r="F298" s="3"/>
      <c r="G298" s="3" t="s">
        <v>2270</v>
      </c>
      <c r="H298" s="3" t="s">
        <v>2271</v>
      </c>
      <c r="I298" s="5">
        <v>1</v>
      </c>
      <c r="J298" s="5">
        <v>148.69</v>
      </c>
      <c r="K298" s="5">
        <f t="shared" si="26"/>
        <v>179.91489999999999</v>
      </c>
      <c r="L298" s="5"/>
      <c r="M298" s="5"/>
      <c r="N298" s="5">
        <f>+K298</f>
        <v>179.91489999999999</v>
      </c>
      <c r="O298" s="5"/>
      <c r="P298" s="5">
        <v>231.39859376033101</v>
      </c>
      <c r="Q298" s="6">
        <f t="shared" si="24"/>
        <v>279.99229845000053</v>
      </c>
      <c r="R298" s="5"/>
      <c r="S298" s="16"/>
      <c r="T298" s="22">
        <f t="shared" si="25"/>
        <v>0</v>
      </c>
      <c r="U298" s="6"/>
      <c r="V298" s="6"/>
      <c r="W298" s="6"/>
      <c r="X298" s="6"/>
      <c r="Y298" s="6"/>
      <c r="Z298" s="6"/>
      <c r="AA298" s="6"/>
      <c r="AB298" s="6"/>
    </row>
    <row r="299" spans="1:28" x14ac:dyDescent="0.25">
      <c r="A299" s="3" t="s">
        <v>2643</v>
      </c>
      <c r="B299" s="3" t="s">
        <v>2644</v>
      </c>
      <c r="C299" s="4">
        <v>44328</v>
      </c>
      <c r="D299" s="3" t="s">
        <v>2645</v>
      </c>
      <c r="E299" s="3" t="s">
        <v>2646</v>
      </c>
      <c r="F299" s="3">
        <v>2946</v>
      </c>
      <c r="G299" s="3" t="s">
        <v>2647</v>
      </c>
      <c r="H299" s="3" t="s">
        <v>2648</v>
      </c>
      <c r="I299" s="5">
        <v>1</v>
      </c>
      <c r="J299" s="5">
        <v>216.06942148760299</v>
      </c>
      <c r="K299" s="5">
        <f t="shared" si="26"/>
        <v>261.44399999999962</v>
      </c>
      <c r="L299" s="5"/>
      <c r="M299" s="5">
        <f>+K299*0.85</f>
        <v>222.22739999999968</v>
      </c>
      <c r="N299" s="5">
        <f>+M299*0.95</f>
        <v>211.11602999999968</v>
      </c>
      <c r="O299" s="5">
        <f>+N299+N298+N297</f>
        <v>496.01052999999968</v>
      </c>
      <c r="P299" s="5">
        <v>320.00529530578501</v>
      </c>
      <c r="Q299" s="6">
        <f t="shared" si="24"/>
        <v>387.20640731999987</v>
      </c>
      <c r="R299" s="5">
        <f>+Q299+Q298+Q297</f>
        <v>825.60623452200059</v>
      </c>
      <c r="S299" s="16">
        <v>825.59</v>
      </c>
      <c r="T299" s="22">
        <f t="shared" si="25"/>
        <v>-1.6234522000559082E-2</v>
      </c>
      <c r="U299" s="6"/>
      <c r="V299" s="6"/>
      <c r="W299" s="6"/>
      <c r="X299" s="6"/>
      <c r="Y299" s="6"/>
      <c r="Z299" s="6"/>
      <c r="AA299" s="6"/>
      <c r="AB299" s="6"/>
    </row>
    <row r="300" spans="1:28" x14ac:dyDescent="0.25">
      <c r="A300" s="3" t="s">
        <v>598</v>
      </c>
      <c r="B300" s="3" t="s">
        <v>599</v>
      </c>
      <c r="C300" s="4">
        <v>44328</v>
      </c>
      <c r="D300" s="3" t="s">
        <v>600</v>
      </c>
      <c r="E300" s="3" t="s">
        <v>601</v>
      </c>
      <c r="F300" s="3"/>
      <c r="G300" s="3" t="s">
        <v>602</v>
      </c>
      <c r="H300" s="3" t="s">
        <v>603</v>
      </c>
      <c r="I300" s="5">
        <v>1</v>
      </c>
      <c r="J300" s="5">
        <v>739.71</v>
      </c>
      <c r="K300" s="5">
        <f t="shared" si="26"/>
        <v>895.04910000000007</v>
      </c>
      <c r="L300" s="5"/>
      <c r="M300" s="5"/>
      <c r="N300" s="5">
        <f t="shared" ref="N300:N306" si="27">+K300*0.95</f>
        <v>850.29664500000001</v>
      </c>
      <c r="O300" s="5"/>
      <c r="P300" s="5">
        <v>1164.78879673388</v>
      </c>
      <c r="Q300" s="6">
        <f t="shared" si="24"/>
        <v>1409.3944440479947</v>
      </c>
      <c r="R300" s="5"/>
      <c r="S300" s="16"/>
      <c r="T300" s="22">
        <f t="shared" si="25"/>
        <v>0</v>
      </c>
      <c r="U300" s="6"/>
      <c r="V300" s="6"/>
      <c r="W300" s="6"/>
      <c r="X300" s="6"/>
      <c r="Y300" s="6"/>
      <c r="Z300" s="6"/>
      <c r="AA300" s="6"/>
      <c r="AB300" s="6"/>
    </row>
    <row r="301" spans="1:28" x14ac:dyDescent="0.25">
      <c r="A301" s="3" t="s">
        <v>826</v>
      </c>
      <c r="B301" s="3" t="s">
        <v>827</v>
      </c>
      <c r="C301" s="4">
        <v>44328</v>
      </c>
      <c r="D301" s="3" t="s">
        <v>828</v>
      </c>
      <c r="E301" s="3" t="s">
        <v>829</v>
      </c>
      <c r="F301" s="3"/>
      <c r="G301" s="3" t="s">
        <v>830</v>
      </c>
      <c r="H301" s="3" t="s">
        <v>831</v>
      </c>
      <c r="I301" s="5">
        <v>1</v>
      </c>
      <c r="J301" s="5">
        <v>295.88</v>
      </c>
      <c r="K301" s="5">
        <f t="shared" si="26"/>
        <v>358.01479999999998</v>
      </c>
      <c r="L301" s="5"/>
      <c r="M301" s="5"/>
      <c r="N301" s="5">
        <f t="shared" si="27"/>
        <v>340.11405999999994</v>
      </c>
      <c r="O301" s="5"/>
      <c r="P301" s="5">
        <v>437.68256939008302</v>
      </c>
      <c r="Q301" s="6">
        <f t="shared" si="24"/>
        <v>529.59590896200041</v>
      </c>
      <c r="R301" s="5"/>
      <c r="S301" s="16"/>
      <c r="T301" s="22">
        <f t="shared" si="25"/>
        <v>0</v>
      </c>
      <c r="U301" s="6"/>
      <c r="V301" s="6"/>
      <c r="W301" s="6"/>
      <c r="X301" s="6"/>
      <c r="Y301" s="6"/>
      <c r="Z301" s="6"/>
      <c r="AA301" s="6"/>
      <c r="AB301" s="6"/>
    </row>
    <row r="302" spans="1:28" x14ac:dyDescent="0.25">
      <c r="A302" s="3" t="s">
        <v>4389</v>
      </c>
      <c r="B302" s="3" t="s">
        <v>4390</v>
      </c>
      <c r="C302" s="4">
        <v>44328</v>
      </c>
      <c r="D302" s="3" t="s">
        <v>4391</v>
      </c>
      <c r="E302" s="3" t="s">
        <v>4392</v>
      </c>
      <c r="F302" s="3">
        <v>2947</v>
      </c>
      <c r="G302" s="3" t="s">
        <v>4393</v>
      </c>
      <c r="H302" s="3" t="s">
        <v>4394</v>
      </c>
      <c r="I302" s="5">
        <v>1</v>
      </c>
      <c r="J302" s="5">
        <v>574.41750000000002</v>
      </c>
      <c r="K302" s="5">
        <f t="shared" si="26"/>
        <v>695.04517499999997</v>
      </c>
      <c r="L302" s="5"/>
      <c r="M302" s="5"/>
      <c r="N302" s="5">
        <f t="shared" si="27"/>
        <v>660.29291624999996</v>
      </c>
      <c r="O302" s="5">
        <f>+N302+N301+N300</f>
        <v>1850.7036212499997</v>
      </c>
      <c r="P302" s="5">
        <v>955.784800978509</v>
      </c>
      <c r="Q302" s="6">
        <f t="shared" si="24"/>
        <v>1156.4996091839957</v>
      </c>
      <c r="R302" s="5">
        <f>+Q302+Q301+Q300</f>
        <v>3095.4899621939912</v>
      </c>
      <c r="S302" s="16">
        <v>3095.5</v>
      </c>
      <c r="T302" s="22">
        <f t="shared" si="25"/>
        <v>1.0037806008767802E-2</v>
      </c>
      <c r="U302" s="6"/>
      <c r="V302" s="6"/>
      <c r="W302" s="6"/>
      <c r="X302" s="6"/>
      <c r="Y302" s="6"/>
      <c r="Z302" s="6"/>
      <c r="AA302" s="6"/>
      <c r="AB302" s="6"/>
    </row>
    <row r="303" spans="1:28" x14ac:dyDescent="0.25">
      <c r="A303" s="13" t="s">
        <v>760</v>
      </c>
      <c r="B303" s="13" t="s">
        <v>761</v>
      </c>
      <c r="C303" s="14">
        <v>44328</v>
      </c>
      <c r="D303" s="13" t="s">
        <v>762</v>
      </c>
      <c r="E303" s="13" t="s">
        <v>763</v>
      </c>
      <c r="F303" s="13"/>
      <c r="G303" s="13" t="s">
        <v>764</v>
      </c>
      <c r="H303" s="13" t="s">
        <v>765</v>
      </c>
      <c r="I303" s="15">
        <v>1</v>
      </c>
      <c r="J303" s="5">
        <v>739.71</v>
      </c>
      <c r="K303" s="15">
        <f t="shared" si="26"/>
        <v>895.04910000000007</v>
      </c>
      <c r="L303" s="5"/>
      <c r="M303" s="15"/>
      <c r="N303" s="5">
        <f t="shared" si="27"/>
        <v>850.29664500000001</v>
      </c>
      <c r="O303" s="15"/>
      <c r="P303" s="15">
        <v>1164.78879673388</v>
      </c>
      <c r="Q303" s="16">
        <f t="shared" si="24"/>
        <v>1409.3944440479947</v>
      </c>
      <c r="R303" s="15"/>
      <c r="S303" s="16"/>
      <c r="T303" s="22">
        <f t="shared" si="25"/>
        <v>0</v>
      </c>
      <c r="U303" s="16"/>
      <c r="V303" s="16"/>
      <c r="W303" s="16"/>
      <c r="X303" s="16"/>
      <c r="Y303" s="16"/>
      <c r="Z303" s="16"/>
      <c r="AA303" s="16"/>
      <c r="AB303" s="16"/>
    </row>
    <row r="304" spans="1:28" x14ac:dyDescent="0.25">
      <c r="A304" s="3" t="s">
        <v>832</v>
      </c>
      <c r="B304" s="3" t="s">
        <v>833</v>
      </c>
      <c r="C304" s="4">
        <v>44328</v>
      </c>
      <c r="D304" s="3" t="s">
        <v>834</v>
      </c>
      <c r="E304" s="3" t="s">
        <v>835</v>
      </c>
      <c r="F304" s="3"/>
      <c r="G304" s="3" t="s">
        <v>836</v>
      </c>
      <c r="H304" s="3" t="s">
        <v>837</v>
      </c>
      <c r="I304" s="5">
        <v>1</v>
      </c>
      <c r="J304" s="5">
        <v>295.88</v>
      </c>
      <c r="K304" s="5">
        <f t="shared" si="26"/>
        <v>358.01479999999998</v>
      </c>
      <c r="L304" s="5"/>
      <c r="M304" s="5"/>
      <c r="N304" s="5">
        <f t="shared" si="27"/>
        <v>340.11405999999994</v>
      </c>
      <c r="O304" s="5"/>
      <c r="P304" s="5">
        <v>437.68256939008302</v>
      </c>
      <c r="Q304" s="6">
        <f t="shared" si="24"/>
        <v>529.59590896200041</v>
      </c>
      <c r="R304" s="5"/>
      <c r="S304" s="16"/>
      <c r="T304" s="22">
        <f t="shared" si="25"/>
        <v>0</v>
      </c>
      <c r="U304" s="6"/>
      <c r="V304" s="6"/>
      <c r="W304" s="6"/>
      <c r="X304" s="6"/>
      <c r="Y304" s="6"/>
      <c r="Z304" s="6"/>
      <c r="AA304" s="6"/>
      <c r="AB304" s="6"/>
    </row>
    <row r="305" spans="1:28" x14ac:dyDescent="0.25">
      <c r="A305" s="3" t="s">
        <v>964</v>
      </c>
      <c r="B305" s="3" t="s">
        <v>965</v>
      </c>
      <c r="C305" s="4">
        <v>44328</v>
      </c>
      <c r="D305" s="3" t="s">
        <v>966</v>
      </c>
      <c r="E305" s="3" t="s">
        <v>967</v>
      </c>
      <c r="F305" s="3"/>
      <c r="G305" s="3" t="s">
        <v>968</v>
      </c>
      <c r="H305" s="3" t="s">
        <v>969</v>
      </c>
      <c r="I305" s="5">
        <v>1</v>
      </c>
      <c r="J305" s="5">
        <v>188.56851239669399</v>
      </c>
      <c r="K305" s="5">
        <f t="shared" si="26"/>
        <v>228.16789999999972</v>
      </c>
      <c r="L305" s="5"/>
      <c r="M305" s="5"/>
      <c r="N305" s="5">
        <f t="shared" si="27"/>
        <v>216.75950499999973</v>
      </c>
      <c r="O305" s="5"/>
      <c r="P305" s="5">
        <v>279.005970942148</v>
      </c>
      <c r="Q305" s="6">
        <f t="shared" si="24"/>
        <v>337.59722483999906</v>
      </c>
      <c r="R305" s="5"/>
      <c r="S305" s="16"/>
      <c r="T305" s="22">
        <f t="shared" si="25"/>
        <v>0</v>
      </c>
      <c r="U305" s="6"/>
      <c r="V305" s="6"/>
      <c r="W305" s="6"/>
      <c r="X305" s="6"/>
      <c r="Y305" s="6"/>
      <c r="Z305" s="6"/>
      <c r="AA305" s="6"/>
      <c r="AB305" s="6"/>
    </row>
    <row r="306" spans="1:28" x14ac:dyDescent="0.25">
      <c r="A306" s="3" t="s">
        <v>3051</v>
      </c>
      <c r="B306" s="3" t="s">
        <v>3052</v>
      </c>
      <c r="C306" s="4">
        <v>44328</v>
      </c>
      <c r="D306" s="3" t="s">
        <v>3053</v>
      </c>
      <c r="E306" s="3" t="s">
        <v>3054</v>
      </c>
      <c r="F306" s="3"/>
      <c r="G306" s="3" t="s">
        <v>3055</v>
      </c>
      <c r="H306" s="3" t="s">
        <v>3056</v>
      </c>
      <c r="I306" s="5">
        <v>1</v>
      </c>
      <c r="J306" s="5">
        <v>930.42471074380205</v>
      </c>
      <c r="K306" s="5">
        <f t="shared" si="26"/>
        <v>1125.8139000000006</v>
      </c>
      <c r="L306" s="5"/>
      <c r="M306" s="5"/>
      <c r="N306" s="5">
        <f t="shared" si="27"/>
        <v>1069.5232050000004</v>
      </c>
      <c r="O306" s="5"/>
      <c r="P306" s="5">
        <v>1377.1960483487601</v>
      </c>
      <c r="Q306" s="6">
        <f t="shared" si="24"/>
        <v>1666.4072185019998</v>
      </c>
      <c r="R306" s="5"/>
      <c r="S306" s="16"/>
      <c r="T306" s="22">
        <f t="shared" si="25"/>
        <v>0</v>
      </c>
      <c r="U306" s="6"/>
      <c r="V306" s="6"/>
      <c r="W306" s="6"/>
      <c r="X306" s="6"/>
      <c r="Y306" s="6"/>
      <c r="Z306" s="6"/>
      <c r="AA306" s="6"/>
      <c r="AB306" s="6"/>
    </row>
    <row r="307" spans="1:28" x14ac:dyDescent="0.25">
      <c r="A307" s="3" t="s">
        <v>4647</v>
      </c>
      <c r="B307" s="3" t="s">
        <v>4648</v>
      </c>
      <c r="C307" s="4">
        <v>44328</v>
      </c>
      <c r="D307" s="3" t="s">
        <v>4649</v>
      </c>
      <c r="E307" s="3" t="s">
        <v>4650</v>
      </c>
      <c r="F307" s="3">
        <v>2948</v>
      </c>
      <c r="G307" s="3" t="s">
        <v>4651</v>
      </c>
      <c r="H307" s="3" t="s">
        <v>4652</v>
      </c>
      <c r="I307" s="5">
        <v>1</v>
      </c>
      <c r="J307" s="5">
        <v>380.19</v>
      </c>
      <c r="K307" s="5">
        <f t="shared" si="26"/>
        <v>460.0299</v>
      </c>
      <c r="L307" s="5"/>
      <c r="M307" s="5"/>
      <c r="N307" s="5">
        <f>+K307</f>
        <v>460.0299</v>
      </c>
      <c r="O307" s="5">
        <f>+N307+N306+N305+N304+N303</f>
        <v>2936.7233150000002</v>
      </c>
      <c r="P307" s="5">
        <v>595.04681781652903</v>
      </c>
      <c r="Q307" s="6">
        <f t="shared" si="24"/>
        <v>720.00664955800005</v>
      </c>
      <c r="R307" s="5">
        <f>+Q307+Q306+Q305+Q304+Q303</f>
        <v>4663.0014459099939</v>
      </c>
      <c r="S307" s="16">
        <v>4663</v>
      </c>
      <c r="T307" s="22">
        <f t="shared" si="25"/>
        <v>-1.4459099938903819E-3</v>
      </c>
      <c r="U307" s="6"/>
      <c r="V307" s="6"/>
      <c r="W307" s="6"/>
      <c r="X307" s="6"/>
      <c r="Y307" s="6"/>
      <c r="Z307" s="6"/>
      <c r="AA307" s="6"/>
      <c r="AB307" s="6"/>
    </row>
    <row r="308" spans="1:28" x14ac:dyDescent="0.25">
      <c r="A308" s="3" t="s">
        <v>3771</v>
      </c>
      <c r="B308" s="3" t="s">
        <v>3772</v>
      </c>
      <c r="C308" s="4">
        <v>44328</v>
      </c>
      <c r="D308" s="3" t="s">
        <v>3773</v>
      </c>
      <c r="E308" s="3" t="s">
        <v>3774</v>
      </c>
      <c r="F308" s="3"/>
      <c r="G308" s="3" t="s">
        <v>3775</v>
      </c>
      <c r="H308" s="3" t="s">
        <v>3776</v>
      </c>
      <c r="I308" s="5">
        <v>1</v>
      </c>
      <c r="J308" s="15">
        <v>661.15700000000004</v>
      </c>
      <c r="K308" s="5">
        <f t="shared" si="26"/>
        <v>799.99997000000008</v>
      </c>
      <c r="L308" s="5"/>
      <c r="M308" s="5"/>
      <c r="N308" s="5">
        <f>+K308*0.95</f>
        <v>759.99997150000002</v>
      </c>
      <c r="O308" s="5"/>
      <c r="P308" s="5">
        <v>2314.04192870414</v>
      </c>
      <c r="Q308" s="6">
        <f t="shared" si="24"/>
        <v>2799.9907337320092</v>
      </c>
      <c r="R308" s="5"/>
      <c r="S308" s="16"/>
      <c r="T308" s="22">
        <f t="shared" si="25"/>
        <v>0</v>
      </c>
      <c r="U308" s="6"/>
      <c r="V308" s="6"/>
      <c r="W308" s="6"/>
      <c r="X308" s="6"/>
      <c r="Y308" s="6"/>
      <c r="Z308" s="6"/>
      <c r="AA308" s="6"/>
      <c r="AB308" s="6"/>
    </row>
    <row r="309" spans="1:28" x14ac:dyDescent="0.25">
      <c r="A309" s="3" t="s">
        <v>4521</v>
      </c>
      <c r="B309" s="3" t="s">
        <v>4522</v>
      </c>
      <c r="C309" s="4">
        <v>44328</v>
      </c>
      <c r="D309" s="3" t="s">
        <v>4523</v>
      </c>
      <c r="E309" s="3" t="s">
        <v>4524</v>
      </c>
      <c r="F309" s="3">
        <v>2949</v>
      </c>
      <c r="G309" s="3" t="s">
        <v>4525</v>
      </c>
      <c r="H309" s="3" t="s">
        <v>4526</v>
      </c>
      <c r="I309" s="5">
        <v>1</v>
      </c>
      <c r="J309" s="5">
        <v>380.19</v>
      </c>
      <c r="K309" s="5">
        <f t="shared" si="26"/>
        <v>460.0299</v>
      </c>
      <c r="L309" s="5"/>
      <c r="M309" s="5"/>
      <c r="N309" s="5">
        <f>+K309</f>
        <v>460.0299</v>
      </c>
      <c r="O309" s="5">
        <f>+N309+N308</f>
        <v>1220.0298714999999</v>
      </c>
      <c r="P309" s="5">
        <v>595.04681781652903</v>
      </c>
      <c r="Q309" s="6">
        <f t="shared" si="24"/>
        <v>720.00664955800005</v>
      </c>
      <c r="R309" s="5">
        <f>+Q309+Q308</f>
        <v>3519.9973832900091</v>
      </c>
      <c r="S309" s="16">
        <v>3520</v>
      </c>
      <c r="T309" s="22">
        <f t="shared" si="25"/>
        <v>2.6167099908889213E-3</v>
      </c>
      <c r="U309" s="6"/>
      <c r="V309" s="6"/>
      <c r="W309" s="6"/>
      <c r="X309" s="6"/>
      <c r="Y309" s="6"/>
      <c r="Z309" s="6"/>
      <c r="AA309" s="6"/>
      <c r="AB309" s="6"/>
    </row>
    <row r="310" spans="1:28" x14ac:dyDescent="0.25">
      <c r="A310" s="3" t="s">
        <v>2667</v>
      </c>
      <c r="B310" s="3" t="s">
        <v>2668</v>
      </c>
      <c r="C310" s="4">
        <v>44328</v>
      </c>
      <c r="D310" s="3" t="s">
        <v>2669</v>
      </c>
      <c r="E310" s="3" t="s">
        <v>2670</v>
      </c>
      <c r="F310" s="3"/>
      <c r="G310" s="3" t="s">
        <v>2671</v>
      </c>
      <c r="H310" s="3" t="s">
        <v>2672</v>
      </c>
      <c r="I310" s="5">
        <v>1</v>
      </c>
      <c r="J310" s="5">
        <v>392.42826446280998</v>
      </c>
      <c r="K310" s="5">
        <f t="shared" si="26"/>
        <v>474.83820000000009</v>
      </c>
      <c r="L310" s="5"/>
      <c r="M310" s="5">
        <f>+K310*0.85</f>
        <v>403.61247000000009</v>
      </c>
      <c r="N310" s="5">
        <f>+M310*0.95</f>
        <v>383.43184650000006</v>
      </c>
      <c r="O310" s="5"/>
      <c r="P310" s="5">
        <v>544.36079133223097</v>
      </c>
      <c r="Q310" s="6">
        <f t="shared" si="24"/>
        <v>658.67655751199948</v>
      </c>
      <c r="R310" s="5"/>
      <c r="S310" s="16"/>
      <c r="T310" s="22">
        <f t="shared" si="25"/>
        <v>0</v>
      </c>
      <c r="U310" s="6"/>
      <c r="V310" s="6"/>
      <c r="W310" s="6"/>
      <c r="X310" s="6"/>
      <c r="Y310" s="6"/>
      <c r="Z310" s="6"/>
      <c r="AA310" s="6"/>
      <c r="AB310" s="6"/>
    </row>
    <row r="311" spans="1:28" x14ac:dyDescent="0.25">
      <c r="A311" s="13" t="s">
        <v>2691</v>
      </c>
      <c r="B311" s="13" t="s">
        <v>2692</v>
      </c>
      <c r="C311" s="14">
        <v>44328</v>
      </c>
      <c r="D311" s="13" t="s">
        <v>2693</v>
      </c>
      <c r="E311" s="13" t="s">
        <v>2694</v>
      </c>
      <c r="F311" s="13"/>
      <c r="G311" s="13" t="s">
        <v>2695</v>
      </c>
      <c r="H311" s="13" t="s">
        <v>2696</v>
      </c>
      <c r="I311" s="15">
        <v>1</v>
      </c>
      <c r="J311" s="15">
        <v>327.02181818181799</v>
      </c>
      <c r="K311" s="15">
        <f t="shared" si="26"/>
        <v>395.69639999999976</v>
      </c>
      <c r="L311" s="5"/>
      <c r="M311" s="5">
        <f>+K311*0.85</f>
        <v>336.34193999999979</v>
      </c>
      <c r="N311" s="5">
        <f>+M311*0.95</f>
        <v>319.52484299999981</v>
      </c>
      <c r="O311" s="15"/>
      <c r="P311" s="15">
        <v>453.63158530909101</v>
      </c>
      <c r="Q311" s="16">
        <f t="shared" si="24"/>
        <v>548.89421822400016</v>
      </c>
      <c r="R311" s="15"/>
      <c r="S311" s="16"/>
      <c r="T311" s="22">
        <f t="shared" si="25"/>
        <v>0</v>
      </c>
      <c r="U311" s="16"/>
      <c r="V311" s="16"/>
      <c r="W311" s="16"/>
      <c r="X311" s="16"/>
      <c r="Y311" s="16"/>
      <c r="Z311" s="16"/>
      <c r="AA311" s="16"/>
      <c r="AB311" s="16"/>
    </row>
    <row r="312" spans="1:28" x14ac:dyDescent="0.25">
      <c r="A312" s="13" t="s">
        <v>2733</v>
      </c>
      <c r="B312" s="13" t="s">
        <v>2734</v>
      </c>
      <c r="C312" s="14">
        <v>44328</v>
      </c>
      <c r="D312" s="13" t="s">
        <v>2735</v>
      </c>
      <c r="E312" s="13" t="s">
        <v>2736</v>
      </c>
      <c r="F312" s="13">
        <v>2950</v>
      </c>
      <c r="G312" s="13" t="s">
        <v>2737</v>
      </c>
      <c r="H312" s="13" t="s">
        <v>2738</v>
      </c>
      <c r="I312" s="15">
        <v>1</v>
      </c>
      <c r="J312" s="15">
        <v>218.010909090909</v>
      </c>
      <c r="K312" s="15">
        <f t="shared" si="26"/>
        <v>263.7931999999999</v>
      </c>
      <c r="L312" s="5"/>
      <c r="M312" s="5">
        <f>+K312*0.85</f>
        <v>224.22421999999992</v>
      </c>
      <c r="N312" s="5">
        <f>+M312*0.95</f>
        <v>213.0130089999999</v>
      </c>
      <c r="O312" s="15">
        <f>+N312+N311+N310</f>
        <v>915.96969849999982</v>
      </c>
      <c r="P312" s="15">
        <v>302.416012654545</v>
      </c>
      <c r="Q312" s="16">
        <f t="shared" si="24"/>
        <v>365.92337531199945</v>
      </c>
      <c r="R312" s="15">
        <f>+Q312+Q311+Q310</f>
        <v>1573.4941510479989</v>
      </c>
      <c r="S312" s="16">
        <v>1573.5</v>
      </c>
      <c r="T312" s="22">
        <f t="shared" si="25"/>
        <v>5.8489520010880369E-3</v>
      </c>
      <c r="U312" s="16"/>
      <c r="V312" s="16"/>
      <c r="W312" s="16"/>
      <c r="X312" s="16"/>
      <c r="Y312" s="16"/>
      <c r="Z312" s="16"/>
      <c r="AA312" s="16"/>
      <c r="AB312" s="16"/>
    </row>
    <row r="313" spans="1:28" x14ac:dyDescent="0.25">
      <c r="A313" s="3" t="s">
        <v>503</v>
      </c>
      <c r="B313" s="3" t="s">
        <v>504</v>
      </c>
      <c r="C313" s="4">
        <v>44328</v>
      </c>
      <c r="D313" s="3" t="s">
        <v>505</v>
      </c>
      <c r="E313" s="3" t="s">
        <v>506</v>
      </c>
      <c r="F313" s="3"/>
      <c r="G313" s="3" t="s">
        <v>507</v>
      </c>
      <c r="H313" s="3" t="s">
        <v>508</v>
      </c>
      <c r="I313" s="5">
        <v>1</v>
      </c>
      <c r="J313" s="5">
        <v>644.66999999999996</v>
      </c>
      <c r="K313" s="5">
        <f t="shared" si="26"/>
        <v>780.05069999999989</v>
      </c>
      <c r="L313" s="5"/>
      <c r="M313" s="5"/>
      <c r="N313" s="5">
        <f>+K313*0.95</f>
        <v>741.04816499999981</v>
      </c>
      <c r="O313" s="5"/>
      <c r="P313" s="5">
        <v>1018.2691584</v>
      </c>
      <c r="Q313" s="6">
        <f t="shared" si="24"/>
        <v>1232.105681664</v>
      </c>
      <c r="R313" s="5"/>
      <c r="S313" s="16"/>
      <c r="T313" s="22">
        <f t="shared" si="25"/>
        <v>0</v>
      </c>
      <c r="U313" s="6"/>
      <c r="V313" s="6"/>
      <c r="W313" s="6"/>
      <c r="X313" s="6"/>
      <c r="Y313" s="6"/>
      <c r="Z313" s="6"/>
      <c r="AA313" s="6"/>
      <c r="AB313" s="6"/>
    </row>
    <row r="314" spans="1:28" x14ac:dyDescent="0.25">
      <c r="A314" s="13" t="s">
        <v>754</v>
      </c>
      <c r="B314" s="13" t="s">
        <v>755</v>
      </c>
      <c r="C314" s="14">
        <v>44328</v>
      </c>
      <c r="D314" s="13" t="s">
        <v>756</v>
      </c>
      <c r="E314" s="13" t="s">
        <v>757</v>
      </c>
      <c r="F314" s="13">
        <v>2953</v>
      </c>
      <c r="G314" s="13" t="s">
        <v>758</v>
      </c>
      <c r="H314" s="13" t="s">
        <v>759</v>
      </c>
      <c r="I314" s="15">
        <v>1</v>
      </c>
      <c r="J314" s="5">
        <v>739.71</v>
      </c>
      <c r="K314" s="15">
        <f t="shared" si="26"/>
        <v>895.04910000000007</v>
      </c>
      <c r="L314" s="5"/>
      <c r="M314" s="15"/>
      <c r="N314" s="5">
        <f>+K314*0.95</f>
        <v>850.29664500000001</v>
      </c>
      <c r="O314" s="15">
        <f>+N314+N313</f>
        <v>1591.3448099999998</v>
      </c>
      <c r="P314" s="15">
        <v>1164.78879673388</v>
      </c>
      <c r="Q314" s="16">
        <f t="shared" si="24"/>
        <v>1409.3944440479947</v>
      </c>
      <c r="R314" s="15">
        <f>+Q314+Q313</f>
        <v>2641.5001257119948</v>
      </c>
      <c r="S314" s="16">
        <v>2641.5</v>
      </c>
      <c r="T314" s="22">
        <f t="shared" si="25"/>
        <v>-1.2571199476951733E-4</v>
      </c>
      <c r="U314" s="16"/>
      <c r="V314" s="16"/>
      <c r="W314" s="16"/>
      <c r="X314" s="16"/>
      <c r="Y314" s="16"/>
      <c r="Z314" s="16"/>
      <c r="AA314" s="16"/>
      <c r="AB314" s="16"/>
    </row>
    <row r="315" spans="1:28" x14ac:dyDescent="0.25">
      <c r="A315" s="3" t="s">
        <v>3141</v>
      </c>
      <c r="B315" s="3" t="s">
        <v>3142</v>
      </c>
      <c r="C315" s="4">
        <v>44328</v>
      </c>
      <c r="D315" s="3" t="s">
        <v>3143</v>
      </c>
      <c r="E315" s="3" t="s">
        <v>3144</v>
      </c>
      <c r="F315" s="3"/>
      <c r="G315" s="3" t="s">
        <v>3145</v>
      </c>
      <c r="H315" s="3" t="s">
        <v>3146</v>
      </c>
      <c r="I315" s="5">
        <v>1</v>
      </c>
      <c r="J315" s="5">
        <v>962.89371900826404</v>
      </c>
      <c r="K315" s="5">
        <f t="shared" si="26"/>
        <v>1165.1013999999996</v>
      </c>
      <c r="L315" s="5"/>
      <c r="M315" s="5">
        <f>+K315*0.85</f>
        <v>990.33618999999965</v>
      </c>
      <c r="N315" s="5">
        <f>+M315*0.95</f>
        <v>940.81938049999962</v>
      </c>
      <c r="O315" s="5"/>
      <c r="P315" s="5">
        <v>1424.7938360165299</v>
      </c>
      <c r="Q315" s="6">
        <f t="shared" si="24"/>
        <v>1724.000541580001</v>
      </c>
      <c r="R315" s="5"/>
      <c r="S315" s="16"/>
      <c r="T315" s="22">
        <f t="shared" si="25"/>
        <v>0</v>
      </c>
      <c r="U315" s="6"/>
      <c r="V315" s="6"/>
      <c r="W315" s="6"/>
      <c r="X315" s="6"/>
      <c r="Y315" s="6"/>
      <c r="Z315" s="6"/>
      <c r="AA315" s="6"/>
      <c r="AB315" s="6"/>
    </row>
    <row r="316" spans="1:28" x14ac:dyDescent="0.25">
      <c r="A316" s="3" t="s">
        <v>3363</v>
      </c>
      <c r="B316" s="3" t="s">
        <v>3364</v>
      </c>
      <c r="C316" s="4">
        <v>44328</v>
      </c>
      <c r="D316" s="3" t="s">
        <v>3365</v>
      </c>
      <c r="E316" s="3" t="s">
        <v>3366</v>
      </c>
      <c r="F316" s="3">
        <v>2954</v>
      </c>
      <c r="G316" s="3" t="s">
        <v>3367</v>
      </c>
      <c r="H316" s="3" t="s">
        <v>3368</v>
      </c>
      <c r="I316" s="5">
        <v>1</v>
      </c>
      <c r="J316" s="5">
        <v>1299.97586776859</v>
      </c>
      <c r="K316" s="5">
        <f t="shared" si="26"/>
        <v>1572.9707999999939</v>
      </c>
      <c r="L316" s="5"/>
      <c r="M316" s="5">
        <f>+K316*0.85</f>
        <v>1337.0251799999949</v>
      </c>
      <c r="N316" s="5">
        <f>+M316*0.95</f>
        <v>1270.1739209999951</v>
      </c>
      <c r="O316" s="5">
        <f>+N316+N315</f>
        <v>2210.9933014999947</v>
      </c>
      <c r="P316" s="5">
        <v>1734.7137974677601</v>
      </c>
      <c r="Q316" s="6">
        <f t="shared" si="24"/>
        <v>2099.0036949359896</v>
      </c>
      <c r="R316" s="5">
        <f>+Q316+Q315</f>
        <v>3823.0042365159907</v>
      </c>
      <c r="S316" s="16">
        <v>3823</v>
      </c>
      <c r="T316" s="22">
        <f t="shared" si="25"/>
        <v>-4.2365159906694316E-3</v>
      </c>
      <c r="U316" s="6"/>
      <c r="V316" s="6"/>
      <c r="W316" s="6"/>
      <c r="X316" s="6"/>
      <c r="Y316" s="6"/>
      <c r="Z316" s="6"/>
      <c r="AA316" s="6"/>
      <c r="AB316" s="6"/>
    </row>
    <row r="317" spans="1:28" x14ac:dyDescent="0.25">
      <c r="A317" s="3" t="s">
        <v>521</v>
      </c>
      <c r="B317" s="3" t="s">
        <v>522</v>
      </c>
      <c r="C317" s="4">
        <v>44328</v>
      </c>
      <c r="D317" s="3" t="s">
        <v>523</v>
      </c>
      <c r="E317" s="3" t="s">
        <v>524</v>
      </c>
      <c r="F317" s="3">
        <v>2955</v>
      </c>
      <c r="G317" s="3" t="s">
        <v>525</v>
      </c>
      <c r="H317" s="3" t="s">
        <v>526</v>
      </c>
      <c r="I317" s="5">
        <v>1</v>
      </c>
      <c r="J317" s="5">
        <v>644.66999999999996</v>
      </c>
      <c r="K317" s="5">
        <f t="shared" si="26"/>
        <v>780.05069999999989</v>
      </c>
      <c r="L317" s="5"/>
      <c r="M317" s="5"/>
      <c r="N317" s="5">
        <f>+K317*0.95</f>
        <v>741.04816499999981</v>
      </c>
      <c r="O317" s="5">
        <f>+N317</f>
        <v>741.04816499999981</v>
      </c>
      <c r="P317" s="5">
        <v>1018.2691584</v>
      </c>
      <c r="Q317" s="6">
        <f t="shared" si="24"/>
        <v>1232.105681664</v>
      </c>
      <c r="R317" s="5">
        <f>+Q317</f>
        <v>1232.105681664</v>
      </c>
      <c r="S317" s="16">
        <v>1232.0999999999999</v>
      </c>
      <c r="T317" s="22">
        <f t="shared" si="25"/>
        <v>-5.6816640001216001E-3</v>
      </c>
      <c r="U317" s="6"/>
      <c r="V317" s="6"/>
      <c r="W317" s="6"/>
      <c r="X317" s="6"/>
      <c r="Y317" s="6"/>
      <c r="Z317" s="6"/>
      <c r="AA317" s="6"/>
      <c r="AB317" s="6"/>
    </row>
    <row r="318" spans="1:28" x14ac:dyDescent="0.25">
      <c r="A318" s="3" t="s">
        <v>880</v>
      </c>
      <c r="B318" s="3" t="s">
        <v>881</v>
      </c>
      <c r="C318" s="4">
        <v>44328</v>
      </c>
      <c r="D318" s="3" t="s">
        <v>882</v>
      </c>
      <c r="E318" s="3" t="s">
        <v>883</v>
      </c>
      <c r="F318" s="3"/>
      <c r="G318" s="3" t="s">
        <v>884</v>
      </c>
      <c r="H318" s="3" t="s">
        <v>885</v>
      </c>
      <c r="I318" s="5">
        <v>1</v>
      </c>
      <c r="J318" s="5">
        <v>579.459669421488</v>
      </c>
      <c r="K318" s="5">
        <f t="shared" si="26"/>
        <v>701.14620000000048</v>
      </c>
      <c r="L318" s="5"/>
      <c r="M318" s="5">
        <f>+K318*0.85</f>
        <v>595.97427000000039</v>
      </c>
      <c r="N318" s="5">
        <f>+M318*0.95</f>
        <v>566.17555650000031</v>
      </c>
      <c r="O318" s="5"/>
      <c r="P318" s="5">
        <v>719.99602304628104</v>
      </c>
      <c r="Q318" s="6">
        <f t="shared" si="24"/>
        <v>871.19518788599999</v>
      </c>
      <c r="R318" s="5"/>
      <c r="S318" s="16"/>
      <c r="T318" s="22">
        <f t="shared" si="25"/>
        <v>0</v>
      </c>
      <c r="U318" s="6"/>
      <c r="V318" s="6"/>
      <c r="W318" s="6"/>
      <c r="X318" s="6"/>
      <c r="Y318" s="6"/>
      <c r="Z318" s="6"/>
      <c r="AA318" s="6"/>
      <c r="AB318" s="6"/>
    </row>
    <row r="319" spans="1:28" x14ac:dyDescent="0.25">
      <c r="A319" s="3" t="s">
        <v>1018</v>
      </c>
      <c r="B319" s="3" t="s">
        <v>1019</v>
      </c>
      <c r="C319" s="4">
        <v>44328</v>
      </c>
      <c r="D319" s="3" t="s">
        <v>1020</v>
      </c>
      <c r="E319" s="3" t="s">
        <v>1021</v>
      </c>
      <c r="F319" s="3"/>
      <c r="G319" s="3" t="s">
        <v>1022</v>
      </c>
      <c r="H319" s="3" t="s">
        <v>1023</v>
      </c>
      <c r="I319" s="5">
        <v>1</v>
      </c>
      <c r="J319" s="5">
        <v>196.593719008264</v>
      </c>
      <c r="K319" s="5">
        <f t="shared" si="26"/>
        <v>237.87839999999943</v>
      </c>
      <c r="L319" s="5"/>
      <c r="M319" s="5"/>
      <c r="N319" s="5">
        <f t="shared" ref="N319:N324" si="28">+K319*0.95</f>
        <v>225.98447999999945</v>
      </c>
      <c r="O319" s="5"/>
      <c r="P319" s="5">
        <v>272.73446638016497</v>
      </c>
      <c r="Q319" s="6">
        <f t="shared" si="24"/>
        <v>330.00870431999959</v>
      </c>
      <c r="R319" s="5"/>
      <c r="S319" s="16"/>
      <c r="T319" s="22">
        <f t="shared" si="25"/>
        <v>0</v>
      </c>
      <c r="U319" s="6"/>
      <c r="V319" s="6"/>
      <c r="W319" s="6"/>
      <c r="X319" s="6"/>
      <c r="Y319" s="6"/>
      <c r="Z319" s="6"/>
      <c r="AA319" s="6"/>
      <c r="AB319" s="6"/>
    </row>
    <row r="320" spans="1:28" x14ac:dyDescent="0.25">
      <c r="A320" s="3" t="s">
        <v>1054</v>
      </c>
      <c r="B320" s="3" t="s">
        <v>1055</v>
      </c>
      <c r="C320" s="4">
        <v>44328</v>
      </c>
      <c r="D320" s="3" t="s">
        <v>1056</v>
      </c>
      <c r="E320" s="3" t="s">
        <v>1057</v>
      </c>
      <c r="F320" s="3"/>
      <c r="G320" s="3" t="s">
        <v>1058</v>
      </c>
      <c r="H320" s="3" t="s">
        <v>1059</v>
      </c>
      <c r="I320" s="5">
        <v>1</v>
      </c>
      <c r="J320" s="5">
        <v>196.593719008264</v>
      </c>
      <c r="K320" s="5">
        <f t="shared" si="26"/>
        <v>237.87839999999943</v>
      </c>
      <c r="L320" s="5"/>
      <c r="M320" s="5"/>
      <c r="N320" s="5">
        <f t="shared" si="28"/>
        <v>225.98447999999945</v>
      </c>
      <c r="O320" s="5"/>
      <c r="P320" s="5">
        <v>272.72463669421398</v>
      </c>
      <c r="Q320" s="6">
        <f t="shared" si="24"/>
        <v>329.99681039999894</v>
      </c>
      <c r="R320" s="5"/>
      <c r="S320" s="16"/>
      <c r="T320" s="22">
        <f t="shared" si="25"/>
        <v>0</v>
      </c>
      <c r="U320" s="6"/>
      <c r="V320" s="6"/>
      <c r="W320" s="6"/>
      <c r="X320" s="6"/>
      <c r="Y320" s="6"/>
      <c r="Z320" s="6"/>
      <c r="AA320" s="6"/>
      <c r="AB320" s="6"/>
    </row>
    <row r="321" spans="1:28" x14ac:dyDescent="0.25">
      <c r="A321" s="3" t="s">
        <v>1090</v>
      </c>
      <c r="B321" s="3" t="s">
        <v>1091</v>
      </c>
      <c r="C321" s="4">
        <v>44328</v>
      </c>
      <c r="D321" s="3" t="s">
        <v>1092</v>
      </c>
      <c r="E321" s="3" t="s">
        <v>1093</v>
      </c>
      <c r="F321" s="3"/>
      <c r="G321" s="3" t="s">
        <v>1094</v>
      </c>
      <c r="H321" s="3" t="s">
        <v>1095</v>
      </c>
      <c r="I321" s="5">
        <v>1</v>
      </c>
      <c r="J321" s="5">
        <v>196.593719008264</v>
      </c>
      <c r="K321" s="5">
        <f t="shared" si="26"/>
        <v>237.87839999999943</v>
      </c>
      <c r="L321" s="5"/>
      <c r="M321" s="5"/>
      <c r="N321" s="5">
        <f t="shared" si="28"/>
        <v>225.98447999999945</v>
      </c>
      <c r="O321" s="5"/>
      <c r="P321" s="5">
        <v>272.73446638016497</v>
      </c>
      <c r="Q321" s="6">
        <f t="shared" si="24"/>
        <v>330.00870431999959</v>
      </c>
      <c r="R321" s="5"/>
      <c r="S321" s="16"/>
      <c r="T321" s="22">
        <f t="shared" si="25"/>
        <v>0</v>
      </c>
      <c r="U321" s="6"/>
      <c r="V321" s="6"/>
      <c r="W321" s="6"/>
      <c r="X321" s="6"/>
      <c r="Y321" s="6"/>
      <c r="Z321" s="6"/>
      <c r="AA321" s="6"/>
      <c r="AB321" s="6"/>
    </row>
    <row r="322" spans="1:28" x14ac:dyDescent="0.25">
      <c r="A322" s="3" t="s">
        <v>1168</v>
      </c>
      <c r="B322" s="3" t="s">
        <v>1169</v>
      </c>
      <c r="C322" s="4">
        <v>44328</v>
      </c>
      <c r="D322" s="3" t="s">
        <v>1170</v>
      </c>
      <c r="E322" s="3" t="s">
        <v>1171</v>
      </c>
      <c r="F322" s="3"/>
      <c r="G322" s="3" t="s">
        <v>1172</v>
      </c>
      <c r="H322" s="3" t="s">
        <v>1173</v>
      </c>
      <c r="I322" s="5">
        <v>1</v>
      </c>
      <c r="J322" s="5">
        <v>196.593719008264</v>
      </c>
      <c r="K322" s="5">
        <f t="shared" si="26"/>
        <v>237.87839999999943</v>
      </c>
      <c r="L322" s="5"/>
      <c r="M322" s="5"/>
      <c r="N322" s="5">
        <f t="shared" si="28"/>
        <v>225.98447999999945</v>
      </c>
      <c r="O322" s="5"/>
      <c r="P322" s="5">
        <v>272.73446638016497</v>
      </c>
      <c r="Q322" s="6">
        <f t="shared" ref="Q322:Q385" si="29">+P322*1.21</f>
        <v>330.00870431999959</v>
      </c>
      <c r="R322" s="5"/>
      <c r="S322" s="16"/>
      <c r="T322" s="22">
        <f t="shared" si="25"/>
        <v>0</v>
      </c>
      <c r="U322" s="6"/>
      <c r="V322" s="6"/>
      <c r="W322" s="6"/>
      <c r="X322" s="6"/>
      <c r="Y322" s="6"/>
      <c r="Z322" s="6"/>
      <c r="AA322" s="6"/>
      <c r="AB322" s="6"/>
    </row>
    <row r="323" spans="1:28" x14ac:dyDescent="0.25">
      <c r="A323" s="3" t="s">
        <v>1210</v>
      </c>
      <c r="B323" s="3" t="s">
        <v>1211</v>
      </c>
      <c r="C323" s="4">
        <v>44328</v>
      </c>
      <c r="D323" s="3" t="s">
        <v>1212</v>
      </c>
      <c r="E323" s="3" t="s">
        <v>1213</v>
      </c>
      <c r="F323" s="3"/>
      <c r="G323" s="3" t="s">
        <v>1214</v>
      </c>
      <c r="H323" s="3" t="s">
        <v>1215</v>
      </c>
      <c r="I323" s="5">
        <v>1</v>
      </c>
      <c r="J323" s="5">
        <v>196.593719008264</v>
      </c>
      <c r="K323" s="5">
        <f t="shared" si="26"/>
        <v>237.87839999999943</v>
      </c>
      <c r="L323" s="5"/>
      <c r="M323" s="5"/>
      <c r="N323" s="5">
        <f t="shared" si="28"/>
        <v>225.98447999999945</v>
      </c>
      <c r="O323" s="5"/>
      <c r="P323" s="5">
        <v>272.73446638016497</v>
      </c>
      <c r="Q323" s="6">
        <f t="shared" si="29"/>
        <v>330.00870431999959</v>
      </c>
      <c r="R323" s="5"/>
      <c r="S323" s="16"/>
      <c r="T323" s="22">
        <f t="shared" si="25"/>
        <v>0</v>
      </c>
      <c r="U323" s="6"/>
      <c r="V323" s="6"/>
      <c r="W323" s="6"/>
      <c r="X323" s="6"/>
      <c r="Y323" s="6"/>
      <c r="Z323" s="6"/>
      <c r="AA323" s="6"/>
      <c r="AB323" s="6"/>
    </row>
    <row r="324" spans="1:28" x14ac:dyDescent="0.25">
      <c r="A324" s="3" t="s">
        <v>1246</v>
      </c>
      <c r="B324" s="3" t="s">
        <v>1247</v>
      </c>
      <c r="C324" s="4">
        <v>44328</v>
      </c>
      <c r="D324" s="3" t="s">
        <v>1248</v>
      </c>
      <c r="E324" s="3" t="s">
        <v>1249</v>
      </c>
      <c r="F324" s="3"/>
      <c r="G324" s="3" t="s">
        <v>1250</v>
      </c>
      <c r="H324" s="3" t="s">
        <v>1251</v>
      </c>
      <c r="I324" s="5">
        <v>1</v>
      </c>
      <c r="J324" s="5">
        <v>196.593719008264</v>
      </c>
      <c r="K324" s="5">
        <f t="shared" si="26"/>
        <v>237.87839999999943</v>
      </c>
      <c r="L324" s="5"/>
      <c r="M324" s="5"/>
      <c r="N324" s="5">
        <f t="shared" si="28"/>
        <v>225.98447999999945</v>
      </c>
      <c r="O324" s="5"/>
      <c r="P324" s="5">
        <v>272.73446638016497</v>
      </c>
      <c r="Q324" s="6">
        <f t="shared" si="29"/>
        <v>330.00870431999959</v>
      </c>
      <c r="R324" s="5"/>
      <c r="S324" s="16"/>
      <c r="T324" s="22">
        <f t="shared" si="25"/>
        <v>0</v>
      </c>
      <c r="U324" s="6"/>
      <c r="V324" s="6"/>
      <c r="W324" s="6"/>
      <c r="X324" s="6"/>
      <c r="Y324" s="6"/>
      <c r="Z324" s="6"/>
      <c r="AA324" s="6"/>
      <c r="AB324" s="6"/>
    </row>
    <row r="325" spans="1:28" x14ac:dyDescent="0.25">
      <c r="A325" s="3" t="s">
        <v>2673</v>
      </c>
      <c r="B325" s="3" t="s">
        <v>2674</v>
      </c>
      <c r="C325" s="4">
        <v>44328</v>
      </c>
      <c r="D325" s="3" t="s">
        <v>2675</v>
      </c>
      <c r="E325" s="3" t="s">
        <v>2676</v>
      </c>
      <c r="F325" s="3"/>
      <c r="G325" s="3" t="s">
        <v>2677</v>
      </c>
      <c r="H325" s="3" t="s">
        <v>2678</v>
      </c>
      <c r="I325" s="5">
        <v>1</v>
      </c>
      <c r="J325" s="5">
        <v>392.42826446280998</v>
      </c>
      <c r="K325" s="5">
        <f t="shared" si="26"/>
        <v>474.83820000000009</v>
      </c>
      <c r="L325" s="5"/>
      <c r="M325" s="5">
        <f>+K325*0.85</f>
        <v>403.61247000000009</v>
      </c>
      <c r="N325" s="5">
        <f>+M325*0.95</f>
        <v>383.43184650000006</v>
      </c>
      <c r="O325" s="5"/>
      <c r="P325" s="5">
        <v>544.36079133223097</v>
      </c>
      <c r="Q325" s="6">
        <f t="shared" si="29"/>
        <v>658.67655751199948</v>
      </c>
      <c r="R325" s="5"/>
      <c r="S325" s="16"/>
      <c r="T325" s="22">
        <f t="shared" si="25"/>
        <v>0</v>
      </c>
      <c r="U325" s="6"/>
      <c r="V325" s="6"/>
      <c r="W325" s="6"/>
      <c r="X325" s="6"/>
      <c r="Y325" s="6"/>
      <c r="Z325" s="6"/>
      <c r="AA325" s="6"/>
      <c r="AB325" s="6"/>
    </row>
    <row r="326" spans="1:28" x14ac:dyDescent="0.25">
      <c r="A326" s="13" t="s">
        <v>2697</v>
      </c>
      <c r="B326" s="13" t="s">
        <v>2698</v>
      </c>
      <c r="C326" s="14">
        <v>44328</v>
      </c>
      <c r="D326" s="13" t="s">
        <v>2699</v>
      </c>
      <c r="E326" s="13" t="s">
        <v>2700</v>
      </c>
      <c r="F326" s="13"/>
      <c r="G326" s="13" t="s">
        <v>2701</v>
      </c>
      <c r="H326" s="13" t="s">
        <v>2702</v>
      </c>
      <c r="I326" s="15">
        <v>1</v>
      </c>
      <c r="J326" s="15">
        <v>327.02181818181799</v>
      </c>
      <c r="K326" s="15">
        <f t="shared" si="26"/>
        <v>395.69639999999976</v>
      </c>
      <c r="L326" s="5"/>
      <c r="M326" s="5">
        <f>+K326*0.85</f>
        <v>336.34193999999979</v>
      </c>
      <c r="N326" s="5">
        <f>+M326*0.95</f>
        <v>319.52484299999981</v>
      </c>
      <c r="O326" s="15"/>
      <c r="P326" s="15">
        <v>453.63158530909101</v>
      </c>
      <c r="Q326" s="16">
        <f t="shared" si="29"/>
        <v>548.89421822400016</v>
      </c>
      <c r="R326" s="15"/>
      <c r="S326" s="16"/>
      <c r="T326" s="22">
        <f t="shared" si="25"/>
        <v>0</v>
      </c>
      <c r="U326" s="16"/>
      <c r="V326" s="16"/>
      <c r="W326" s="16"/>
      <c r="X326" s="16"/>
      <c r="Y326" s="16"/>
      <c r="Z326" s="16"/>
      <c r="AA326" s="16"/>
      <c r="AB326" s="16"/>
    </row>
    <row r="327" spans="1:28" x14ac:dyDescent="0.25">
      <c r="A327" s="13" t="s">
        <v>2739</v>
      </c>
      <c r="B327" s="13" t="s">
        <v>2740</v>
      </c>
      <c r="C327" s="14">
        <v>44328</v>
      </c>
      <c r="D327" s="13" t="s">
        <v>2741</v>
      </c>
      <c r="E327" s="13" t="s">
        <v>2742</v>
      </c>
      <c r="F327" s="13"/>
      <c r="G327" s="13" t="s">
        <v>2743</v>
      </c>
      <c r="H327" s="13" t="s">
        <v>2744</v>
      </c>
      <c r="I327" s="15">
        <v>1</v>
      </c>
      <c r="J327" s="15">
        <v>218.010909090909</v>
      </c>
      <c r="K327" s="15">
        <f t="shared" si="26"/>
        <v>263.7931999999999</v>
      </c>
      <c r="L327" s="5"/>
      <c r="M327" s="5">
        <f>+K327*0.85</f>
        <v>224.22421999999992</v>
      </c>
      <c r="N327" s="5">
        <f>+M327*0.95</f>
        <v>213.0130089999999</v>
      </c>
      <c r="O327" s="15"/>
      <c r="P327" s="15">
        <v>302.416012654545</v>
      </c>
      <c r="Q327" s="16">
        <f t="shared" si="29"/>
        <v>365.92337531199945</v>
      </c>
      <c r="R327" s="15"/>
      <c r="S327" s="16"/>
      <c r="T327" s="22">
        <f t="shared" ref="T327:T390" si="30">+S327-R327</f>
        <v>0</v>
      </c>
      <c r="U327" s="16"/>
      <c r="V327" s="16"/>
      <c r="W327" s="16"/>
      <c r="X327" s="16"/>
      <c r="Y327" s="16"/>
      <c r="Z327" s="16"/>
      <c r="AA327" s="16"/>
      <c r="AB327" s="16"/>
    </row>
    <row r="328" spans="1:28" x14ac:dyDescent="0.25">
      <c r="A328" s="3" t="s">
        <v>4215</v>
      </c>
      <c r="B328" s="3" t="s">
        <v>4216</v>
      </c>
      <c r="C328" s="4">
        <v>44328</v>
      </c>
      <c r="D328" s="3" t="s">
        <v>4217</v>
      </c>
      <c r="E328" s="3" t="s">
        <v>4218</v>
      </c>
      <c r="F328" s="3">
        <v>2956</v>
      </c>
      <c r="G328" s="3" t="s">
        <v>4219</v>
      </c>
      <c r="H328" s="3" t="s">
        <v>4220</v>
      </c>
      <c r="I328" s="5">
        <v>1</v>
      </c>
      <c r="J328" s="5">
        <v>378.67504132231397</v>
      </c>
      <c r="K328" s="5">
        <f t="shared" si="26"/>
        <v>458.19679999999988</v>
      </c>
      <c r="L328" s="5"/>
      <c r="M328" s="5"/>
      <c r="N328" s="5">
        <f>+K328*0.95</f>
        <v>435.28695999999985</v>
      </c>
      <c r="O328" s="5">
        <f>+SUM(N318:N328)</f>
        <v>3273.3390949999962</v>
      </c>
      <c r="P328" s="5">
        <v>560.65869268099198</v>
      </c>
      <c r="Q328" s="6">
        <f t="shared" si="29"/>
        <v>678.3970181440003</v>
      </c>
      <c r="R328" s="5">
        <f>+SUM(Q318:Q328)</f>
        <v>5103.1266890779962</v>
      </c>
      <c r="S328" s="16">
        <v>5103.1000000000004</v>
      </c>
      <c r="T328" s="22">
        <f t="shared" si="30"/>
        <v>-2.6689077995797561E-2</v>
      </c>
      <c r="U328" s="6"/>
      <c r="V328" s="6"/>
      <c r="W328" s="6"/>
      <c r="X328" s="6"/>
      <c r="Y328" s="6"/>
      <c r="Z328" s="6"/>
      <c r="AA328" s="6"/>
      <c r="AB328" s="6"/>
    </row>
    <row r="329" spans="1:28" x14ac:dyDescent="0.25">
      <c r="A329" s="3" t="s">
        <v>3441</v>
      </c>
      <c r="B329" s="3" t="s">
        <v>3442</v>
      </c>
      <c r="C329" s="4">
        <v>44328</v>
      </c>
      <c r="D329" s="3" t="s">
        <v>3443</v>
      </c>
      <c r="E329" s="3" t="s">
        <v>3444</v>
      </c>
      <c r="F329" s="3"/>
      <c r="G329" s="3" t="s">
        <v>3445</v>
      </c>
      <c r="H329" s="3" t="s">
        <v>3446</v>
      </c>
      <c r="I329" s="5">
        <v>2</v>
      </c>
      <c r="J329" s="5">
        <v>95.047499999999999</v>
      </c>
      <c r="K329" s="5">
        <f t="shared" si="26"/>
        <v>230.01495</v>
      </c>
      <c r="L329" s="5"/>
      <c r="M329" s="5"/>
      <c r="N329" s="5">
        <f>+K329*0.95</f>
        <v>218.51420249999998</v>
      </c>
      <c r="O329" s="5"/>
      <c r="P329" s="5">
        <v>404.95415642479401</v>
      </c>
      <c r="Q329" s="6">
        <f t="shared" si="29"/>
        <v>489.99452927400074</v>
      </c>
      <c r="R329" s="5"/>
      <c r="S329" s="16"/>
      <c r="T329" s="22">
        <f t="shared" si="30"/>
        <v>0</v>
      </c>
      <c r="U329" s="6"/>
      <c r="V329" s="6"/>
      <c r="W329" s="6"/>
      <c r="X329" s="6"/>
      <c r="Y329" s="6"/>
      <c r="Z329" s="6"/>
      <c r="AA329" s="6"/>
      <c r="AB329" s="6"/>
    </row>
    <row r="330" spans="1:28" x14ac:dyDescent="0.25">
      <c r="A330" s="3" t="s">
        <v>4149</v>
      </c>
      <c r="B330" s="3" t="s">
        <v>4150</v>
      </c>
      <c r="C330" s="4">
        <v>44328</v>
      </c>
      <c r="D330" s="3" t="s">
        <v>4151</v>
      </c>
      <c r="E330" s="3" t="s">
        <v>4152</v>
      </c>
      <c r="F330" s="3"/>
      <c r="G330" s="3" t="s">
        <v>4153</v>
      </c>
      <c r="H330" s="3" t="s">
        <v>4154</v>
      </c>
      <c r="I330" s="5">
        <v>1</v>
      </c>
      <c r="J330" s="5">
        <v>53.5903305785124</v>
      </c>
      <c r="K330" s="5">
        <f t="shared" si="26"/>
        <v>64.844300000000004</v>
      </c>
      <c r="L330" s="5"/>
      <c r="M330" s="5"/>
      <c r="N330" s="5">
        <f>+K330*0.95</f>
        <v>61.602085000000002</v>
      </c>
      <c r="O330" s="5"/>
      <c r="P330" s="5">
        <v>79.344235744628094</v>
      </c>
      <c r="Q330" s="6">
        <f t="shared" si="29"/>
        <v>96.006525250999985</v>
      </c>
      <c r="R330" s="5"/>
      <c r="S330" s="16"/>
      <c r="T330" s="22">
        <f t="shared" si="30"/>
        <v>0</v>
      </c>
      <c r="U330" s="6"/>
      <c r="V330" s="6"/>
      <c r="W330" s="6"/>
      <c r="X330" s="6"/>
      <c r="Y330" s="6"/>
      <c r="Z330" s="6"/>
      <c r="AA330" s="6"/>
      <c r="AB330" s="6"/>
    </row>
    <row r="331" spans="1:28" x14ac:dyDescent="0.25">
      <c r="A331" s="3" t="s">
        <v>4737</v>
      </c>
      <c r="B331" s="3" t="s">
        <v>4738</v>
      </c>
      <c r="C331" s="4">
        <v>44328</v>
      </c>
      <c r="D331" s="3" t="s">
        <v>4739</v>
      </c>
      <c r="E331" s="3" t="s">
        <v>4740</v>
      </c>
      <c r="F331" s="3">
        <v>2957</v>
      </c>
      <c r="G331" s="3" t="s">
        <v>4741</v>
      </c>
      <c r="H331" s="3" t="s">
        <v>4742</v>
      </c>
      <c r="I331" s="5">
        <v>1</v>
      </c>
      <c r="J331" s="5">
        <v>231.42</v>
      </c>
      <c r="K331" s="5">
        <f t="shared" si="26"/>
        <v>280.01819999999998</v>
      </c>
      <c r="L331" s="5"/>
      <c r="M331" s="5"/>
      <c r="N331" s="5">
        <f>+K331</f>
        <v>280.01819999999998</v>
      </c>
      <c r="O331" s="5">
        <f>+N331+N330+N329</f>
        <v>560.13448749999998</v>
      </c>
      <c r="P331" s="5">
        <v>404.96211258181802</v>
      </c>
      <c r="Q331" s="6">
        <f t="shared" si="29"/>
        <v>490.00415622399981</v>
      </c>
      <c r="R331" s="5">
        <f>+Q331+Q330+Q329</f>
        <v>1076.0052107490005</v>
      </c>
      <c r="S331" s="16">
        <v>1076</v>
      </c>
      <c r="T331" s="22">
        <f t="shared" si="30"/>
        <v>-5.2107490005255386E-3</v>
      </c>
      <c r="U331" s="6"/>
      <c r="V331" s="6"/>
      <c r="W331" s="6"/>
      <c r="X331" s="6"/>
      <c r="Y331" s="6"/>
      <c r="Z331" s="6"/>
      <c r="AA331" s="6"/>
      <c r="AB331" s="6"/>
    </row>
    <row r="332" spans="1:28" x14ac:dyDescent="0.25">
      <c r="A332" s="3" t="s">
        <v>3201</v>
      </c>
      <c r="B332" s="3" t="s">
        <v>3202</v>
      </c>
      <c r="C332" s="4">
        <v>44330</v>
      </c>
      <c r="D332" s="3" t="s">
        <v>3203</v>
      </c>
      <c r="E332" s="3" t="s">
        <v>3204</v>
      </c>
      <c r="F332" s="3"/>
      <c r="G332" s="3" t="s">
        <v>3205</v>
      </c>
      <c r="H332" s="3" t="s">
        <v>3206</v>
      </c>
      <c r="I332" s="5">
        <v>1</v>
      </c>
      <c r="J332" s="5">
        <v>55.484297520661201</v>
      </c>
      <c r="K332" s="5">
        <f t="shared" si="26"/>
        <v>67.136000000000053</v>
      </c>
      <c r="L332" s="5">
        <f>+K332*0.75</f>
        <v>50.352000000000039</v>
      </c>
      <c r="M332" s="5"/>
      <c r="N332" s="5">
        <f>+L332*0.95</f>
        <v>47.834400000000038</v>
      </c>
      <c r="O332" s="5"/>
      <c r="P332" s="5">
        <v>61.483814611570303</v>
      </c>
      <c r="Q332" s="6">
        <f t="shared" si="29"/>
        <v>74.39541568000007</v>
      </c>
      <c r="R332" s="5"/>
      <c r="S332" s="16"/>
      <c r="T332" s="22">
        <f t="shared" si="30"/>
        <v>0</v>
      </c>
      <c r="U332" s="6"/>
      <c r="V332" s="6"/>
      <c r="W332" s="6"/>
      <c r="X332" s="6"/>
      <c r="Y332" s="6"/>
      <c r="Z332" s="6"/>
      <c r="AA332" s="6"/>
      <c r="AB332" s="6"/>
    </row>
    <row r="333" spans="1:28" x14ac:dyDescent="0.25">
      <c r="A333" s="3" t="s">
        <v>3369</v>
      </c>
      <c r="B333" s="3" t="s">
        <v>3370</v>
      </c>
      <c r="C333" s="4">
        <v>44330</v>
      </c>
      <c r="D333" s="3" t="s">
        <v>3371</v>
      </c>
      <c r="E333" s="3" t="s">
        <v>3372</v>
      </c>
      <c r="F333" s="3"/>
      <c r="G333" s="3" t="s">
        <v>3373</v>
      </c>
      <c r="H333" s="3" t="s">
        <v>3374</v>
      </c>
      <c r="I333" s="5">
        <v>1</v>
      </c>
      <c r="J333" s="5">
        <v>1299.97586776859</v>
      </c>
      <c r="K333" s="5">
        <f t="shared" si="26"/>
        <v>1572.9707999999939</v>
      </c>
      <c r="L333" s="5"/>
      <c r="M333" s="5">
        <f>+K333*0.85</f>
        <v>1337.0251799999949</v>
      </c>
      <c r="N333" s="5">
        <f>+M333*0.95</f>
        <v>1270.1739209999951</v>
      </c>
      <c r="O333" s="5"/>
      <c r="P333" s="5">
        <v>1734.7137974677601</v>
      </c>
      <c r="Q333" s="6">
        <f t="shared" si="29"/>
        <v>2099.0036949359896</v>
      </c>
      <c r="R333" s="5"/>
      <c r="S333" s="16"/>
      <c r="T333" s="22">
        <f t="shared" si="30"/>
        <v>0</v>
      </c>
      <c r="U333" s="6"/>
      <c r="V333" s="6"/>
      <c r="W333" s="6"/>
      <c r="X333" s="6"/>
      <c r="Y333" s="6"/>
      <c r="Z333" s="6"/>
      <c r="AA333" s="6"/>
      <c r="AB333" s="6"/>
    </row>
    <row r="334" spans="1:28" x14ac:dyDescent="0.25">
      <c r="A334" s="3" t="s">
        <v>3471</v>
      </c>
      <c r="B334" s="3" t="s">
        <v>3472</v>
      </c>
      <c r="C334" s="4">
        <v>44330</v>
      </c>
      <c r="D334" s="3" t="s">
        <v>3473</v>
      </c>
      <c r="E334" s="3" t="s">
        <v>3474</v>
      </c>
      <c r="F334" s="3"/>
      <c r="G334" s="3" t="s">
        <v>3475</v>
      </c>
      <c r="H334" s="3" t="s">
        <v>3476</v>
      </c>
      <c r="I334" s="5">
        <v>1</v>
      </c>
      <c r="J334" s="5">
        <v>4054.0442148760299</v>
      </c>
      <c r="K334" s="5">
        <f t="shared" si="26"/>
        <v>4905.3934999999956</v>
      </c>
      <c r="L334" s="5"/>
      <c r="M334" s="5"/>
      <c r="N334" s="5">
        <f>+K334*0.95</f>
        <v>4660.123824999996</v>
      </c>
      <c r="O334" s="5"/>
      <c r="P334" s="5">
        <v>5189.4198376942104</v>
      </c>
      <c r="Q334" s="6">
        <f t="shared" si="29"/>
        <v>6279.198003609994</v>
      </c>
      <c r="R334" s="5"/>
      <c r="S334" s="16"/>
      <c r="T334" s="22">
        <f t="shared" si="30"/>
        <v>0</v>
      </c>
      <c r="U334" s="6"/>
      <c r="V334" s="6"/>
      <c r="W334" s="6"/>
      <c r="X334" s="6"/>
      <c r="Y334" s="6"/>
      <c r="Z334" s="6"/>
      <c r="AA334" s="6"/>
      <c r="AB334" s="6"/>
    </row>
    <row r="335" spans="1:28" x14ac:dyDescent="0.25">
      <c r="A335" s="3" t="s">
        <v>4419</v>
      </c>
      <c r="B335" s="3" t="s">
        <v>4420</v>
      </c>
      <c r="C335" s="4">
        <v>44330</v>
      </c>
      <c r="D335" s="3" t="s">
        <v>4421</v>
      </c>
      <c r="E335" s="3" t="s">
        <v>4422</v>
      </c>
      <c r="F335" s="3"/>
      <c r="G335" s="3" t="s">
        <v>4423</v>
      </c>
      <c r="H335" s="3" t="s">
        <v>4424</v>
      </c>
      <c r="I335" s="5">
        <v>1</v>
      </c>
      <c r="J335" s="5">
        <v>265.829917355372</v>
      </c>
      <c r="K335" s="5">
        <f t="shared" si="26"/>
        <v>321.65420000000012</v>
      </c>
      <c r="L335" s="5"/>
      <c r="M335" s="5">
        <f>+K335*0.85</f>
        <v>273.40607000000011</v>
      </c>
      <c r="N335" s="5">
        <f>+M335*0.95</f>
        <v>259.73576650000007</v>
      </c>
      <c r="O335" s="5"/>
      <c r="P335" s="5">
        <v>393.39371979669397</v>
      </c>
      <c r="Q335" s="6">
        <f t="shared" si="29"/>
        <v>476.00640095399967</v>
      </c>
      <c r="R335" s="5"/>
      <c r="S335" s="16"/>
      <c r="T335" s="22">
        <f t="shared" si="30"/>
        <v>0</v>
      </c>
      <c r="U335" s="6"/>
      <c r="V335" s="6"/>
      <c r="W335" s="6"/>
      <c r="X335" s="6"/>
      <c r="Y335" s="6"/>
      <c r="Z335" s="6"/>
      <c r="AA335" s="6"/>
      <c r="AB335" s="6"/>
    </row>
    <row r="336" spans="1:28" x14ac:dyDescent="0.25">
      <c r="A336" s="3" t="s">
        <v>4617</v>
      </c>
      <c r="B336" s="3" t="s">
        <v>4618</v>
      </c>
      <c r="C336" s="4">
        <v>44330</v>
      </c>
      <c r="D336" s="3" t="s">
        <v>4619</v>
      </c>
      <c r="E336" s="3" t="s">
        <v>4620</v>
      </c>
      <c r="F336" s="3"/>
      <c r="G336" s="3" t="s">
        <v>4621</v>
      </c>
      <c r="H336" s="3" t="s">
        <v>4622</v>
      </c>
      <c r="I336" s="5">
        <v>1</v>
      </c>
      <c r="J336" s="5">
        <v>380.19</v>
      </c>
      <c r="K336" s="5">
        <f t="shared" si="26"/>
        <v>460.0299</v>
      </c>
      <c r="L336" s="5"/>
      <c r="M336" s="5"/>
      <c r="N336" s="5">
        <f>+K336</f>
        <v>460.0299</v>
      </c>
      <c r="O336" s="5"/>
      <c r="P336" s="5">
        <v>595.04681781652903</v>
      </c>
      <c r="Q336" s="6">
        <f t="shared" si="29"/>
        <v>720.00664955800005</v>
      </c>
      <c r="R336" s="5"/>
      <c r="S336" s="16"/>
      <c r="T336" s="22">
        <f t="shared" si="30"/>
        <v>0</v>
      </c>
      <c r="U336" s="6"/>
      <c r="V336" s="6"/>
      <c r="W336" s="6"/>
      <c r="X336" s="6"/>
      <c r="Y336" s="6"/>
      <c r="Z336" s="6"/>
      <c r="AA336" s="6"/>
      <c r="AB336" s="6"/>
    </row>
    <row r="337" spans="1:28" x14ac:dyDescent="0.25">
      <c r="A337" s="3" t="s">
        <v>4743</v>
      </c>
      <c r="B337" s="3" t="s">
        <v>4744</v>
      </c>
      <c r="C337" s="4">
        <v>44330</v>
      </c>
      <c r="D337" s="3" t="s">
        <v>4745</v>
      </c>
      <c r="E337" s="3" t="s">
        <v>4746</v>
      </c>
      <c r="F337" s="3">
        <v>2960</v>
      </c>
      <c r="G337" s="3" t="s">
        <v>4747</v>
      </c>
      <c r="H337" s="3" t="s">
        <v>4748</v>
      </c>
      <c r="I337" s="5">
        <v>1</v>
      </c>
      <c r="J337" s="5">
        <v>231.42</v>
      </c>
      <c r="K337" s="5">
        <f t="shared" si="26"/>
        <v>280.01819999999998</v>
      </c>
      <c r="L337" s="5"/>
      <c r="M337" s="5"/>
      <c r="N337" s="5">
        <f>+K337</f>
        <v>280.01819999999998</v>
      </c>
      <c r="O337" s="5">
        <f>+N337+N336+N335+N334+N333+N332</f>
        <v>6977.9160124999908</v>
      </c>
      <c r="P337" s="5">
        <v>404.96211258181802</v>
      </c>
      <c r="Q337" s="6">
        <f t="shared" si="29"/>
        <v>490.00415622399981</v>
      </c>
      <c r="R337" s="5">
        <f>+Q337+Q336+Q335+Q334+Q333+Q332</f>
        <v>10138.614320961984</v>
      </c>
      <c r="S337" s="16">
        <v>10138.6</v>
      </c>
      <c r="T337" s="22">
        <f t="shared" si="30"/>
        <v>-1.4320961983685265E-2</v>
      </c>
      <c r="U337" s="6"/>
      <c r="V337" s="6"/>
      <c r="W337" s="6"/>
      <c r="X337" s="6"/>
      <c r="Y337" s="6"/>
      <c r="Z337" s="6"/>
      <c r="AA337" s="6"/>
      <c r="AB337" s="6"/>
    </row>
    <row r="338" spans="1:28" x14ac:dyDescent="0.25">
      <c r="A338" s="3" t="s">
        <v>688</v>
      </c>
      <c r="B338" s="3" t="s">
        <v>689</v>
      </c>
      <c r="C338" s="4">
        <v>44330</v>
      </c>
      <c r="D338" s="3" t="s">
        <v>690</v>
      </c>
      <c r="E338" s="3" t="s">
        <v>691</v>
      </c>
      <c r="F338" s="3"/>
      <c r="G338" s="3" t="s">
        <v>692</v>
      </c>
      <c r="H338" s="3" t="s">
        <v>693</v>
      </c>
      <c r="I338" s="5">
        <v>2</v>
      </c>
      <c r="J338" s="5">
        <v>739.71</v>
      </c>
      <c r="K338" s="5">
        <f t="shared" si="26"/>
        <v>1790.0982000000001</v>
      </c>
      <c r="L338" s="5"/>
      <c r="M338" s="5"/>
      <c r="N338" s="5">
        <f t="shared" ref="N338:N344" si="31">+K338*0.95</f>
        <v>1700.59329</v>
      </c>
      <c r="O338" s="5"/>
      <c r="P338" s="5">
        <v>2329.5184160661101</v>
      </c>
      <c r="Q338" s="6">
        <f t="shared" si="29"/>
        <v>2818.717283439993</v>
      </c>
      <c r="R338" s="5"/>
      <c r="S338" s="16"/>
      <c r="T338" s="22">
        <f t="shared" si="30"/>
        <v>0</v>
      </c>
      <c r="U338" s="6"/>
      <c r="V338" s="6"/>
      <c r="W338" s="6"/>
      <c r="X338" s="6"/>
      <c r="Y338" s="6"/>
      <c r="Z338" s="6"/>
      <c r="AA338" s="6"/>
      <c r="AB338" s="6"/>
    </row>
    <row r="339" spans="1:28" x14ac:dyDescent="0.25">
      <c r="A339" s="3" t="s">
        <v>694</v>
      </c>
      <c r="B339" s="3" t="s">
        <v>695</v>
      </c>
      <c r="C339" s="4">
        <v>44335</v>
      </c>
      <c r="D339" s="3" t="s">
        <v>696</v>
      </c>
      <c r="E339" s="3" t="s">
        <v>697</v>
      </c>
      <c r="F339" s="3"/>
      <c r="G339" s="3" t="s">
        <v>698</v>
      </c>
      <c r="H339" s="3" t="s">
        <v>699</v>
      </c>
      <c r="I339" s="5">
        <v>-2</v>
      </c>
      <c r="J339" s="5">
        <v>739.71</v>
      </c>
      <c r="K339" s="5">
        <f t="shared" si="26"/>
        <v>-1790.0982000000001</v>
      </c>
      <c r="L339" s="5"/>
      <c r="M339" s="5"/>
      <c r="N339" s="5">
        <f t="shared" si="31"/>
        <v>-1700.59329</v>
      </c>
      <c r="O339" s="5"/>
      <c r="P339" s="5">
        <v>-2329.5184160661101</v>
      </c>
      <c r="Q339" s="6">
        <f t="shared" si="29"/>
        <v>-2818.717283439993</v>
      </c>
      <c r="R339" s="5"/>
      <c r="S339" s="16"/>
      <c r="T339" s="22">
        <f t="shared" si="30"/>
        <v>0</v>
      </c>
      <c r="U339" s="6"/>
      <c r="V339" s="6"/>
      <c r="W339" s="6"/>
      <c r="X339" s="6"/>
      <c r="Y339" s="6"/>
      <c r="Z339" s="6"/>
      <c r="AA339" s="6"/>
      <c r="AB339" s="6"/>
    </row>
    <row r="340" spans="1:28" x14ac:dyDescent="0.25">
      <c r="A340" s="3" t="s">
        <v>233</v>
      </c>
      <c r="B340" s="3" t="s">
        <v>234</v>
      </c>
      <c r="C340" s="4">
        <v>44335</v>
      </c>
      <c r="D340" s="3" t="s">
        <v>235</v>
      </c>
      <c r="E340" s="3" t="s">
        <v>236</v>
      </c>
      <c r="F340" s="3"/>
      <c r="G340" s="3" t="s">
        <v>237</v>
      </c>
      <c r="H340" s="3" t="s">
        <v>238</v>
      </c>
      <c r="I340" s="5">
        <v>2</v>
      </c>
      <c r="J340" s="5">
        <v>739.71</v>
      </c>
      <c r="K340" s="5">
        <f t="shared" si="26"/>
        <v>1790.0982000000001</v>
      </c>
      <c r="L340" s="5"/>
      <c r="M340" s="5"/>
      <c r="N340" s="5">
        <f t="shared" si="31"/>
        <v>1700.59329</v>
      </c>
      <c r="O340" s="5"/>
      <c r="P340" s="5">
        <v>2329.5184160661101</v>
      </c>
      <c r="Q340" s="6">
        <f t="shared" si="29"/>
        <v>2818.717283439993</v>
      </c>
      <c r="R340" s="5"/>
      <c r="S340" s="16"/>
      <c r="T340" s="22">
        <f t="shared" si="30"/>
        <v>0</v>
      </c>
      <c r="U340" s="6"/>
      <c r="V340" s="6"/>
      <c r="W340" s="6"/>
      <c r="X340" s="6"/>
      <c r="Y340" s="6"/>
      <c r="Z340" s="6"/>
      <c r="AA340" s="6"/>
      <c r="AB340" s="6"/>
    </row>
    <row r="341" spans="1:28" x14ac:dyDescent="0.25">
      <c r="A341" s="3" t="s">
        <v>239</v>
      </c>
      <c r="B341" s="3" t="s">
        <v>240</v>
      </c>
      <c r="C341" s="4">
        <v>44335</v>
      </c>
      <c r="D341" s="3" t="s">
        <v>241</v>
      </c>
      <c r="E341" s="3" t="s">
        <v>242</v>
      </c>
      <c r="F341" s="3"/>
      <c r="G341" s="3" t="s">
        <v>243</v>
      </c>
      <c r="H341" s="3" t="s">
        <v>244</v>
      </c>
      <c r="I341" s="5">
        <v>-2</v>
      </c>
      <c r="J341" s="5">
        <v>739.71</v>
      </c>
      <c r="K341" s="5">
        <f t="shared" si="26"/>
        <v>-1790.0982000000001</v>
      </c>
      <c r="L341" s="5"/>
      <c r="M341" s="5"/>
      <c r="N341" s="5">
        <f t="shared" si="31"/>
        <v>-1700.59329</v>
      </c>
      <c r="O341" s="5"/>
      <c r="P341" s="5">
        <v>-2329.5184160661101</v>
      </c>
      <c r="Q341" s="6">
        <f t="shared" si="29"/>
        <v>-2818.717283439993</v>
      </c>
      <c r="R341" s="5"/>
      <c r="S341" s="16"/>
      <c r="T341" s="22">
        <f t="shared" si="30"/>
        <v>0</v>
      </c>
      <c r="U341" s="6"/>
      <c r="V341" s="6"/>
      <c r="W341" s="6"/>
      <c r="X341" s="6"/>
      <c r="Y341" s="6"/>
      <c r="Z341" s="6"/>
      <c r="AA341" s="6"/>
      <c r="AB341" s="6"/>
    </row>
    <row r="342" spans="1:28" x14ac:dyDescent="0.25">
      <c r="A342" s="3" t="s">
        <v>275</v>
      </c>
      <c r="B342" s="3" t="s">
        <v>276</v>
      </c>
      <c r="C342" s="4">
        <v>44335</v>
      </c>
      <c r="D342" s="3" t="s">
        <v>277</v>
      </c>
      <c r="E342" s="3" t="s">
        <v>278</v>
      </c>
      <c r="F342" s="3">
        <v>2886</v>
      </c>
      <c r="G342" s="3" t="s">
        <v>279</v>
      </c>
      <c r="H342" s="3" t="s">
        <v>280</v>
      </c>
      <c r="I342" s="5">
        <v>2</v>
      </c>
      <c r="J342" s="5">
        <v>739.71</v>
      </c>
      <c r="K342" s="5">
        <f t="shared" si="26"/>
        <v>1790.0982000000001</v>
      </c>
      <c r="L342" s="5"/>
      <c r="M342" s="5"/>
      <c r="N342" s="5">
        <f t="shared" si="31"/>
        <v>1700.59329</v>
      </c>
      <c r="O342" s="5">
        <f>+N342+N341+N340+N339+N338</f>
        <v>1700.59329</v>
      </c>
      <c r="P342" s="5">
        <v>2329.5184160661101</v>
      </c>
      <c r="Q342" s="6">
        <f t="shared" si="29"/>
        <v>2818.717283439993</v>
      </c>
      <c r="R342" s="5">
        <f>+Q342+Q341+Q340+Q339+Q338</f>
        <v>2818.717283439993</v>
      </c>
      <c r="S342" s="16">
        <v>3087.14</v>
      </c>
      <c r="T342" s="22">
        <f t="shared" si="30"/>
        <v>268.42271656000685</v>
      </c>
      <c r="U342" s="6"/>
      <c r="V342" s="6"/>
      <c r="W342" s="6"/>
      <c r="X342" s="6"/>
      <c r="Y342" s="6"/>
      <c r="Z342" s="6"/>
      <c r="AA342" s="6"/>
      <c r="AB342" s="16" t="s">
        <v>4894</v>
      </c>
    </row>
    <row r="343" spans="1:28" x14ac:dyDescent="0.25">
      <c r="A343" s="13" t="s">
        <v>892</v>
      </c>
      <c r="B343" s="13" t="s">
        <v>893</v>
      </c>
      <c r="C343" s="14">
        <v>44330</v>
      </c>
      <c r="D343" s="13" t="s">
        <v>894</v>
      </c>
      <c r="E343" s="13" t="s">
        <v>895</v>
      </c>
      <c r="F343" s="13">
        <v>2877</v>
      </c>
      <c r="G343" s="13" t="s">
        <v>896</v>
      </c>
      <c r="H343" s="13" t="s">
        <v>897</v>
      </c>
      <c r="I343" s="15">
        <v>1</v>
      </c>
      <c r="J343" s="15">
        <v>305.72000000000003</v>
      </c>
      <c r="K343" s="15">
        <f t="shared" si="26"/>
        <v>369.9212</v>
      </c>
      <c r="L343" s="5"/>
      <c r="M343" s="15"/>
      <c r="N343" s="5">
        <f t="shared" si="31"/>
        <v>351.42514</v>
      </c>
      <c r="O343" s="15">
        <f>+N343</f>
        <v>351.42514</v>
      </c>
      <c r="P343" s="15">
        <v>624.79753961157098</v>
      </c>
      <c r="Q343" s="16">
        <f t="shared" si="29"/>
        <v>756.00502293000091</v>
      </c>
      <c r="R343" s="15">
        <f>+Q343</f>
        <v>756.00502293000091</v>
      </c>
      <c r="S343" s="16">
        <v>756</v>
      </c>
      <c r="T343" s="22">
        <f t="shared" si="30"/>
        <v>-5.0229300009050348E-3</v>
      </c>
      <c r="U343" s="16"/>
      <c r="V343" s="16"/>
      <c r="W343" s="16"/>
      <c r="X343" s="16"/>
      <c r="Y343" s="16"/>
      <c r="Z343" s="16"/>
      <c r="AA343" s="16"/>
      <c r="AB343" s="16"/>
    </row>
    <row r="344" spans="1:28" x14ac:dyDescent="0.25">
      <c r="A344" s="3" t="s">
        <v>838</v>
      </c>
      <c r="B344" s="3" t="s">
        <v>839</v>
      </c>
      <c r="C344" s="4">
        <v>44330</v>
      </c>
      <c r="D344" s="3" t="s">
        <v>840</v>
      </c>
      <c r="E344" s="3" t="s">
        <v>841</v>
      </c>
      <c r="F344" s="3"/>
      <c r="G344" s="3" t="s">
        <v>842</v>
      </c>
      <c r="H344" s="3" t="s">
        <v>843</v>
      </c>
      <c r="I344" s="5">
        <v>1</v>
      </c>
      <c r="J344" s="5">
        <v>295.88</v>
      </c>
      <c r="K344" s="5">
        <f t="shared" si="26"/>
        <v>358.01479999999998</v>
      </c>
      <c r="L344" s="5"/>
      <c r="M344" s="5"/>
      <c r="N344" s="5">
        <f t="shared" si="31"/>
        <v>340.11405999999994</v>
      </c>
      <c r="O344" s="5"/>
      <c r="P344" s="5">
        <v>437.68256939008302</v>
      </c>
      <c r="Q344" s="6">
        <f t="shared" si="29"/>
        <v>529.59590896200041</v>
      </c>
      <c r="R344" s="5"/>
      <c r="S344" s="16"/>
      <c r="T344" s="22">
        <f t="shared" si="30"/>
        <v>0</v>
      </c>
      <c r="U344" s="6"/>
      <c r="V344" s="6"/>
      <c r="W344" s="6"/>
      <c r="X344" s="6"/>
      <c r="Y344" s="6"/>
      <c r="Z344" s="6"/>
      <c r="AA344" s="6"/>
      <c r="AB344" s="6"/>
    </row>
    <row r="345" spans="1:28" x14ac:dyDescent="0.25">
      <c r="A345" s="3" t="s">
        <v>4671</v>
      </c>
      <c r="B345" s="3" t="s">
        <v>4672</v>
      </c>
      <c r="C345" s="4">
        <v>44330</v>
      </c>
      <c r="D345" s="3" t="s">
        <v>4673</v>
      </c>
      <c r="E345" s="3" t="s">
        <v>4674</v>
      </c>
      <c r="F345" s="3">
        <v>2900</v>
      </c>
      <c r="G345" s="3" t="s">
        <v>4675</v>
      </c>
      <c r="H345" s="3" t="s">
        <v>4676</v>
      </c>
      <c r="I345" s="5">
        <v>1</v>
      </c>
      <c r="J345" s="5">
        <v>380.19</v>
      </c>
      <c r="K345" s="5">
        <f t="shared" si="26"/>
        <v>460.0299</v>
      </c>
      <c r="L345" s="5"/>
      <c r="M345" s="5"/>
      <c r="N345" s="5">
        <f>+K345</f>
        <v>460.0299</v>
      </c>
      <c r="O345" s="5">
        <f>+N345+N344</f>
        <v>800.14395999999988</v>
      </c>
      <c r="P345" s="5">
        <v>595.04681781652903</v>
      </c>
      <c r="Q345" s="6">
        <f t="shared" si="29"/>
        <v>720.00664955800005</v>
      </c>
      <c r="R345" s="5">
        <f>+Q345+Q344</f>
        <v>1249.6025585200005</v>
      </c>
      <c r="S345" s="16">
        <v>1625.14</v>
      </c>
      <c r="T345" s="22">
        <f t="shared" si="30"/>
        <v>375.53744147999964</v>
      </c>
      <c r="U345" s="6"/>
      <c r="V345" s="6"/>
      <c r="W345" s="6"/>
      <c r="X345" s="6"/>
      <c r="Y345" s="6"/>
      <c r="Z345" s="6"/>
      <c r="AA345" s="6"/>
      <c r="AB345" s="16" t="s">
        <v>4894</v>
      </c>
    </row>
    <row r="346" spans="1:28" x14ac:dyDescent="0.25">
      <c r="A346" s="3" t="s">
        <v>377</v>
      </c>
      <c r="B346" s="3" t="s">
        <v>378</v>
      </c>
      <c r="C346" s="4">
        <v>44330</v>
      </c>
      <c r="D346" s="3" t="s">
        <v>379</v>
      </c>
      <c r="E346" s="3" t="s">
        <v>380</v>
      </c>
      <c r="F346" s="3"/>
      <c r="G346" s="3" t="s">
        <v>381</v>
      </c>
      <c r="H346" s="3" t="s">
        <v>382</v>
      </c>
      <c r="I346" s="5">
        <v>1</v>
      </c>
      <c r="J346" s="5">
        <v>1088.40768595041</v>
      </c>
      <c r="K346" s="5">
        <f t="shared" si="26"/>
        <v>1316.973299999996</v>
      </c>
      <c r="L346" s="5"/>
      <c r="M346" s="5">
        <f>+K346*0.85</f>
        <v>1119.4273049999965</v>
      </c>
      <c r="N346" s="5">
        <f>+M346*0.95</f>
        <v>1063.4559397499966</v>
      </c>
      <c r="O346" s="5"/>
      <c r="P346" s="5">
        <v>1610.5821573619801</v>
      </c>
      <c r="Q346" s="6">
        <f t="shared" si="29"/>
        <v>1948.8044104079959</v>
      </c>
      <c r="R346" s="5"/>
      <c r="S346" s="16"/>
      <c r="T346" s="22">
        <f t="shared" si="30"/>
        <v>0</v>
      </c>
      <c r="U346" s="6"/>
      <c r="V346" s="6"/>
      <c r="W346" s="6"/>
      <c r="X346" s="6"/>
      <c r="Y346" s="6"/>
      <c r="Z346" s="6"/>
      <c r="AA346" s="6"/>
      <c r="AB346" s="6"/>
    </row>
    <row r="347" spans="1:28" x14ac:dyDescent="0.25">
      <c r="A347" s="3" t="s">
        <v>1096</v>
      </c>
      <c r="B347" s="3" t="s">
        <v>1097</v>
      </c>
      <c r="C347" s="4">
        <v>44330</v>
      </c>
      <c r="D347" s="3" t="s">
        <v>1098</v>
      </c>
      <c r="E347" s="3" t="s">
        <v>1099</v>
      </c>
      <c r="F347" s="3"/>
      <c r="G347" s="3" t="s">
        <v>1100</v>
      </c>
      <c r="H347" s="3" t="s">
        <v>1101</v>
      </c>
      <c r="I347" s="5">
        <v>1</v>
      </c>
      <c r="J347" s="5">
        <v>196.593719008264</v>
      </c>
      <c r="K347" s="5">
        <f t="shared" si="26"/>
        <v>237.87839999999943</v>
      </c>
      <c r="L347" s="5"/>
      <c r="M347" s="5"/>
      <c r="N347" s="5">
        <f>+K347*0.95</f>
        <v>225.98447999999945</v>
      </c>
      <c r="O347" s="5"/>
      <c r="P347" s="5">
        <v>290.907589765289</v>
      </c>
      <c r="Q347" s="6">
        <f t="shared" si="29"/>
        <v>351.99818361599966</v>
      </c>
      <c r="R347" s="5"/>
      <c r="S347" s="16"/>
      <c r="T347" s="22">
        <f t="shared" si="30"/>
        <v>0</v>
      </c>
      <c r="U347" s="6"/>
      <c r="V347" s="6"/>
      <c r="W347" s="6"/>
      <c r="X347" s="6"/>
      <c r="Y347" s="6"/>
      <c r="Z347" s="6"/>
      <c r="AA347" s="6"/>
      <c r="AB347" s="6"/>
    </row>
    <row r="348" spans="1:28" x14ac:dyDescent="0.25">
      <c r="A348" s="3" t="s">
        <v>1282</v>
      </c>
      <c r="B348" s="3" t="s">
        <v>1283</v>
      </c>
      <c r="C348" s="4">
        <v>44330</v>
      </c>
      <c r="D348" s="3" t="s">
        <v>1284</v>
      </c>
      <c r="E348" s="3" t="s">
        <v>1285</v>
      </c>
      <c r="F348" s="3"/>
      <c r="G348" s="3" t="s">
        <v>1286</v>
      </c>
      <c r="H348" s="3" t="s">
        <v>1287</v>
      </c>
      <c r="I348" s="5">
        <v>1</v>
      </c>
      <c r="J348" s="5">
        <v>196.593719008264</v>
      </c>
      <c r="K348" s="5">
        <f t="shared" si="26"/>
        <v>237.87839999999943</v>
      </c>
      <c r="L348" s="5"/>
      <c r="M348" s="5"/>
      <c r="N348" s="5">
        <f>+K348*0.95</f>
        <v>225.98447999999945</v>
      </c>
      <c r="O348" s="5"/>
      <c r="P348" s="5">
        <v>290.907589765289</v>
      </c>
      <c r="Q348" s="6">
        <f t="shared" si="29"/>
        <v>351.99818361599966</v>
      </c>
      <c r="R348" s="5"/>
      <c r="S348" s="16"/>
      <c r="T348" s="22">
        <f t="shared" si="30"/>
        <v>0</v>
      </c>
      <c r="U348" s="6"/>
      <c r="V348" s="6"/>
      <c r="W348" s="6"/>
      <c r="X348" s="6"/>
      <c r="Y348" s="6"/>
      <c r="Z348" s="6"/>
      <c r="AA348" s="6"/>
      <c r="AB348" s="6"/>
    </row>
    <row r="349" spans="1:28" x14ac:dyDescent="0.25">
      <c r="A349" s="3" t="s">
        <v>1798</v>
      </c>
      <c r="B349" s="3" t="s">
        <v>1799</v>
      </c>
      <c r="C349" s="4">
        <v>44330</v>
      </c>
      <c r="D349" s="3" t="s">
        <v>1800</v>
      </c>
      <c r="E349" s="3" t="s">
        <v>1801</v>
      </c>
      <c r="F349" s="3"/>
      <c r="G349" s="3" t="s">
        <v>1802</v>
      </c>
      <c r="H349" s="3" t="s">
        <v>1803</v>
      </c>
      <c r="I349" s="5">
        <v>1</v>
      </c>
      <c r="J349" s="5">
        <v>245.39</v>
      </c>
      <c r="K349" s="5">
        <f t="shared" si="26"/>
        <v>296.92189999999999</v>
      </c>
      <c r="L349" s="5"/>
      <c r="M349" s="5"/>
      <c r="N349" s="5">
        <f t="shared" ref="N349:N357" si="32">+K349</f>
        <v>296.92189999999999</v>
      </c>
      <c r="O349" s="5"/>
      <c r="P349" s="5">
        <v>362.97762379338798</v>
      </c>
      <c r="Q349" s="6">
        <f t="shared" si="29"/>
        <v>439.20292478999943</v>
      </c>
      <c r="R349" s="5"/>
      <c r="S349" s="16"/>
      <c r="T349" s="22">
        <f t="shared" si="30"/>
        <v>0</v>
      </c>
      <c r="U349" s="6"/>
      <c r="V349" s="6"/>
      <c r="W349" s="6"/>
      <c r="X349" s="6"/>
      <c r="Y349" s="6"/>
      <c r="Z349" s="6"/>
      <c r="AA349" s="6"/>
      <c r="AB349" s="6"/>
    </row>
    <row r="350" spans="1:28" x14ac:dyDescent="0.25">
      <c r="A350" s="3" t="s">
        <v>1816</v>
      </c>
      <c r="B350" s="3" t="s">
        <v>1817</v>
      </c>
      <c r="C350" s="4">
        <v>44330</v>
      </c>
      <c r="D350" s="3" t="s">
        <v>1818</v>
      </c>
      <c r="E350" s="3" t="s">
        <v>1819</v>
      </c>
      <c r="F350" s="3"/>
      <c r="G350" s="3" t="s">
        <v>1820</v>
      </c>
      <c r="H350" s="3" t="s">
        <v>1821</v>
      </c>
      <c r="I350" s="5">
        <v>1</v>
      </c>
      <c r="J350" s="5">
        <v>245.39</v>
      </c>
      <c r="K350" s="5">
        <f t="shared" si="26"/>
        <v>296.92189999999999</v>
      </c>
      <c r="L350" s="5"/>
      <c r="M350" s="5"/>
      <c r="N350" s="5">
        <f t="shared" si="32"/>
        <v>296.92189999999999</v>
      </c>
      <c r="O350" s="5"/>
      <c r="P350" s="5">
        <v>362.97762379338798</v>
      </c>
      <c r="Q350" s="6">
        <f t="shared" si="29"/>
        <v>439.20292478999943</v>
      </c>
      <c r="R350" s="5"/>
      <c r="S350" s="16"/>
      <c r="T350" s="22">
        <f t="shared" si="30"/>
        <v>0</v>
      </c>
      <c r="U350" s="6"/>
      <c r="V350" s="6"/>
      <c r="W350" s="6"/>
      <c r="X350" s="6"/>
      <c r="Y350" s="6"/>
      <c r="Z350" s="6"/>
      <c r="AA350" s="6"/>
      <c r="AB350" s="6"/>
    </row>
    <row r="351" spans="1:28" x14ac:dyDescent="0.25">
      <c r="A351" s="3" t="s">
        <v>1828</v>
      </c>
      <c r="B351" s="3" t="s">
        <v>1829</v>
      </c>
      <c r="C351" s="4">
        <v>44330</v>
      </c>
      <c r="D351" s="3" t="s">
        <v>1830</v>
      </c>
      <c r="E351" s="3" t="s">
        <v>1831</v>
      </c>
      <c r="F351" s="3"/>
      <c r="G351" s="3" t="s">
        <v>1832</v>
      </c>
      <c r="H351" s="3" t="s">
        <v>1833</v>
      </c>
      <c r="I351" s="5">
        <v>1</v>
      </c>
      <c r="J351" s="5">
        <v>245.39</v>
      </c>
      <c r="K351" s="5">
        <f t="shared" si="26"/>
        <v>296.92189999999999</v>
      </c>
      <c r="L351" s="5"/>
      <c r="M351" s="5"/>
      <c r="N351" s="5">
        <f t="shared" si="32"/>
        <v>296.92189999999999</v>
      </c>
      <c r="O351" s="5"/>
      <c r="P351" s="5">
        <v>362.97770528925599</v>
      </c>
      <c r="Q351" s="6">
        <f t="shared" si="29"/>
        <v>439.20302339999972</v>
      </c>
      <c r="R351" s="5"/>
      <c r="S351" s="16"/>
      <c r="T351" s="22">
        <f t="shared" si="30"/>
        <v>0</v>
      </c>
      <c r="U351" s="6"/>
      <c r="V351" s="6"/>
      <c r="W351" s="6"/>
      <c r="X351" s="6"/>
      <c r="Y351" s="6"/>
      <c r="Z351" s="6"/>
      <c r="AA351" s="6"/>
      <c r="AB351" s="6"/>
    </row>
    <row r="352" spans="1:28" x14ac:dyDescent="0.25">
      <c r="A352" s="3" t="s">
        <v>1840</v>
      </c>
      <c r="B352" s="3" t="s">
        <v>1841</v>
      </c>
      <c r="C352" s="4">
        <v>44330</v>
      </c>
      <c r="D352" s="3" t="s">
        <v>1842</v>
      </c>
      <c r="E352" s="3" t="s">
        <v>1843</v>
      </c>
      <c r="F352" s="3"/>
      <c r="G352" s="3" t="s">
        <v>1844</v>
      </c>
      <c r="H352" s="3" t="s">
        <v>1845</v>
      </c>
      <c r="I352" s="5">
        <v>1</v>
      </c>
      <c r="J352" s="5">
        <v>245.39</v>
      </c>
      <c r="K352" s="5">
        <f t="shared" si="26"/>
        <v>296.92189999999999</v>
      </c>
      <c r="L352" s="5"/>
      <c r="M352" s="5"/>
      <c r="N352" s="5">
        <f t="shared" si="32"/>
        <v>296.92189999999999</v>
      </c>
      <c r="O352" s="5"/>
      <c r="P352" s="5">
        <v>362.97762379338798</v>
      </c>
      <c r="Q352" s="6">
        <f t="shared" si="29"/>
        <v>439.20292478999943</v>
      </c>
      <c r="R352" s="5"/>
      <c r="S352" s="16"/>
      <c r="T352" s="22">
        <f t="shared" si="30"/>
        <v>0</v>
      </c>
      <c r="U352" s="6"/>
      <c r="V352" s="6"/>
      <c r="W352" s="6"/>
      <c r="X352" s="6"/>
      <c r="Y352" s="6"/>
      <c r="Z352" s="6"/>
      <c r="AA352" s="6"/>
      <c r="AB352" s="6"/>
    </row>
    <row r="353" spans="1:28" x14ac:dyDescent="0.25">
      <c r="A353" s="3" t="s">
        <v>1858</v>
      </c>
      <c r="B353" s="3" t="s">
        <v>1859</v>
      </c>
      <c r="C353" s="4">
        <v>44330</v>
      </c>
      <c r="D353" s="3" t="s">
        <v>1860</v>
      </c>
      <c r="E353" s="3" t="s">
        <v>1861</v>
      </c>
      <c r="F353" s="3"/>
      <c r="G353" s="3" t="s">
        <v>1862</v>
      </c>
      <c r="H353" s="3" t="s">
        <v>1863</v>
      </c>
      <c r="I353" s="5">
        <v>1</v>
      </c>
      <c r="J353" s="5">
        <v>245.39</v>
      </c>
      <c r="K353" s="5">
        <f t="shared" si="26"/>
        <v>296.92189999999999</v>
      </c>
      <c r="L353" s="5"/>
      <c r="M353" s="5"/>
      <c r="N353" s="5">
        <f t="shared" si="32"/>
        <v>296.92189999999999</v>
      </c>
      <c r="O353" s="5"/>
      <c r="P353" s="5">
        <v>362.97762379338798</v>
      </c>
      <c r="Q353" s="6">
        <f t="shared" si="29"/>
        <v>439.20292478999943</v>
      </c>
      <c r="R353" s="5"/>
      <c r="S353" s="16"/>
      <c r="T353" s="22">
        <f t="shared" si="30"/>
        <v>0</v>
      </c>
      <c r="U353" s="6"/>
      <c r="V353" s="6"/>
      <c r="W353" s="6"/>
      <c r="X353" s="6"/>
      <c r="Y353" s="6"/>
      <c r="Z353" s="6"/>
      <c r="AA353" s="6"/>
      <c r="AB353" s="6"/>
    </row>
    <row r="354" spans="1:28" x14ac:dyDescent="0.25">
      <c r="A354" s="3" t="s">
        <v>1894</v>
      </c>
      <c r="B354" s="3" t="s">
        <v>1895</v>
      </c>
      <c r="C354" s="4">
        <v>44330</v>
      </c>
      <c r="D354" s="3" t="s">
        <v>1896</v>
      </c>
      <c r="E354" s="3" t="s">
        <v>1897</v>
      </c>
      <c r="F354" s="3"/>
      <c r="G354" s="3" t="s">
        <v>1898</v>
      </c>
      <c r="H354" s="3" t="s">
        <v>1899</v>
      </c>
      <c r="I354" s="5">
        <v>1</v>
      </c>
      <c r="J354" s="5">
        <v>256.55</v>
      </c>
      <c r="K354" s="5">
        <f t="shared" si="26"/>
        <v>310.4255</v>
      </c>
      <c r="L354" s="5"/>
      <c r="M354" s="5"/>
      <c r="N354" s="5">
        <f t="shared" si="32"/>
        <v>310.4255</v>
      </c>
      <c r="O354" s="5"/>
      <c r="P354" s="5">
        <v>379.50091950000001</v>
      </c>
      <c r="Q354" s="6">
        <f t="shared" si="29"/>
        <v>459.19611259499999</v>
      </c>
      <c r="R354" s="5"/>
      <c r="S354" s="16"/>
      <c r="T354" s="22">
        <f t="shared" si="30"/>
        <v>0</v>
      </c>
      <c r="U354" s="6"/>
      <c r="V354" s="6"/>
      <c r="W354" s="6"/>
      <c r="X354" s="6"/>
      <c r="Y354" s="6"/>
      <c r="Z354" s="6"/>
      <c r="AA354" s="6"/>
      <c r="AB354" s="6"/>
    </row>
    <row r="355" spans="1:28" x14ac:dyDescent="0.25">
      <c r="A355" s="3" t="s">
        <v>1942</v>
      </c>
      <c r="B355" s="3" t="s">
        <v>1943</v>
      </c>
      <c r="C355" s="4">
        <v>44330</v>
      </c>
      <c r="D355" s="3" t="s">
        <v>1944</v>
      </c>
      <c r="E355" s="3" t="s">
        <v>1945</v>
      </c>
      <c r="F355" s="3"/>
      <c r="G355" s="3" t="s">
        <v>1946</v>
      </c>
      <c r="H355" s="3" t="s">
        <v>1947</v>
      </c>
      <c r="I355" s="5">
        <v>1</v>
      </c>
      <c r="J355" s="5">
        <v>349.53</v>
      </c>
      <c r="K355" s="5">
        <f t="shared" si="26"/>
        <v>422.93129999999996</v>
      </c>
      <c r="L355" s="5"/>
      <c r="M355" s="5"/>
      <c r="N355" s="5">
        <f t="shared" si="32"/>
        <v>422.93129999999996</v>
      </c>
      <c r="O355" s="5"/>
      <c r="P355" s="5">
        <v>575.20185470082595</v>
      </c>
      <c r="Q355" s="6">
        <f t="shared" si="29"/>
        <v>695.99424418799936</v>
      </c>
      <c r="R355" s="5"/>
      <c r="S355" s="16"/>
      <c r="T355" s="22">
        <f t="shared" si="30"/>
        <v>0</v>
      </c>
      <c r="U355" s="6"/>
      <c r="V355" s="6"/>
      <c r="W355" s="6"/>
      <c r="X355" s="6"/>
      <c r="Y355" s="6"/>
      <c r="Z355" s="6"/>
      <c r="AA355" s="6"/>
      <c r="AB355" s="6"/>
    </row>
    <row r="356" spans="1:28" x14ac:dyDescent="0.25">
      <c r="A356" s="3" t="s">
        <v>2026</v>
      </c>
      <c r="B356" s="3" t="s">
        <v>2027</v>
      </c>
      <c r="C356" s="4">
        <v>44330</v>
      </c>
      <c r="D356" s="3" t="s">
        <v>2028</v>
      </c>
      <c r="E356" s="3" t="s">
        <v>2029</v>
      </c>
      <c r="F356" s="3"/>
      <c r="G356" s="3" t="s">
        <v>2030</v>
      </c>
      <c r="H356" s="3" t="s">
        <v>2031</v>
      </c>
      <c r="I356" s="5">
        <v>1</v>
      </c>
      <c r="J356" s="5">
        <v>223.08</v>
      </c>
      <c r="K356" s="5">
        <f t="shared" si="26"/>
        <v>269.92680000000001</v>
      </c>
      <c r="L356" s="5"/>
      <c r="M356" s="5"/>
      <c r="N356" s="5">
        <f t="shared" si="32"/>
        <v>269.92680000000001</v>
      </c>
      <c r="O356" s="5"/>
      <c r="P356" s="5">
        <v>330.24741380909097</v>
      </c>
      <c r="Q356" s="6">
        <f t="shared" si="29"/>
        <v>399.59937070900008</v>
      </c>
      <c r="R356" s="5"/>
      <c r="S356" s="16"/>
      <c r="T356" s="22">
        <f t="shared" si="30"/>
        <v>0</v>
      </c>
      <c r="U356" s="6"/>
      <c r="V356" s="6"/>
      <c r="W356" s="6"/>
      <c r="X356" s="6"/>
      <c r="Y356" s="6"/>
      <c r="Z356" s="6"/>
      <c r="AA356" s="6"/>
      <c r="AB356" s="6"/>
    </row>
    <row r="357" spans="1:28" x14ac:dyDescent="0.25">
      <c r="A357" s="3" t="s">
        <v>2368</v>
      </c>
      <c r="B357" s="3" t="s">
        <v>2369</v>
      </c>
      <c r="C357" s="4">
        <v>44330</v>
      </c>
      <c r="D357" s="3" t="s">
        <v>2370</v>
      </c>
      <c r="E357" s="3" t="s">
        <v>2371</v>
      </c>
      <c r="F357" s="3"/>
      <c r="G357" s="3" t="s">
        <v>2372</v>
      </c>
      <c r="H357" s="3" t="s">
        <v>2373</v>
      </c>
      <c r="I357" s="5">
        <v>1</v>
      </c>
      <c r="J357" s="5">
        <v>256.55</v>
      </c>
      <c r="K357" s="5">
        <f t="shared" ref="K357:K420" si="33">+J357*I357*1.21</f>
        <v>310.4255</v>
      </c>
      <c r="L357" s="5"/>
      <c r="M357" s="5"/>
      <c r="N357" s="5">
        <f t="shared" si="32"/>
        <v>310.4255</v>
      </c>
      <c r="O357" s="5"/>
      <c r="P357" s="5">
        <v>379.50091950000001</v>
      </c>
      <c r="Q357" s="6">
        <f t="shared" si="29"/>
        <v>459.19611259499999</v>
      </c>
      <c r="R357" s="5"/>
      <c r="S357" s="16"/>
      <c r="T357" s="22">
        <f t="shared" si="30"/>
        <v>0</v>
      </c>
      <c r="U357" s="6"/>
      <c r="V357" s="6"/>
      <c r="W357" s="6"/>
      <c r="X357" s="6"/>
      <c r="Y357" s="6"/>
      <c r="Z357" s="6"/>
      <c r="AA357" s="6"/>
      <c r="AB357" s="6"/>
    </row>
    <row r="358" spans="1:28" x14ac:dyDescent="0.25">
      <c r="A358" s="3" t="s">
        <v>2541</v>
      </c>
      <c r="B358" s="3" t="s">
        <v>2542</v>
      </c>
      <c r="C358" s="4">
        <v>44330</v>
      </c>
      <c r="D358" s="3" t="s">
        <v>2543</v>
      </c>
      <c r="E358" s="3" t="s">
        <v>2544</v>
      </c>
      <c r="F358" s="3"/>
      <c r="G358" s="3" t="s">
        <v>2545</v>
      </c>
      <c r="H358" s="3" t="s">
        <v>2546</v>
      </c>
      <c r="I358" s="5">
        <v>2</v>
      </c>
      <c r="J358" s="5">
        <v>675.86338842975204</v>
      </c>
      <c r="K358" s="5">
        <f t="shared" si="33"/>
        <v>1635.5893999999998</v>
      </c>
      <c r="L358" s="5"/>
      <c r="M358" s="5"/>
      <c r="N358" s="5">
        <f>+K358*0.95</f>
        <v>1553.8099299999997</v>
      </c>
      <c r="O358" s="5"/>
      <c r="P358" s="5">
        <v>2097.20409429752</v>
      </c>
      <c r="Q358" s="6">
        <f t="shared" si="29"/>
        <v>2537.616954099999</v>
      </c>
      <c r="R358" s="5"/>
      <c r="S358" s="16"/>
      <c r="T358" s="22">
        <f t="shared" si="30"/>
        <v>0</v>
      </c>
      <c r="U358" s="6"/>
      <c r="V358" s="6"/>
      <c r="W358" s="6"/>
      <c r="X358" s="6"/>
      <c r="Y358" s="6"/>
      <c r="Z358" s="6"/>
      <c r="AA358" s="6"/>
      <c r="AB358" s="6"/>
    </row>
    <row r="359" spans="1:28" x14ac:dyDescent="0.25">
      <c r="A359" s="3" t="s">
        <v>2949</v>
      </c>
      <c r="B359" s="3" t="s">
        <v>2950</v>
      </c>
      <c r="C359" s="4">
        <v>44330</v>
      </c>
      <c r="D359" s="3" t="s">
        <v>2951</v>
      </c>
      <c r="E359" s="3" t="s">
        <v>2952</v>
      </c>
      <c r="F359" s="3"/>
      <c r="G359" s="3" t="s">
        <v>2953</v>
      </c>
      <c r="H359" s="3" t="s">
        <v>2954</v>
      </c>
      <c r="I359" s="5">
        <v>1</v>
      </c>
      <c r="J359" s="5">
        <v>525.33933884297505</v>
      </c>
      <c r="K359" s="5">
        <f t="shared" si="33"/>
        <v>635.66059999999982</v>
      </c>
      <c r="L359" s="5"/>
      <c r="M359" s="5">
        <f>+K359*0.85</f>
        <v>540.31150999999988</v>
      </c>
      <c r="N359" s="5">
        <f>+M359*0.95</f>
        <v>513.29593449999982</v>
      </c>
      <c r="O359" s="5"/>
      <c r="P359" s="5">
        <v>777.52323506115704</v>
      </c>
      <c r="Q359" s="6">
        <f t="shared" si="29"/>
        <v>940.803114424</v>
      </c>
      <c r="R359" s="5"/>
      <c r="S359" s="16"/>
      <c r="T359" s="22">
        <f t="shared" si="30"/>
        <v>0</v>
      </c>
      <c r="U359" s="6"/>
      <c r="V359" s="6"/>
      <c r="W359" s="6"/>
      <c r="X359" s="6"/>
      <c r="Y359" s="6"/>
      <c r="Z359" s="6"/>
      <c r="AA359" s="6"/>
      <c r="AB359" s="6"/>
    </row>
    <row r="360" spans="1:28" x14ac:dyDescent="0.25">
      <c r="A360" s="3" t="s">
        <v>4839</v>
      </c>
      <c r="B360" s="3" t="s">
        <v>4840</v>
      </c>
      <c r="C360" s="4">
        <v>44330</v>
      </c>
      <c r="D360" s="3" t="s">
        <v>4841</v>
      </c>
      <c r="E360" s="3" t="s">
        <v>4842</v>
      </c>
      <c r="F360" s="3">
        <v>2914</v>
      </c>
      <c r="G360" s="3" t="s">
        <v>4843</v>
      </c>
      <c r="H360" s="3" t="s">
        <v>4844</v>
      </c>
      <c r="I360" s="5">
        <v>1</v>
      </c>
      <c r="J360" s="5">
        <v>675.86347107437996</v>
      </c>
      <c r="K360" s="5">
        <f t="shared" si="33"/>
        <v>817.79479999999978</v>
      </c>
      <c r="L360" s="5"/>
      <c r="M360" s="5"/>
      <c r="N360" s="5">
        <f>+K360*0.95</f>
        <v>776.90505999999971</v>
      </c>
      <c r="O360" s="5">
        <f>+SUM(N346:N360)</f>
        <v>7157.7544242499944</v>
      </c>
      <c r="P360" s="5">
        <v>1000.33876490248</v>
      </c>
      <c r="Q360" s="6">
        <f t="shared" si="29"/>
        <v>1210.4099055320007</v>
      </c>
      <c r="R360" s="5">
        <f>+SUM(Q346:Q360)</f>
        <v>11551.631314342991</v>
      </c>
      <c r="S360" s="16">
        <v>12046.83</v>
      </c>
      <c r="T360" s="22">
        <f t="shared" si="30"/>
        <v>495.19868565700926</v>
      </c>
      <c r="U360" s="6"/>
      <c r="V360" s="6"/>
      <c r="W360" s="6"/>
      <c r="X360" s="6"/>
      <c r="Y360" s="6"/>
      <c r="Z360" s="6"/>
      <c r="AA360" s="6"/>
      <c r="AB360" s="16" t="s">
        <v>4894</v>
      </c>
    </row>
    <row r="361" spans="1:28" x14ac:dyDescent="0.25">
      <c r="A361" s="3" t="s">
        <v>1324</v>
      </c>
      <c r="B361" s="3" t="s">
        <v>1325</v>
      </c>
      <c r="C361" s="4">
        <v>44330</v>
      </c>
      <c r="D361" s="3" t="s">
        <v>1326</v>
      </c>
      <c r="E361" s="3" t="s">
        <v>1327</v>
      </c>
      <c r="F361" s="3"/>
      <c r="G361" s="3" t="s">
        <v>1328</v>
      </c>
      <c r="H361" s="3" t="s">
        <v>1329</v>
      </c>
      <c r="I361" s="5">
        <v>2</v>
      </c>
      <c r="J361" s="5">
        <v>155.71983471074401</v>
      </c>
      <c r="K361" s="5">
        <f t="shared" si="33"/>
        <v>376.8420000000005</v>
      </c>
      <c r="L361" s="5"/>
      <c r="M361" s="5"/>
      <c r="N361" s="5">
        <f>+K361*0.95</f>
        <v>357.99990000000048</v>
      </c>
      <c r="O361" s="5"/>
      <c r="P361" s="5">
        <v>460.16768355372</v>
      </c>
      <c r="Q361" s="6">
        <f t="shared" si="29"/>
        <v>556.80289710000113</v>
      </c>
      <c r="R361" s="5"/>
      <c r="S361" s="16"/>
      <c r="T361" s="22">
        <f t="shared" si="30"/>
        <v>0</v>
      </c>
      <c r="U361" s="6"/>
      <c r="V361" s="6"/>
      <c r="W361" s="6"/>
      <c r="X361" s="6"/>
      <c r="Y361" s="6"/>
      <c r="Z361" s="6"/>
      <c r="AA361" s="6"/>
      <c r="AB361" s="6"/>
    </row>
    <row r="362" spans="1:28" x14ac:dyDescent="0.25">
      <c r="A362" s="3" t="s">
        <v>1900</v>
      </c>
      <c r="B362" s="3" t="s">
        <v>1901</v>
      </c>
      <c r="C362" s="4">
        <v>44330</v>
      </c>
      <c r="D362" s="3" t="s">
        <v>1902</v>
      </c>
      <c r="E362" s="3" t="s">
        <v>1903</v>
      </c>
      <c r="F362" s="3"/>
      <c r="G362" s="3" t="s">
        <v>1904</v>
      </c>
      <c r="H362" s="3" t="s">
        <v>1905</v>
      </c>
      <c r="I362" s="5">
        <v>1</v>
      </c>
      <c r="J362" s="5">
        <v>256.55</v>
      </c>
      <c r="K362" s="5">
        <f t="shared" si="33"/>
        <v>310.4255</v>
      </c>
      <c r="L362" s="5"/>
      <c r="M362" s="5"/>
      <c r="N362" s="5">
        <f>+K362</f>
        <v>310.4255</v>
      </c>
      <c r="O362" s="5"/>
      <c r="P362" s="5">
        <v>379.50091950000001</v>
      </c>
      <c r="Q362" s="6">
        <f t="shared" si="29"/>
        <v>459.19611259499999</v>
      </c>
      <c r="R362" s="5"/>
      <c r="S362" s="16"/>
      <c r="T362" s="22">
        <f t="shared" si="30"/>
        <v>0</v>
      </c>
      <c r="U362" s="6"/>
      <c r="V362" s="6"/>
      <c r="W362" s="6"/>
      <c r="X362" s="6"/>
      <c r="Y362" s="6"/>
      <c r="Z362" s="6"/>
      <c r="AA362" s="6"/>
      <c r="AB362" s="6"/>
    </row>
    <row r="363" spans="1:28" x14ac:dyDescent="0.25">
      <c r="A363" s="3" t="s">
        <v>2488</v>
      </c>
      <c r="B363" s="3" t="s">
        <v>2489</v>
      </c>
      <c r="C363" s="4">
        <v>44330</v>
      </c>
      <c r="D363" s="3" t="s">
        <v>2490</v>
      </c>
      <c r="E363" s="3" t="s">
        <v>2491</v>
      </c>
      <c r="F363" s="3">
        <v>2958</v>
      </c>
      <c r="G363" s="3" t="s">
        <v>2492</v>
      </c>
      <c r="H363" s="3" t="s">
        <v>2493</v>
      </c>
      <c r="I363" s="5">
        <v>1</v>
      </c>
      <c r="J363" s="5">
        <v>275.206446280992</v>
      </c>
      <c r="K363" s="5">
        <f t="shared" si="33"/>
        <v>332.99980000000033</v>
      </c>
      <c r="L363" s="5"/>
      <c r="M363" s="5">
        <f>+K363*0.85</f>
        <v>283.04983000000027</v>
      </c>
      <c r="N363" s="5">
        <f>+M363*0.95</f>
        <v>268.89733850000022</v>
      </c>
      <c r="O363" s="5">
        <f>+N363+N362+N361</f>
        <v>937.3227385000007</v>
      </c>
      <c r="P363" s="5">
        <v>386.114644132232</v>
      </c>
      <c r="Q363" s="6">
        <f t="shared" si="29"/>
        <v>467.1987194000007</v>
      </c>
      <c r="R363" s="5">
        <f>+Q363+Q362+Q361</f>
        <v>1483.1977290950017</v>
      </c>
      <c r="S363" s="16">
        <v>1483.2</v>
      </c>
      <c r="T363" s="22">
        <f t="shared" si="30"/>
        <v>2.2709049983404839E-3</v>
      </c>
      <c r="U363" s="6"/>
      <c r="V363" s="6"/>
      <c r="W363" s="6"/>
      <c r="X363" s="6"/>
      <c r="Y363" s="6"/>
      <c r="Z363" s="6"/>
      <c r="AA363" s="6"/>
      <c r="AB363" s="6"/>
    </row>
    <row r="364" spans="1:28" x14ac:dyDescent="0.25">
      <c r="A364" s="3" t="s">
        <v>1960</v>
      </c>
      <c r="B364" s="3" t="s">
        <v>1961</v>
      </c>
      <c r="C364" s="4">
        <v>44330</v>
      </c>
      <c r="D364" s="3" t="s">
        <v>1962</v>
      </c>
      <c r="E364" s="3" t="s">
        <v>1963</v>
      </c>
      <c r="F364" s="3"/>
      <c r="G364" s="3" t="s">
        <v>1964</v>
      </c>
      <c r="H364" s="3" t="s">
        <v>1965</v>
      </c>
      <c r="I364" s="5">
        <v>1</v>
      </c>
      <c r="J364" s="5">
        <v>297.45999999999998</v>
      </c>
      <c r="K364" s="5">
        <f t="shared" si="33"/>
        <v>359.92659999999995</v>
      </c>
      <c r="L364" s="5"/>
      <c r="M364" s="5"/>
      <c r="N364" s="5">
        <f>+K364</f>
        <v>359.92659999999995</v>
      </c>
      <c r="O364" s="5"/>
      <c r="P364" s="5">
        <v>440.33092040082602</v>
      </c>
      <c r="Q364" s="6">
        <f t="shared" si="29"/>
        <v>532.80041368499951</v>
      </c>
      <c r="R364" s="5"/>
      <c r="S364" s="16"/>
      <c r="T364" s="22">
        <f t="shared" si="30"/>
        <v>0</v>
      </c>
      <c r="U364" s="6"/>
      <c r="V364" s="6"/>
      <c r="W364" s="6"/>
      <c r="X364" s="6"/>
      <c r="Y364" s="6"/>
      <c r="Z364" s="6"/>
      <c r="AA364" s="6"/>
      <c r="AB364" s="6"/>
    </row>
    <row r="365" spans="1:28" x14ac:dyDescent="0.25">
      <c r="A365" s="3" t="s">
        <v>1978</v>
      </c>
      <c r="B365" s="3" t="s">
        <v>1979</v>
      </c>
      <c r="C365" s="4">
        <v>44330</v>
      </c>
      <c r="D365" s="3" t="s">
        <v>1980</v>
      </c>
      <c r="E365" s="3" t="s">
        <v>1981</v>
      </c>
      <c r="F365" s="3"/>
      <c r="G365" s="3" t="s">
        <v>1982</v>
      </c>
      <c r="H365" s="3" t="s">
        <v>1983</v>
      </c>
      <c r="I365" s="5">
        <v>1</v>
      </c>
      <c r="J365" s="5">
        <v>349.53</v>
      </c>
      <c r="K365" s="5">
        <f t="shared" si="33"/>
        <v>422.93129999999996</v>
      </c>
      <c r="L365" s="5"/>
      <c r="M365" s="5"/>
      <c r="N365" s="5">
        <f>+K365</f>
        <v>422.93129999999996</v>
      </c>
      <c r="O365" s="5"/>
      <c r="P365" s="5">
        <v>575.20185470082595</v>
      </c>
      <c r="Q365" s="6">
        <f t="shared" si="29"/>
        <v>695.99424418799936</v>
      </c>
      <c r="R365" s="5"/>
      <c r="S365" s="16"/>
      <c r="T365" s="22">
        <f t="shared" si="30"/>
        <v>0</v>
      </c>
      <c r="U365" s="6"/>
      <c r="V365" s="6"/>
      <c r="W365" s="6"/>
      <c r="X365" s="6"/>
      <c r="Y365" s="6"/>
      <c r="Z365" s="6"/>
      <c r="AA365" s="6"/>
      <c r="AB365" s="6"/>
    </row>
    <row r="366" spans="1:28" x14ac:dyDescent="0.25">
      <c r="A366" s="3" t="s">
        <v>2050</v>
      </c>
      <c r="B366" s="3" t="s">
        <v>2051</v>
      </c>
      <c r="C366" s="4">
        <v>44330</v>
      </c>
      <c r="D366" s="3" t="s">
        <v>2052</v>
      </c>
      <c r="E366" s="3" t="s">
        <v>2053</v>
      </c>
      <c r="F366" s="3">
        <v>2959</v>
      </c>
      <c r="G366" s="3" t="s">
        <v>2054</v>
      </c>
      <c r="H366" s="3" t="s">
        <v>2055</v>
      </c>
      <c r="I366" s="5">
        <v>1</v>
      </c>
      <c r="J366" s="5">
        <v>223.08</v>
      </c>
      <c r="K366" s="5">
        <f t="shared" si="33"/>
        <v>269.92680000000001</v>
      </c>
      <c r="L366" s="5"/>
      <c r="M366" s="5"/>
      <c r="N366" s="5">
        <f>+K366</f>
        <v>269.92680000000001</v>
      </c>
      <c r="O366" s="5">
        <f>+N366+N365+N364</f>
        <v>1052.7846999999999</v>
      </c>
      <c r="P366" s="5">
        <v>330.24741380909097</v>
      </c>
      <c r="Q366" s="6">
        <f t="shared" si="29"/>
        <v>399.59937070900008</v>
      </c>
      <c r="R366" s="5">
        <f>+Q366+Q365+Q364</f>
        <v>1628.394028581999</v>
      </c>
      <c r="S366" s="16">
        <v>1628.4</v>
      </c>
      <c r="T366" s="22">
        <f t="shared" si="30"/>
        <v>5.9714180010814744E-3</v>
      </c>
      <c r="U366" s="6"/>
      <c r="V366" s="6"/>
      <c r="W366" s="6"/>
      <c r="X366" s="6"/>
      <c r="Y366" s="6"/>
      <c r="Z366" s="6"/>
      <c r="AA366" s="6"/>
      <c r="AB366" s="6"/>
    </row>
    <row r="367" spans="1:28" x14ac:dyDescent="0.25">
      <c r="A367" s="3" t="s">
        <v>604</v>
      </c>
      <c r="B367" s="3" t="s">
        <v>605</v>
      </c>
      <c r="C367" s="4">
        <v>44330</v>
      </c>
      <c r="D367" s="3" t="s">
        <v>606</v>
      </c>
      <c r="E367" s="3" t="s">
        <v>607</v>
      </c>
      <c r="F367" s="3">
        <v>2961</v>
      </c>
      <c r="G367" s="3" t="s">
        <v>608</v>
      </c>
      <c r="H367" s="3" t="s">
        <v>609</v>
      </c>
      <c r="I367" s="5">
        <v>1</v>
      </c>
      <c r="J367" s="5">
        <v>739.71</v>
      </c>
      <c r="K367" s="5">
        <f t="shared" si="33"/>
        <v>895.04910000000007</v>
      </c>
      <c r="L367" s="5"/>
      <c r="M367" s="5"/>
      <c r="N367" s="5">
        <f>+K367*0.95</f>
        <v>850.29664500000001</v>
      </c>
      <c r="O367" s="5">
        <f>+N367</f>
        <v>850.29664500000001</v>
      </c>
      <c r="P367" s="5">
        <v>1164.78879673388</v>
      </c>
      <c r="Q367" s="6">
        <f t="shared" si="29"/>
        <v>1409.3944440479947</v>
      </c>
      <c r="R367" s="5">
        <f>+Q367</f>
        <v>1409.3944440479947</v>
      </c>
      <c r="S367" s="16">
        <v>1409.4</v>
      </c>
      <c r="T367" s="22">
        <f t="shared" si="30"/>
        <v>5.5559520053520828E-3</v>
      </c>
      <c r="U367" s="6"/>
      <c r="V367" s="6"/>
      <c r="W367" s="6"/>
      <c r="X367" s="6"/>
      <c r="Y367" s="6"/>
      <c r="Z367" s="6"/>
      <c r="AA367" s="6"/>
      <c r="AB367" s="6"/>
    </row>
    <row r="368" spans="1:28" x14ac:dyDescent="0.25">
      <c r="A368" s="3" t="s">
        <v>1762</v>
      </c>
      <c r="B368" s="3" t="s">
        <v>1763</v>
      </c>
      <c r="C368" s="4">
        <v>44330</v>
      </c>
      <c r="D368" s="3" t="s">
        <v>1764</v>
      </c>
      <c r="E368" s="3" t="s">
        <v>1765</v>
      </c>
      <c r="F368" s="3"/>
      <c r="G368" s="3" t="s">
        <v>1766</v>
      </c>
      <c r="H368" s="3" t="s">
        <v>1767</v>
      </c>
      <c r="I368" s="5">
        <v>1</v>
      </c>
      <c r="J368" s="5">
        <v>86.77</v>
      </c>
      <c r="K368" s="5">
        <f t="shared" si="33"/>
        <v>104.99169999999999</v>
      </c>
      <c r="L368" s="5"/>
      <c r="M368" s="5"/>
      <c r="N368" s="5">
        <f>+K368</f>
        <v>104.99169999999999</v>
      </c>
      <c r="O368" s="5"/>
      <c r="P368" s="5">
        <v>128.59334413223101</v>
      </c>
      <c r="Q368" s="6">
        <f t="shared" si="29"/>
        <v>155.59794639999953</v>
      </c>
      <c r="R368" s="5"/>
      <c r="S368" s="16"/>
      <c r="T368" s="22">
        <f t="shared" si="30"/>
        <v>0</v>
      </c>
      <c r="U368" s="6"/>
      <c r="V368" s="6"/>
      <c r="W368" s="6"/>
      <c r="X368" s="6"/>
      <c r="Y368" s="6"/>
      <c r="Z368" s="6"/>
      <c r="AA368" s="6"/>
      <c r="AB368" s="6"/>
    </row>
    <row r="369" spans="1:28" x14ac:dyDescent="0.25">
      <c r="A369" s="3" t="s">
        <v>1996</v>
      </c>
      <c r="B369" s="3" t="s">
        <v>1997</v>
      </c>
      <c r="C369" s="4">
        <v>44330</v>
      </c>
      <c r="D369" s="3" t="s">
        <v>1998</v>
      </c>
      <c r="E369" s="3" t="s">
        <v>1999</v>
      </c>
      <c r="F369" s="3"/>
      <c r="G369" s="3" t="s">
        <v>2000</v>
      </c>
      <c r="H369" s="3" t="s">
        <v>2001</v>
      </c>
      <c r="I369" s="5">
        <v>1</v>
      </c>
      <c r="J369" s="5">
        <v>297.45</v>
      </c>
      <c r="K369" s="5">
        <f t="shared" si="33"/>
        <v>359.91449999999998</v>
      </c>
      <c r="L369" s="5"/>
      <c r="M369" s="5"/>
      <c r="N369" s="5">
        <f>+K369</f>
        <v>359.91449999999998</v>
      </c>
      <c r="O369" s="5"/>
      <c r="P369" s="5">
        <v>440.31493506198399</v>
      </c>
      <c r="Q369" s="6">
        <f t="shared" si="29"/>
        <v>532.78107142500062</v>
      </c>
      <c r="R369" s="5"/>
      <c r="S369" s="16"/>
      <c r="T369" s="22">
        <f t="shared" si="30"/>
        <v>0</v>
      </c>
      <c r="U369" s="6"/>
      <c r="V369" s="6"/>
      <c r="W369" s="6"/>
      <c r="X369" s="6"/>
      <c r="Y369" s="6"/>
      <c r="Z369" s="6"/>
      <c r="AA369" s="6"/>
      <c r="AB369" s="6"/>
    </row>
    <row r="370" spans="1:28" x14ac:dyDescent="0.25">
      <c r="A370" s="3" t="s">
        <v>2014</v>
      </c>
      <c r="B370" s="3" t="s">
        <v>2015</v>
      </c>
      <c r="C370" s="4">
        <v>44330</v>
      </c>
      <c r="D370" s="3" t="s">
        <v>2016</v>
      </c>
      <c r="E370" s="3" t="s">
        <v>2017</v>
      </c>
      <c r="F370" s="3"/>
      <c r="G370" s="3" t="s">
        <v>2018</v>
      </c>
      <c r="H370" s="3" t="s">
        <v>2019</v>
      </c>
      <c r="I370" s="5">
        <v>1</v>
      </c>
      <c r="J370" s="5">
        <v>297.45</v>
      </c>
      <c r="K370" s="5">
        <f t="shared" si="33"/>
        <v>359.91449999999998</v>
      </c>
      <c r="L370" s="5"/>
      <c r="M370" s="5"/>
      <c r="N370" s="5">
        <f>+K370</f>
        <v>359.91449999999998</v>
      </c>
      <c r="O370" s="5"/>
      <c r="P370" s="5">
        <v>440.33092040082602</v>
      </c>
      <c r="Q370" s="6">
        <f t="shared" si="29"/>
        <v>532.80041368499951</v>
      </c>
      <c r="R370" s="5"/>
      <c r="S370" s="16"/>
      <c r="T370" s="22">
        <f t="shared" si="30"/>
        <v>0</v>
      </c>
      <c r="U370" s="6"/>
      <c r="V370" s="6"/>
      <c r="W370" s="6"/>
      <c r="X370" s="6"/>
      <c r="Y370" s="6"/>
      <c r="Z370" s="6"/>
      <c r="AA370" s="6"/>
      <c r="AB370" s="6"/>
    </row>
    <row r="371" spans="1:28" x14ac:dyDescent="0.25">
      <c r="A371" s="3" t="s">
        <v>2056</v>
      </c>
      <c r="B371" s="3" t="s">
        <v>2057</v>
      </c>
      <c r="C371" s="4">
        <v>44330</v>
      </c>
      <c r="D371" s="3" t="s">
        <v>2058</v>
      </c>
      <c r="E371" s="3" t="s">
        <v>2059</v>
      </c>
      <c r="F371" s="3">
        <v>2963</v>
      </c>
      <c r="G371" s="3" t="s">
        <v>2060</v>
      </c>
      <c r="H371" s="3" t="s">
        <v>2061</v>
      </c>
      <c r="I371" s="5">
        <v>1</v>
      </c>
      <c r="J371" s="5">
        <v>223.08</v>
      </c>
      <c r="K371" s="5">
        <f t="shared" si="33"/>
        <v>269.92680000000001</v>
      </c>
      <c r="L371" s="5"/>
      <c r="M371" s="5"/>
      <c r="N371" s="5">
        <f>+K371</f>
        <v>269.92680000000001</v>
      </c>
      <c r="O371" s="5">
        <f>+N371+N370+N369+N368</f>
        <v>1094.7474999999999</v>
      </c>
      <c r="P371" s="5">
        <v>330.24741380909097</v>
      </c>
      <c r="Q371" s="6">
        <f t="shared" si="29"/>
        <v>399.59937070900008</v>
      </c>
      <c r="R371" s="5">
        <f>+Q371+Q370+Q369+Q368</f>
        <v>1620.7788022189998</v>
      </c>
      <c r="S371" s="16">
        <v>1620.8</v>
      </c>
      <c r="T371" s="22">
        <f t="shared" si="30"/>
        <v>2.1197781000182658E-2</v>
      </c>
      <c r="U371" s="6"/>
      <c r="V371" s="6"/>
      <c r="W371" s="6"/>
      <c r="X371" s="6"/>
      <c r="Y371" s="6"/>
      <c r="Z371" s="6"/>
      <c r="AA371" s="6"/>
      <c r="AB371" s="6"/>
    </row>
    <row r="372" spans="1:28" x14ac:dyDescent="0.25">
      <c r="A372" s="3" t="s">
        <v>143</v>
      </c>
      <c r="B372" s="3" t="s">
        <v>144</v>
      </c>
      <c r="C372" s="4">
        <v>44330</v>
      </c>
      <c r="D372" s="3" t="s">
        <v>145</v>
      </c>
      <c r="E372" s="3" t="s">
        <v>146</v>
      </c>
      <c r="F372" s="3"/>
      <c r="G372" s="3" t="s">
        <v>147</v>
      </c>
      <c r="H372" s="3" t="s">
        <v>148</v>
      </c>
      <c r="I372" s="5">
        <v>1</v>
      </c>
      <c r="J372" s="5">
        <v>198.36</v>
      </c>
      <c r="K372" s="5">
        <f t="shared" si="33"/>
        <v>240.01560000000001</v>
      </c>
      <c r="L372" s="5"/>
      <c r="M372" s="5"/>
      <c r="N372" s="5">
        <f t="shared" ref="N372:N378" si="34">+K372*0.95</f>
        <v>228.01481999999999</v>
      </c>
      <c r="O372" s="5"/>
      <c r="P372" s="5">
        <v>293.55296399999997</v>
      </c>
      <c r="Q372" s="6">
        <f t="shared" si="29"/>
        <v>355.19908643999997</v>
      </c>
      <c r="R372" s="5"/>
      <c r="S372" s="16"/>
      <c r="T372" s="22">
        <f t="shared" si="30"/>
        <v>0</v>
      </c>
      <c r="U372" s="6"/>
      <c r="V372" s="6"/>
      <c r="W372" s="6"/>
      <c r="X372" s="6"/>
      <c r="Y372" s="6"/>
      <c r="Z372" s="6"/>
      <c r="AA372" s="6"/>
      <c r="AB372" s="6"/>
    </row>
    <row r="373" spans="1:28" x14ac:dyDescent="0.25">
      <c r="A373" s="3" t="s">
        <v>173</v>
      </c>
      <c r="B373" s="3" t="s">
        <v>174</v>
      </c>
      <c r="C373" s="4">
        <v>44330</v>
      </c>
      <c r="D373" s="3" t="s">
        <v>175</v>
      </c>
      <c r="E373" s="3" t="s">
        <v>176</v>
      </c>
      <c r="F373" s="3"/>
      <c r="G373" s="3" t="s">
        <v>177</v>
      </c>
      <c r="H373" s="3" t="s">
        <v>178</v>
      </c>
      <c r="I373" s="5">
        <v>1</v>
      </c>
      <c r="J373" s="5">
        <v>198.36</v>
      </c>
      <c r="K373" s="5">
        <f t="shared" si="33"/>
        <v>240.01560000000001</v>
      </c>
      <c r="L373" s="5"/>
      <c r="M373" s="5"/>
      <c r="N373" s="5">
        <f t="shared" si="34"/>
        <v>228.01481999999999</v>
      </c>
      <c r="O373" s="5"/>
      <c r="P373" s="5">
        <v>293.55296399999997</v>
      </c>
      <c r="Q373" s="6">
        <f t="shared" si="29"/>
        <v>355.19908643999997</v>
      </c>
      <c r="R373" s="5"/>
      <c r="S373" s="16"/>
      <c r="T373" s="22">
        <f t="shared" si="30"/>
        <v>0</v>
      </c>
      <c r="U373" s="6"/>
      <c r="V373" s="6"/>
      <c r="W373" s="6"/>
      <c r="X373" s="6"/>
      <c r="Y373" s="6"/>
      <c r="Z373" s="6"/>
      <c r="AA373" s="6"/>
      <c r="AB373" s="6"/>
    </row>
    <row r="374" spans="1:28" x14ac:dyDescent="0.25">
      <c r="A374" s="3" t="s">
        <v>610</v>
      </c>
      <c r="B374" s="3" t="s">
        <v>611</v>
      </c>
      <c r="C374" s="4">
        <v>44330</v>
      </c>
      <c r="D374" s="3" t="s">
        <v>612</v>
      </c>
      <c r="E374" s="3" t="s">
        <v>613</v>
      </c>
      <c r="F374" s="3"/>
      <c r="G374" s="3" t="s">
        <v>614</v>
      </c>
      <c r="H374" s="3" t="s">
        <v>615</v>
      </c>
      <c r="I374" s="5">
        <v>1</v>
      </c>
      <c r="J374" s="5">
        <v>739.71</v>
      </c>
      <c r="K374" s="5">
        <f t="shared" si="33"/>
        <v>895.04910000000007</v>
      </c>
      <c r="L374" s="5"/>
      <c r="M374" s="5"/>
      <c r="N374" s="5">
        <f t="shared" si="34"/>
        <v>850.29664500000001</v>
      </c>
      <c r="O374" s="5"/>
      <c r="P374" s="5">
        <v>1164.78879673388</v>
      </c>
      <c r="Q374" s="6">
        <f t="shared" si="29"/>
        <v>1409.3944440479947</v>
      </c>
      <c r="R374" s="5"/>
      <c r="S374" s="16"/>
      <c r="T374" s="22">
        <f t="shared" si="30"/>
        <v>0</v>
      </c>
      <c r="U374" s="6"/>
      <c r="V374" s="6"/>
      <c r="W374" s="6"/>
      <c r="X374" s="6"/>
      <c r="Y374" s="6"/>
      <c r="Z374" s="6"/>
      <c r="AA374" s="6"/>
      <c r="AB374" s="6"/>
    </row>
    <row r="375" spans="1:28" x14ac:dyDescent="0.25">
      <c r="A375" s="3" t="s">
        <v>1486</v>
      </c>
      <c r="B375" s="3" t="s">
        <v>1487</v>
      </c>
      <c r="C375" s="4">
        <v>44330</v>
      </c>
      <c r="D375" s="3" t="s">
        <v>1488</v>
      </c>
      <c r="E375" s="3" t="s">
        <v>1489</v>
      </c>
      <c r="F375" s="3">
        <v>2964</v>
      </c>
      <c r="G375" s="3" t="s">
        <v>1490</v>
      </c>
      <c r="H375" s="3" t="s">
        <v>1491</v>
      </c>
      <c r="I375" s="5">
        <v>2</v>
      </c>
      <c r="J375" s="5">
        <v>166.67</v>
      </c>
      <c r="K375" s="5">
        <f t="shared" si="33"/>
        <v>403.34139999999996</v>
      </c>
      <c r="L375" s="5"/>
      <c r="M375" s="5"/>
      <c r="N375" s="5">
        <f t="shared" si="34"/>
        <v>383.17432999999994</v>
      </c>
      <c r="O375" s="5">
        <f>+N375+N374+N373+N372</f>
        <v>1689.5006149999999</v>
      </c>
      <c r="P375" s="5">
        <v>493.21627247603402</v>
      </c>
      <c r="Q375" s="6">
        <f t="shared" si="29"/>
        <v>596.79168969600119</v>
      </c>
      <c r="R375" s="5">
        <f>+Q375+Q374+Q373+Q372</f>
        <v>2716.5843066239959</v>
      </c>
      <c r="S375" s="16">
        <v>3092.93</v>
      </c>
      <c r="T375" s="22">
        <f t="shared" si="30"/>
        <v>376.34569337600396</v>
      </c>
      <c r="U375" s="6"/>
      <c r="V375" s="6"/>
      <c r="W375" s="6"/>
      <c r="X375" s="6"/>
      <c r="Y375" s="6"/>
      <c r="Z375" s="6"/>
      <c r="AA375" s="6"/>
      <c r="AB375" s="16" t="s">
        <v>4894</v>
      </c>
    </row>
    <row r="376" spans="1:28" x14ac:dyDescent="0.25">
      <c r="A376" s="3" t="s">
        <v>51</v>
      </c>
      <c r="B376" s="3" t="s">
        <v>52</v>
      </c>
      <c r="C376" s="4">
        <v>44330</v>
      </c>
      <c r="D376" s="3" t="s">
        <v>53</v>
      </c>
      <c r="E376" s="3" t="s">
        <v>54</v>
      </c>
      <c r="F376" s="3"/>
      <c r="G376" s="3" t="s">
        <v>55</v>
      </c>
      <c r="H376" s="3" t="s">
        <v>56</v>
      </c>
      <c r="I376" s="5">
        <v>1</v>
      </c>
      <c r="J376" s="5">
        <v>207.65</v>
      </c>
      <c r="K376" s="5">
        <f t="shared" si="33"/>
        <v>251.25649999999999</v>
      </c>
      <c r="L376" s="5"/>
      <c r="M376" s="5"/>
      <c r="N376" s="5">
        <f t="shared" si="34"/>
        <v>238.69367499999998</v>
      </c>
      <c r="O376" s="5"/>
      <c r="P376" s="5">
        <v>304.13189888760297</v>
      </c>
      <c r="Q376" s="6">
        <f t="shared" si="29"/>
        <v>367.99959765399956</v>
      </c>
      <c r="R376" s="5"/>
      <c r="S376" s="16"/>
      <c r="T376" s="22">
        <f t="shared" si="30"/>
        <v>0</v>
      </c>
      <c r="U376" s="6"/>
      <c r="V376" s="6"/>
      <c r="W376" s="6"/>
      <c r="X376" s="6"/>
      <c r="Y376" s="6"/>
      <c r="Z376" s="6"/>
      <c r="AA376" s="6"/>
      <c r="AB376" s="6"/>
    </row>
    <row r="377" spans="1:28" x14ac:dyDescent="0.25">
      <c r="A377" s="3" t="s">
        <v>437</v>
      </c>
      <c r="B377" s="3" t="s">
        <v>438</v>
      </c>
      <c r="C377" s="4">
        <v>44330</v>
      </c>
      <c r="D377" s="3" t="s">
        <v>439</v>
      </c>
      <c r="E377" s="3" t="s">
        <v>440</v>
      </c>
      <c r="F377" s="3"/>
      <c r="G377" s="3" t="s">
        <v>441</v>
      </c>
      <c r="H377" s="3" t="s">
        <v>442</v>
      </c>
      <c r="I377" s="5">
        <v>1</v>
      </c>
      <c r="J377" s="15">
        <v>231.42</v>
      </c>
      <c r="K377" s="5">
        <f t="shared" si="33"/>
        <v>280.01819999999998</v>
      </c>
      <c r="L377" s="5"/>
      <c r="M377" s="5"/>
      <c r="N377" s="5">
        <f t="shared" si="34"/>
        <v>266.01728999999995</v>
      </c>
      <c r="O377" s="5"/>
      <c r="P377" s="5">
        <v>342.47845799999999</v>
      </c>
      <c r="Q377" s="6">
        <f t="shared" si="29"/>
        <v>414.39893417999997</v>
      </c>
      <c r="R377" s="5"/>
      <c r="S377" s="16"/>
      <c r="T377" s="22">
        <f t="shared" si="30"/>
        <v>0</v>
      </c>
      <c r="U377" s="6"/>
      <c r="V377" s="6"/>
      <c r="W377" s="6"/>
      <c r="X377" s="6"/>
      <c r="Y377" s="6"/>
      <c r="Z377" s="6"/>
      <c r="AA377" s="6"/>
      <c r="AB377" s="6"/>
    </row>
    <row r="378" spans="1:28" x14ac:dyDescent="0.25">
      <c r="A378" s="3" t="s">
        <v>1138</v>
      </c>
      <c r="B378" s="3" t="s">
        <v>1139</v>
      </c>
      <c r="C378" s="4">
        <v>44330</v>
      </c>
      <c r="D378" s="3" t="s">
        <v>1140</v>
      </c>
      <c r="E378" s="3" t="s">
        <v>1141</v>
      </c>
      <c r="F378" s="3"/>
      <c r="G378" s="3" t="s">
        <v>1142</v>
      </c>
      <c r="H378" s="3" t="s">
        <v>1143</v>
      </c>
      <c r="I378" s="5">
        <v>1</v>
      </c>
      <c r="J378" s="5">
        <v>196.593719008264</v>
      </c>
      <c r="K378" s="5">
        <f t="shared" si="33"/>
        <v>237.87839999999943</v>
      </c>
      <c r="L378" s="5"/>
      <c r="M378" s="5"/>
      <c r="N378" s="5">
        <f t="shared" si="34"/>
        <v>225.98447999999945</v>
      </c>
      <c r="O378" s="5"/>
      <c r="P378" s="5">
        <v>290.907589765289</v>
      </c>
      <c r="Q378" s="6">
        <f t="shared" si="29"/>
        <v>351.99818361599966</v>
      </c>
      <c r="R378" s="5"/>
      <c r="S378" s="16"/>
      <c r="T378" s="22">
        <f t="shared" si="30"/>
        <v>0</v>
      </c>
      <c r="U378" s="6"/>
      <c r="V378" s="6"/>
      <c r="W378" s="6"/>
      <c r="X378" s="6"/>
      <c r="Y378" s="6"/>
      <c r="Z378" s="6"/>
      <c r="AA378" s="6"/>
      <c r="AB378" s="6"/>
    </row>
    <row r="379" spans="1:28" x14ac:dyDescent="0.25">
      <c r="A379" s="3" t="s">
        <v>1756</v>
      </c>
      <c r="B379" s="3" t="s">
        <v>1757</v>
      </c>
      <c r="C379" s="4">
        <v>44330</v>
      </c>
      <c r="D379" s="3" t="s">
        <v>1758</v>
      </c>
      <c r="E379" s="3" t="s">
        <v>1759</v>
      </c>
      <c r="F379" s="3"/>
      <c r="G379" s="3" t="s">
        <v>1760</v>
      </c>
      <c r="H379" s="3" t="s">
        <v>1761</v>
      </c>
      <c r="I379" s="5">
        <v>1</v>
      </c>
      <c r="J379" s="5">
        <v>43.38</v>
      </c>
      <c r="K379" s="5">
        <f t="shared" si="33"/>
        <v>52.489800000000002</v>
      </c>
      <c r="L379" s="5"/>
      <c r="M379" s="5"/>
      <c r="N379" s="5">
        <f>+K379</f>
        <v>52.489800000000002</v>
      </c>
      <c r="O379" s="5"/>
      <c r="P379" s="5">
        <v>65.457656509090896</v>
      </c>
      <c r="Q379" s="6">
        <f t="shared" si="29"/>
        <v>79.203764375999981</v>
      </c>
      <c r="R379" s="5"/>
      <c r="S379" s="16"/>
      <c r="T379" s="22">
        <f t="shared" si="30"/>
        <v>0</v>
      </c>
      <c r="U379" s="6"/>
      <c r="V379" s="6"/>
      <c r="W379" s="6"/>
      <c r="X379" s="6"/>
      <c r="Y379" s="6"/>
      <c r="Z379" s="6"/>
      <c r="AA379" s="6"/>
      <c r="AB379" s="6"/>
    </row>
    <row r="380" spans="1:28" x14ac:dyDescent="0.25">
      <c r="A380" s="3" t="s">
        <v>2452</v>
      </c>
      <c r="B380" s="3" t="s">
        <v>2453</v>
      </c>
      <c r="C380" s="4">
        <v>44330</v>
      </c>
      <c r="D380" s="3" t="s">
        <v>2454</v>
      </c>
      <c r="E380" s="3" t="s">
        <v>2455</v>
      </c>
      <c r="F380" s="3"/>
      <c r="G380" s="3" t="s">
        <v>2456</v>
      </c>
      <c r="H380" s="3" t="s">
        <v>2457</v>
      </c>
      <c r="I380" s="5">
        <v>3</v>
      </c>
      <c r="J380" s="5">
        <v>15.833636363636399</v>
      </c>
      <c r="K380" s="5">
        <f t="shared" si="33"/>
        <v>57.476100000000123</v>
      </c>
      <c r="L380" s="5"/>
      <c r="M380" s="5"/>
      <c r="N380" s="5">
        <f>+K380*0.95</f>
        <v>54.602295000000112</v>
      </c>
      <c r="O380" s="5"/>
      <c r="P380" s="5">
        <v>71.995227872727398</v>
      </c>
      <c r="Q380" s="6">
        <f t="shared" si="29"/>
        <v>87.114225726000143</v>
      </c>
      <c r="R380" s="5"/>
      <c r="S380" s="16"/>
      <c r="T380" s="22">
        <f t="shared" si="30"/>
        <v>0</v>
      </c>
      <c r="U380" s="6"/>
      <c r="V380" s="6"/>
      <c r="W380" s="6"/>
      <c r="X380" s="6"/>
      <c r="Y380" s="6"/>
      <c r="Z380" s="6"/>
      <c r="AA380" s="6"/>
      <c r="AB380" s="6"/>
    </row>
    <row r="381" spans="1:28" x14ac:dyDescent="0.25">
      <c r="A381" s="3" t="s">
        <v>2985</v>
      </c>
      <c r="B381" s="3" t="s">
        <v>2986</v>
      </c>
      <c r="C381" s="4">
        <v>44330</v>
      </c>
      <c r="D381" s="3" t="s">
        <v>2987</v>
      </c>
      <c r="E381" s="3" t="s">
        <v>2988</v>
      </c>
      <c r="F381" s="3"/>
      <c r="G381" s="3" t="s">
        <v>2989</v>
      </c>
      <c r="H381" s="3" t="s">
        <v>2990</v>
      </c>
      <c r="I381" s="5">
        <v>1</v>
      </c>
      <c r="J381" s="5">
        <v>534.625702479339</v>
      </c>
      <c r="K381" s="5">
        <f t="shared" si="33"/>
        <v>646.89710000000014</v>
      </c>
      <c r="L381" s="5"/>
      <c r="M381" s="5">
        <f>+K381*0.85</f>
        <v>549.86253500000009</v>
      </c>
      <c r="N381" s="5">
        <f>+M381*0.95</f>
        <v>522.36940825000011</v>
      </c>
      <c r="O381" s="5"/>
      <c r="P381" s="5">
        <v>791.40108112314101</v>
      </c>
      <c r="Q381" s="6">
        <f t="shared" si="29"/>
        <v>957.59530815900064</v>
      </c>
      <c r="R381" s="5"/>
      <c r="S381" s="16"/>
      <c r="T381" s="22">
        <f t="shared" si="30"/>
        <v>0</v>
      </c>
      <c r="U381" s="6"/>
      <c r="V381" s="6"/>
      <c r="W381" s="6"/>
      <c r="X381" s="6"/>
      <c r="Y381" s="6"/>
      <c r="Z381" s="6"/>
      <c r="AA381" s="6"/>
      <c r="AB381" s="6"/>
    </row>
    <row r="382" spans="1:28" x14ac:dyDescent="0.25">
      <c r="A382" s="3" t="s">
        <v>3207</v>
      </c>
      <c r="B382" s="3" t="s">
        <v>3208</v>
      </c>
      <c r="C382" s="4">
        <v>44330</v>
      </c>
      <c r="D382" s="3" t="s">
        <v>3209</v>
      </c>
      <c r="E382" s="3" t="s">
        <v>3210</v>
      </c>
      <c r="F382" s="3"/>
      <c r="G382" s="3" t="s">
        <v>3211</v>
      </c>
      <c r="H382" s="3" t="s">
        <v>3212</v>
      </c>
      <c r="I382" s="5">
        <v>1</v>
      </c>
      <c r="J382" s="5">
        <v>55.484297520661201</v>
      </c>
      <c r="K382" s="5">
        <f t="shared" si="33"/>
        <v>67.136000000000053</v>
      </c>
      <c r="L382" s="5">
        <f>+K382*0.75</f>
        <v>50.352000000000039</v>
      </c>
      <c r="M382" s="5"/>
      <c r="N382" s="5">
        <f>+L382*0.95</f>
        <v>47.834400000000038</v>
      </c>
      <c r="O382" s="5"/>
      <c r="P382" s="5">
        <v>61.483814611570303</v>
      </c>
      <c r="Q382" s="6">
        <f t="shared" si="29"/>
        <v>74.39541568000007</v>
      </c>
      <c r="R382" s="5"/>
      <c r="S382" s="16"/>
      <c r="T382" s="22">
        <f t="shared" si="30"/>
        <v>0</v>
      </c>
      <c r="U382" s="6"/>
      <c r="V382" s="6"/>
      <c r="W382" s="6"/>
      <c r="X382" s="6"/>
      <c r="Y382" s="6"/>
      <c r="Z382" s="6"/>
      <c r="AA382" s="6"/>
      <c r="AB382" s="6"/>
    </row>
    <row r="383" spans="1:28" x14ac:dyDescent="0.25">
      <c r="A383" s="3" t="s">
        <v>4785</v>
      </c>
      <c r="B383" s="3" t="s">
        <v>4786</v>
      </c>
      <c r="C383" s="4">
        <v>44330</v>
      </c>
      <c r="D383" s="3" t="s">
        <v>4787</v>
      </c>
      <c r="E383" s="3" t="s">
        <v>4788</v>
      </c>
      <c r="F383" s="3">
        <v>2965</v>
      </c>
      <c r="G383" s="3" t="s">
        <v>4789</v>
      </c>
      <c r="H383" s="3" t="s">
        <v>4790</v>
      </c>
      <c r="I383" s="5">
        <v>1</v>
      </c>
      <c r="J383" s="5">
        <v>129.82660000000001</v>
      </c>
      <c r="K383" s="5">
        <f t="shared" si="33"/>
        <v>157.09018600000002</v>
      </c>
      <c r="L383" s="5"/>
      <c r="M383" s="5"/>
      <c r="N383" s="5">
        <f>+K383*0.95</f>
        <v>149.2356767</v>
      </c>
      <c r="O383" s="5">
        <f>+SUM(N376:N383)</f>
        <v>1557.2270249499998</v>
      </c>
      <c r="P383" s="5">
        <v>232.729668922314</v>
      </c>
      <c r="Q383" s="6">
        <f t="shared" si="29"/>
        <v>281.60289939599994</v>
      </c>
      <c r="R383" s="5">
        <f>+SUM(Q376:Q383)</f>
        <v>2614.3083287869999</v>
      </c>
      <c r="S383" s="16">
        <v>2904.93</v>
      </c>
      <c r="T383" s="22">
        <f t="shared" si="30"/>
        <v>290.6216712129999</v>
      </c>
      <c r="U383" s="6"/>
      <c r="V383" s="6"/>
      <c r="W383" s="6"/>
      <c r="X383" s="6"/>
      <c r="Y383" s="6"/>
      <c r="Z383" s="6"/>
      <c r="AA383" s="6"/>
      <c r="AB383" s="16" t="s">
        <v>4894</v>
      </c>
    </row>
    <row r="384" spans="1:28" x14ac:dyDescent="0.25">
      <c r="A384" s="3" t="s">
        <v>491</v>
      </c>
      <c r="B384" s="3" t="s">
        <v>492</v>
      </c>
      <c r="C384" s="4">
        <v>44330</v>
      </c>
      <c r="D384" s="3" t="s">
        <v>493</v>
      </c>
      <c r="E384" s="3" t="s">
        <v>494</v>
      </c>
      <c r="F384" s="3"/>
      <c r="G384" s="3" t="s">
        <v>495</v>
      </c>
      <c r="H384" s="3" t="s">
        <v>496</v>
      </c>
      <c r="I384" s="5">
        <v>1</v>
      </c>
      <c r="J384" s="5">
        <v>644.66999999999996</v>
      </c>
      <c r="K384" s="5">
        <f t="shared" si="33"/>
        <v>780.05069999999989</v>
      </c>
      <c r="L384" s="5"/>
      <c r="M384" s="5"/>
      <c r="N384" s="5">
        <f>+K384*0.95</f>
        <v>741.04816499999981</v>
      </c>
      <c r="O384" s="5"/>
      <c r="P384" s="5">
        <v>1018.2691584</v>
      </c>
      <c r="Q384" s="6">
        <f t="shared" si="29"/>
        <v>1232.105681664</v>
      </c>
      <c r="R384" s="5"/>
      <c r="S384" s="16"/>
      <c r="T384" s="22">
        <f t="shared" si="30"/>
        <v>0</v>
      </c>
      <c r="U384" s="6"/>
      <c r="V384" s="6"/>
      <c r="W384" s="6"/>
      <c r="X384" s="6"/>
      <c r="Y384" s="6"/>
      <c r="Z384" s="6"/>
      <c r="AA384" s="6"/>
      <c r="AB384" s="6"/>
    </row>
    <row r="385" spans="1:28" x14ac:dyDescent="0.25">
      <c r="A385" s="3" t="s">
        <v>1336</v>
      </c>
      <c r="B385" s="3" t="s">
        <v>1337</v>
      </c>
      <c r="C385" s="4">
        <v>44330</v>
      </c>
      <c r="D385" s="3" t="s">
        <v>1338</v>
      </c>
      <c r="E385" s="3" t="s">
        <v>1339</v>
      </c>
      <c r="F385" s="3"/>
      <c r="G385" s="3" t="s">
        <v>1340</v>
      </c>
      <c r="H385" s="3" t="s">
        <v>1341</v>
      </c>
      <c r="I385" s="5">
        <v>1</v>
      </c>
      <c r="J385" s="5">
        <v>155.71983471074401</v>
      </c>
      <c r="K385" s="5">
        <f t="shared" si="33"/>
        <v>188.42100000000025</v>
      </c>
      <c r="L385" s="5"/>
      <c r="M385" s="5"/>
      <c r="N385" s="5">
        <f>+K385*0.95</f>
        <v>178.99995000000024</v>
      </c>
      <c r="O385" s="5"/>
      <c r="P385" s="5">
        <v>230.08384177686</v>
      </c>
      <c r="Q385" s="6">
        <f t="shared" si="29"/>
        <v>278.40144855000057</v>
      </c>
      <c r="R385" s="5"/>
      <c r="S385" s="16"/>
      <c r="T385" s="22">
        <f t="shared" si="30"/>
        <v>0</v>
      </c>
      <c r="U385" s="6"/>
      <c r="V385" s="6"/>
      <c r="W385" s="6"/>
      <c r="X385" s="6"/>
      <c r="Y385" s="6"/>
      <c r="Z385" s="6"/>
      <c r="AA385" s="6"/>
      <c r="AB385" s="6"/>
    </row>
    <row r="386" spans="1:28" x14ac:dyDescent="0.25">
      <c r="A386" s="3" t="s">
        <v>2200</v>
      </c>
      <c r="B386" s="3" t="s">
        <v>2201</v>
      </c>
      <c r="C386" s="4">
        <v>44330</v>
      </c>
      <c r="D386" s="3" t="s">
        <v>2202</v>
      </c>
      <c r="E386" s="3" t="s">
        <v>2203</v>
      </c>
      <c r="F386" s="3">
        <v>2966</v>
      </c>
      <c r="G386" s="3" t="s">
        <v>2204</v>
      </c>
      <c r="H386" s="3" t="s">
        <v>2205</v>
      </c>
      <c r="I386" s="5">
        <v>1</v>
      </c>
      <c r="J386" s="5">
        <v>208.2</v>
      </c>
      <c r="K386" s="5">
        <f t="shared" si="33"/>
        <v>251.92199999999997</v>
      </c>
      <c r="L386" s="5"/>
      <c r="M386" s="5"/>
      <c r="N386" s="5">
        <f>+K386</f>
        <v>251.92199999999997</v>
      </c>
      <c r="O386" s="5">
        <f>+N386+N385+N384</f>
        <v>1171.9701150000001</v>
      </c>
      <c r="P386" s="5">
        <v>320.00057626446198</v>
      </c>
      <c r="Q386" s="6">
        <f t="shared" ref="Q386:Q449" si="35">+P386*1.21</f>
        <v>387.20069727999896</v>
      </c>
      <c r="R386" s="5">
        <f>+Q386+Q385+Q384</f>
        <v>1897.7078274939995</v>
      </c>
      <c r="S386" s="16">
        <v>1897.7</v>
      </c>
      <c r="T386" s="22">
        <f t="shared" si="30"/>
        <v>-7.8274939994571469E-3</v>
      </c>
      <c r="U386" s="6"/>
      <c r="V386" s="6"/>
      <c r="W386" s="6"/>
      <c r="X386" s="6"/>
      <c r="Y386" s="6"/>
      <c r="Z386" s="6"/>
      <c r="AA386" s="6"/>
      <c r="AB386" s="6"/>
    </row>
    <row r="387" spans="1:28" x14ac:dyDescent="0.25">
      <c r="A387" s="3" t="s">
        <v>718</v>
      </c>
      <c r="B387" s="3" t="s">
        <v>719</v>
      </c>
      <c r="C387" s="4">
        <v>44330</v>
      </c>
      <c r="D387" s="3" t="s">
        <v>720</v>
      </c>
      <c r="E387" s="3" t="s">
        <v>721</v>
      </c>
      <c r="F387" s="3"/>
      <c r="G387" s="3" t="s">
        <v>722</v>
      </c>
      <c r="H387" s="3" t="s">
        <v>723</v>
      </c>
      <c r="I387" s="5">
        <v>1</v>
      </c>
      <c r="J387" s="5">
        <v>739.71</v>
      </c>
      <c r="K387" s="5">
        <f t="shared" si="33"/>
        <v>895.04910000000007</v>
      </c>
      <c r="L387" s="5"/>
      <c r="M387" s="5"/>
      <c r="N387" s="5">
        <f>+K387*0.95</f>
        <v>850.29664500000001</v>
      </c>
      <c r="O387" s="5"/>
      <c r="P387" s="5">
        <v>1164.78879673388</v>
      </c>
      <c r="Q387" s="6">
        <f t="shared" si="35"/>
        <v>1409.3944440479947</v>
      </c>
      <c r="R387" s="5"/>
      <c r="S387" s="16"/>
      <c r="T387" s="22">
        <f t="shared" si="30"/>
        <v>0</v>
      </c>
      <c r="U387" s="6"/>
      <c r="V387" s="6"/>
      <c r="W387" s="6"/>
      <c r="X387" s="6"/>
      <c r="Y387" s="6"/>
      <c r="Z387" s="6"/>
      <c r="AA387" s="6"/>
      <c r="AB387" s="6"/>
    </row>
    <row r="388" spans="1:28" x14ac:dyDescent="0.25">
      <c r="A388" s="3" t="s">
        <v>3489</v>
      </c>
      <c r="B388" s="3" t="s">
        <v>3490</v>
      </c>
      <c r="C388" s="4">
        <v>44330</v>
      </c>
      <c r="D388" s="3" t="s">
        <v>3491</v>
      </c>
      <c r="E388" s="3" t="s">
        <v>3492</v>
      </c>
      <c r="F388" s="3">
        <v>2967</v>
      </c>
      <c r="G388" s="3" t="s">
        <v>3493</v>
      </c>
      <c r="H388" s="3" t="s">
        <v>3494</v>
      </c>
      <c r="I388" s="5">
        <v>1</v>
      </c>
      <c r="J388" s="5">
        <v>1004.30314049587</v>
      </c>
      <c r="K388" s="5">
        <f t="shared" si="33"/>
        <v>1215.2068000000027</v>
      </c>
      <c r="L388" s="5"/>
      <c r="M388" s="5">
        <f>+K388*0.85</f>
        <v>1032.9257800000023</v>
      </c>
      <c r="N388" s="5">
        <f>+M388*0.95</f>
        <v>981.27949100000217</v>
      </c>
      <c r="O388" s="5">
        <f>+N388+N387</f>
        <v>1831.5761360000022</v>
      </c>
      <c r="P388" s="5">
        <v>1486.2782606512401</v>
      </c>
      <c r="Q388" s="6">
        <f t="shared" si="35"/>
        <v>1798.3966953880004</v>
      </c>
      <c r="R388" s="5">
        <f>+Q388+Q387</f>
        <v>3207.7911394359953</v>
      </c>
      <c r="S388" s="16">
        <v>3580.78</v>
      </c>
      <c r="T388" s="22">
        <f t="shared" si="30"/>
        <v>372.98886056400488</v>
      </c>
      <c r="U388" s="6"/>
      <c r="V388" s="6"/>
      <c r="W388" s="6"/>
      <c r="X388" s="6"/>
      <c r="Y388" s="6"/>
      <c r="Z388" s="6"/>
      <c r="AA388" s="6"/>
      <c r="AB388" s="16" t="s">
        <v>4894</v>
      </c>
    </row>
    <row r="389" spans="1:28" x14ac:dyDescent="0.25">
      <c r="A389" s="3" t="s">
        <v>497</v>
      </c>
      <c r="B389" s="3" t="s">
        <v>498</v>
      </c>
      <c r="C389" s="4">
        <v>44330</v>
      </c>
      <c r="D389" s="3" t="s">
        <v>499</v>
      </c>
      <c r="E389" s="3" t="s">
        <v>500</v>
      </c>
      <c r="F389" s="3"/>
      <c r="G389" s="3" t="s">
        <v>501</v>
      </c>
      <c r="H389" s="3" t="s">
        <v>502</v>
      </c>
      <c r="I389" s="5">
        <v>1</v>
      </c>
      <c r="J389" s="5">
        <v>644.66999999999996</v>
      </c>
      <c r="K389" s="5">
        <f t="shared" si="33"/>
        <v>780.05069999999989</v>
      </c>
      <c r="L389" s="5"/>
      <c r="M389" s="5"/>
      <c r="N389" s="5">
        <f>+K389*0.95</f>
        <v>741.04816499999981</v>
      </c>
      <c r="O389" s="5"/>
      <c r="P389" s="5">
        <v>1018.2691584</v>
      </c>
      <c r="Q389" s="6">
        <f t="shared" si="35"/>
        <v>1232.105681664</v>
      </c>
      <c r="R389" s="5"/>
      <c r="S389" s="16"/>
      <c r="T389" s="22">
        <f t="shared" si="30"/>
        <v>0</v>
      </c>
      <c r="U389" s="6"/>
      <c r="V389" s="6"/>
      <c r="W389" s="6"/>
      <c r="X389" s="6"/>
      <c r="Y389" s="6"/>
      <c r="Z389" s="6"/>
      <c r="AA389" s="6"/>
      <c r="AB389" s="6"/>
    </row>
    <row r="390" spans="1:28" x14ac:dyDescent="0.25">
      <c r="A390" s="3" t="s">
        <v>2272</v>
      </c>
      <c r="B390" s="3" t="s">
        <v>2273</v>
      </c>
      <c r="C390" s="4">
        <v>44330</v>
      </c>
      <c r="D390" s="3" t="s">
        <v>2274</v>
      </c>
      <c r="E390" s="3" t="s">
        <v>2275</v>
      </c>
      <c r="F390" s="3"/>
      <c r="G390" s="3" t="s">
        <v>2276</v>
      </c>
      <c r="H390" s="3" t="s">
        <v>2277</v>
      </c>
      <c r="I390" s="5">
        <v>1</v>
      </c>
      <c r="J390" s="5">
        <v>208.2</v>
      </c>
      <c r="K390" s="5">
        <f t="shared" si="33"/>
        <v>251.92199999999997</v>
      </c>
      <c r="L390" s="5"/>
      <c r="M390" s="5"/>
      <c r="N390" s="5">
        <f>+K390</f>
        <v>251.92199999999997</v>
      </c>
      <c r="O390" s="5"/>
      <c r="P390" s="5">
        <v>320.00057626446198</v>
      </c>
      <c r="Q390" s="6">
        <f t="shared" si="35"/>
        <v>387.20069727999896</v>
      </c>
      <c r="R390" s="5"/>
      <c r="S390" s="16"/>
      <c r="T390" s="22">
        <f t="shared" si="30"/>
        <v>0</v>
      </c>
      <c r="U390" s="6"/>
      <c r="V390" s="6"/>
      <c r="W390" s="6"/>
      <c r="X390" s="6"/>
      <c r="Y390" s="6"/>
      <c r="Z390" s="6"/>
      <c r="AA390" s="6"/>
      <c r="AB390" s="6"/>
    </row>
    <row r="391" spans="1:28" x14ac:dyDescent="0.25">
      <c r="A391" s="3" t="s">
        <v>4761</v>
      </c>
      <c r="B391" s="3" t="s">
        <v>4762</v>
      </c>
      <c r="C391" s="4">
        <v>44330</v>
      </c>
      <c r="D391" s="3" t="s">
        <v>4763</v>
      </c>
      <c r="E391" s="3" t="s">
        <v>4764</v>
      </c>
      <c r="F391" s="3"/>
      <c r="G391" s="3" t="s">
        <v>4765</v>
      </c>
      <c r="H391" s="3" t="s">
        <v>4766</v>
      </c>
      <c r="I391" s="5">
        <v>1</v>
      </c>
      <c r="J391" s="5">
        <v>145.59379999999999</v>
      </c>
      <c r="K391" s="5">
        <f t="shared" si="33"/>
        <v>176.16849799999997</v>
      </c>
      <c r="L391" s="5"/>
      <c r="M391" s="5"/>
      <c r="N391" s="5">
        <f>+K391*0.95</f>
        <v>167.36007309999997</v>
      </c>
      <c r="O391" s="5"/>
      <c r="P391" s="5">
        <v>232.72873334875999</v>
      </c>
      <c r="Q391" s="6">
        <f t="shared" si="35"/>
        <v>281.60176735199957</v>
      </c>
      <c r="R391" s="5"/>
      <c r="S391" s="16"/>
      <c r="T391" s="22">
        <f t="shared" ref="T391:T454" si="36">+S391-R391</f>
        <v>0</v>
      </c>
      <c r="U391" s="6"/>
      <c r="V391" s="6"/>
      <c r="W391" s="6"/>
      <c r="X391" s="6"/>
      <c r="Y391" s="6"/>
      <c r="Z391" s="6"/>
      <c r="AA391" s="6"/>
      <c r="AB391" s="6"/>
    </row>
    <row r="392" spans="1:28" x14ac:dyDescent="0.25">
      <c r="A392" s="3" t="s">
        <v>4791</v>
      </c>
      <c r="B392" s="3" t="s">
        <v>4792</v>
      </c>
      <c r="C392" s="4">
        <v>44330</v>
      </c>
      <c r="D392" s="3" t="s">
        <v>4793</v>
      </c>
      <c r="E392" s="3" t="s">
        <v>4794</v>
      </c>
      <c r="F392" s="3">
        <v>2968</v>
      </c>
      <c r="G392" s="3" t="s">
        <v>4795</v>
      </c>
      <c r="H392" s="3" t="s">
        <v>4796</v>
      </c>
      <c r="I392" s="5">
        <v>1</v>
      </c>
      <c r="J392" s="5">
        <v>129.82660000000001</v>
      </c>
      <c r="K392" s="5">
        <f t="shared" si="33"/>
        <v>157.09018600000002</v>
      </c>
      <c r="L392" s="5"/>
      <c r="M392" s="5"/>
      <c r="N392" s="5">
        <f>+K392*0.95</f>
        <v>149.2356767</v>
      </c>
      <c r="O392" s="5">
        <f>+N392+N391+N390+N389</f>
        <v>1309.5659147999997</v>
      </c>
      <c r="P392" s="5">
        <v>232.729668922314</v>
      </c>
      <c r="Q392" s="6">
        <f t="shared" si="35"/>
        <v>281.60289939599994</v>
      </c>
      <c r="R392" s="5">
        <f>+Q392+Q391+Q390+Q389</f>
        <v>2182.5110456919983</v>
      </c>
      <c r="S392" s="16">
        <v>2182.5</v>
      </c>
      <c r="T392" s="22">
        <f t="shared" si="36"/>
        <v>-1.1045691998333496E-2</v>
      </c>
      <c r="U392" s="6"/>
      <c r="V392" s="6"/>
      <c r="W392" s="6"/>
      <c r="X392" s="6"/>
      <c r="Y392" s="6"/>
      <c r="Z392" s="6"/>
      <c r="AA392" s="6"/>
      <c r="AB392" s="6"/>
    </row>
    <row r="393" spans="1:28" x14ac:dyDescent="0.25">
      <c r="A393" s="3" t="s">
        <v>3225</v>
      </c>
      <c r="B393" s="3" t="s">
        <v>3226</v>
      </c>
      <c r="C393" s="4">
        <v>44330</v>
      </c>
      <c r="D393" s="3" t="s">
        <v>3227</v>
      </c>
      <c r="E393" s="3" t="s">
        <v>3228</v>
      </c>
      <c r="F393" s="3"/>
      <c r="G393" s="3" t="s">
        <v>3229</v>
      </c>
      <c r="H393" s="3" t="s">
        <v>3230</v>
      </c>
      <c r="I393" s="5">
        <v>1</v>
      </c>
      <c r="J393" s="5">
        <v>360.63768595041302</v>
      </c>
      <c r="K393" s="5">
        <f t="shared" si="33"/>
        <v>436.37159999999972</v>
      </c>
      <c r="L393" s="5"/>
      <c r="M393" s="5"/>
      <c r="N393" s="5">
        <f>+K393*0.95</f>
        <v>414.55301999999972</v>
      </c>
      <c r="O393" s="5"/>
      <c r="P393" s="5">
        <v>533.55624360991703</v>
      </c>
      <c r="Q393" s="6">
        <f t="shared" si="35"/>
        <v>645.60305476799954</v>
      </c>
      <c r="R393" s="5"/>
      <c r="S393" s="16"/>
      <c r="T393" s="22">
        <f t="shared" si="36"/>
        <v>0</v>
      </c>
      <c r="U393" s="6"/>
      <c r="V393" s="6"/>
      <c r="W393" s="6"/>
      <c r="X393" s="6"/>
      <c r="Y393" s="6"/>
      <c r="Z393" s="6"/>
      <c r="AA393" s="6"/>
      <c r="AB393" s="6"/>
    </row>
    <row r="394" spans="1:28" x14ac:dyDescent="0.25">
      <c r="A394" s="3" t="s">
        <v>4335</v>
      </c>
      <c r="B394" s="3" t="s">
        <v>4336</v>
      </c>
      <c r="C394" s="4">
        <v>44330</v>
      </c>
      <c r="D394" s="3" t="s">
        <v>4337</v>
      </c>
      <c r="E394" s="3" t="s">
        <v>4338</v>
      </c>
      <c r="F394" s="3">
        <v>2976</v>
      </c>
      <c r="G394" s="3" t="s">
        <v>4339</v>
      </c>
      <c r="H394" s="3" t="s">
        <v>4340</v>
      </c>
      <c r="I394" s="5">
        <v>1</v>
      </c>
      <c r="J394" s="5">
        <v>202.44970000000001</v>
      </c>
      <c r="K394" s="5">
        <f t="shared" si="33"/>
        <v>244.96413699999999</v>
      </c>
      <c r="L394" s="5"/>
      <c r="M394" s="5"/>
      <c r="N394" s="5">
        <f>+K394*0.95</f>
        <v>232.71593014999999</v>
      </c>
      <c r="O394" s="5">
        <f>+N394+N393</f>
        <v>647.26895014999968</v>
      </c>
      <c r="P394" s="5">
        <v>304.12319154545401</v>
      </c>
      <c r="Q394" s="6">
        <f t="shared" si="35"/>
        <v>367.98906176999935</v>
      </c>
      <c r="R394" s="5">
        <f>+Q394+Q393</f>
        <v>1013.5921165379989</v>
      </c>
      <c r="S394" s="16">
        <v>1013.59</v>
      </c>
      <c r="T394" s="22">
        <f t="shared" si="36"/>
        <v>-2.1165379988588029E-3</v>
      </c>
      <c r="U394" s="6"/>
      <c r="V394" s="6"/>
      <c r="W394" s="6"/>
      <c r="X394" s="6"/>
      <c r="Y394" s="6"/>
      <c r="Z394" s="6"/>
      <c r="AA394" s="6"/>
      <c r="AB394" s="6"/>
    </row>
    <row r="395" spans="1:28" x14ac:dyDescent="0.25">
      <c r="A395" s="3" t="s">
        <v>57</v>
      </c>
      <c r="B395" s="3" t="s">
        <v>58</v>
      </c>
      <c r="C395" s="4">
        <v>44330</v>
      </c>
      <c r="D395" s="3" t="s">
        <v>59</v>
      </c>
      <c r="E395" s="3" t="s">
        <v>60</v>
      </c>
      <c r="F395" s="3"/>
      <c r="G395" s="3" t="s">
        <v>61</v>
      </c>
      <c r="H395" s="3" t="s">
        <v>62</v>
      </c>
      <c r="I395" s="5">
        <v>1</v>
      </c>
      <c r="J395" s="5">
        <v>207.65</v>
      </c>
      <c r="K395" s="5">
        <f t="shared" si="33"/>
        <v>251.25649999999999</v>
      </c>
      <c r="L395" s="5"/>
      <c r="M395" s="5"/>
      <c r="N395" s="5">
        <f>+K395*0.95</f>
        <v>238.69367499999998</v>
      </c>
      <c r="O395" s="5"/>
      <c r="P395" s="5">
        <v>304.13189888760297</v>
      </c>
      <c r="Q395" s="6">
        <f t="shared" si="35"/>
        <v>367.99959765399956</v>
      </c>
      <c r="R395" s="5"/>
      <c r="S395" s="16"/>
      <c r="T395" s="22">
        <f t="shared" si="36"/>
        <v>0</v>
      </c>
      <c r="U395" s="6"/>
      <c r="V395" s="6"/>
      <c r="W395" s="6"/>
      <c r="X395" s="6"/>
      <c r="Y395" s="6"/>
      <c r="Z395" s="6"/>
      <c r="AA395" s="6"/>
      <c r="AB395" s="6"/>
    </row>
    <row r="396" spans="1:28" x14ac:dyDescent="0.25">
      <c r="A396" s="13" t="s">
        <v>2715</v>
      </c>
      <c r="B396" s="13" t="s">
        <v>2716</v>
      </c>
      <c r="C396" s="14">
        <v>44330</v>
      </c>
      <c r="D396" s="13" t="s">
        <v>2717</v>
      </c>
      <c r="E396" s="13" t="s">
        <v>2718</v>
      </c>
      <c r="F396" s="13"/>
      <c r="G396" s="13" t="s">
        <v>2719</v>
      </c>
      <c r="H396" s="13" t="s">
        <v>2720</v>
      </c>
      <c r="I396" s="15">
        <v>1</v>
      </c>
      <c r="J396" s="15">
        <v>249.99256198347101</v>
      </c>
      <c r="K396" s="15">
        <f t="shared" si="33"/>
        <v>302.49099999999993</v>
      </c>
      <c r="L396" s="5"/>
      <c r="M396" s="5">
        <f>+K396*0.85</f>
        <v>257.11734999999993</v>
      </c>
      <c r="N396" s="5">
        <f>+M396*0.95</f>
        <v>244.26148249999991</v>
      </c>
      <c r="O396" s="15"/>
      <c r="P396" s="15">
        <v>370.24898400000001</v>
      </c>
      <c r="Q396" s="16">
        <f t="shared" si="35"/>
        <v>448.00127063999997</v>
      </c>
      <c r="R396" s="15"/>
      <c r="S396" s="16"/>
      <c r="T396" s="22">
        <f t="shared" si="36"/>
        <v>0</v>
      </c>
      <c r="U396" s="16"/>
      <c r="V396" s="16"/>
      <c r="W396" s="16"/>
      <c r="X396" s="16"/>
      <c r="Y396" s="16"/>
      <c r="Z396" s="16"/>
      <c r="AA396" s="16"/>
      <c r="AB396" s="16"/>
    </row>
    <row r="397" spans="1:28" x14ac:dyDescent="0.25">
      <c r="A397" s="3" t="s">
        <v>3093</v>
      </c>
      <c r="B397" s="3" t="s">
        <v>3094</v>
      </c>
      <c r="C397" s="4">
        <v>44330</v>
      </c>
      <c r="D397" s="3" t="s">
        <v>3095</v>
      </c>
      <c r="E397" s="3" t="s">
        <v>3096</v>
      </c>
      <c r="F397" s="3"/>
      <c r="G397" s="3" t="s">
        <v>3097</v>
      </c>
      <c r="H397" s="3" t="s">
        <v>3098</v>
      </c>
      <c r="I397" s="5">
        <v>1</v>
      </c>
      <c r="J397" s="5">
        <v>128.033801652893</v>
      </c>
      <c r="K397" s="5">
        <f t="shared" si="33"/>
        <v>154.92090000000053</v>
      </c>
      <c r="L397" s="5"/>
      <c r="M397" s="5">
        <f>+K397*0.85</f>
        <v>131.68276500000044</v>
      </c>
      <c r="N397" s="5">
        <f>+M397*0.95</f>
        <v>125.09862675000042</v>
      </c>
      <c r="O397" s="5"/>
      <c r="P397" s="5">
        <v>189.48874610826499</v>
      </c>
      <c r="Q397" s="6">
        <f t="shared" si="35"/>
        <v>229.28138279100062</v>
      </c>
      <c r="R397" s="5"/>
      <c r="S397" s="16"/>
      <c r="T397" s="22">
        <f t="shared" si="36"/>
        <v>0</v>
      </c>
      <c r="U397" s="6"/>
      <c r="V397" s="6"/>
      <c r="W397" s="6"/>
      <c r="X397" s="6"/>
      <c r="Y397" s="6"/>
      <c r="Z397" s="6"/>
      <c r="AA397" s="6"/>
      <c r="AB397" s="6"/>
    </row>
    <row r="398" spans="1:28" x14ac:dyDescent="0.25">
      <c r="A398" s="3" t="s">
        <v>3501</v>
      </c>
      <c r="B398" s="3" t="s">
        <v>3502</v>
      </c>
      <c r="C398" s="4">
        <v>44330</v>
      </c>
      <c r="D398" s="3" t="s">
        <v>3503</v>
      </c>
      <c r="E398" s="3" t="s">
        <v>3504</v>
      </c>
      <c r="F398" s="3"/>
      <c r="G398" s="3" t="s">
        <v>3505</v>
      </c>
      <c r="H398" s="3" t="s">
        <v>3506</v>
      </c>
      <c r="I398" s="5">
        <v>1</v>
      </c>
      <c r="J398" s="5">
        <v>624.93305785124005</v>
      </c>
      <c r="K398" s="5">
        <f t="shared" si="33"/>
        <v>756.16900000000044</v>
      </c>
      <c r="L398" s="5"/>
      <c r="M398" s="5"/>
      <c r="N398" s="5">
        <f>+K398*0.95</f>
        <v>718.36055000000033</v>
      </c>
      <c r="O398" s="5"/>
      <c r="P398" s="5">
        <v>924.95716959504205</v>
      </c>
      <c r="Q398" s="6">
        <f t="shared" si="35"/>
        <v>1119.198175210001</v>
      </c>
      <c r="R398" s="5"/>
      <c r="S398" s="16"/>
      <c r="T398" s="22">
        <f t="shared" si="36"/>
        <v>0</v>
      </c>
      <c r="U398" s="6"/>
      <c r="V398" s="6"/>
      <c r="W398" s="6"/>
      <c r="X398" s="6"/>
      <c r="Y398" s="6"/>
      <c r="Z398" s="6"/>
      <c r="AA398" s="6"/>
      <c r="AB398" s="6"/>
    </row>
    <row r="399" spans="1:28" x14ac:dyDescent="0.25">
      <c r="A399" s="3" t="s">
        <v>3591</v>
      </c>
      <c r="B399" s="3" t="s">
        <v>3592</v>
      </c>
      <c r="C399" s="4">
        <v>44330</v>
      </c>
      <c r="D399" s="3" t="s">
        <v>3593</v>
      </c>
      <c r="E399" s="3" t="s">
        <v>3594</v>
      </c>
      <c r="F399" s="3"/>
      <c r="G399" s="3" t="s">
        <v>3595</v>
      </c>
      <c r="H399" s="3" t="s">
        <v>3596</v>
      </c>
      <c r="I399" s="5">
        <v>1</v>
      </c>
      <c r="J399" s="5">
        <v>58.885800000000003</v>
      </c>
      <c r="K399" s="5">
        <f t="shared" si="33"/>
        <v>71.251818</v>
      </c>
      <c r="L399" s="5"/>
      <c r="M399" s="5">
        <f>+K399*0.9</f>
        <v>64.126636200000007</v>
      </c>
      <c r="N399" s="5">
        <f>+M399*0.95</f>
        <v>60.920304390000005</v>
      </c>
      <c r="O399" s="5"/>
      <c r="P399" s="5">
        <v>123.634468475207</v>
      </c>
      <c r="Q399" s="6">
        <f t="shared" si="35"/>
        <v>149.59770685500047</v>
      </c>
      <c r="R399" s="5"/>
      <c r="S399" s="16"/>
      <c r="T399" s="22">
        <f t="shared" si="36"/>
        <v>0</v>
      </c>
      <c r="U399" s="6"/>
      <c r="V399" s="6"/>
      <c r="W399" s="6"/>
      <c r="X399" s="6"/>
      <c r="Y399" s="6"/>
      <c r="Z399" s="6"/>
      <c r="AA399" s="6"/>
      <c r="AB399" s="6"/>
    </row>
    <row r="400" spans="1:28" x14ac:dyDescent="0.25">
      <c r="A400" s="3" t="s">
        <v>3603</v>
      </c>
      <c r="B400" s="3" t="s">
        <v>3604</v>
      </c>
      <c r="C400" s="4">
        <v>44330</v>
      </c>
      <c r="D400" s="3" t="s">
        <v>3605</v>
      </c>
      <c r="E400" s="3" t="s">
        <v>3606</v>
      </c>
      <c r="F400" s="3"/>
      <c r="G400" s="3" t="s">
        <v>3607</v>
      </c>
      <c r="H400" s="3" t="s">
        <v>3608</v>
      </c>
      <c r="I400" s="5">
        <v>1</v>
      </c>
      <c r="J400" s="5">
        <v>59.723999999999997</v>
      </c>
      <c r="K400" s="5">
        <f t="shared" si="33"/>
        <v>72.26603999999999</v>
      </c>
      <c r="L400" s="5"/>
      <c r="M400" s="5">
        <f>+K400*0.9</f>
        <v>65.039435999999995</v>
      </c>
      <c r="N400" s="5">
        <f>+M400*0.95</f>
        <v>61.787464199999995</v>
      </c>
      <c r="O400" s="5"/>
      <c r="P400" s="5">
        <v>116.362402478512</v>
      </c>
      <c r="Q400" s="6">
        <f t="shared" si="35"/>
        <v>140.7985069989995</v>
      </c>
      <c r="R400" s="5"/>
      <c r="S400" s="16"/>
      <c r="T400" s="22">
        <f t="shared" si="36"/>
        <v>0</v>
      </c>
      <c r="U400" s="6"/>
      <c r="V400" s="6"/>
      <c r="W400" s="6"/>
      <c r="X400" s="6"/>
      <c r="Y400" s="6"/>
      <c r="Z400" s="6"/>
      <c r="AA400" s="6"/>
      <c r="AB400" s="6"/>
    </row>
    <row r="401" spans="1:28" x14ac:dyDescent="0.25">
      <c r="A401" s="3" t="s">
        <v>3615</v>
      </c>
      <c r="B401" s="3" t="s">
        <v>3616</v>
      </c>
      <c r="C401" s="4">
        <v>44330</v>
      </c>
      <c r="D401" s="3" t="s">
        <v>3617</v>
      </c>
      <c r="E401" s="3" t="s">
        <v>3618</v>
      </c>
      <c r="F401" s="3"/>
      <c r="G401" s="3" t="s">
        <v>3619</v>
      </c>
      <c r="H401" s="3" t="s">
        <v>3620</v>
      </c>
      <c r="I401" s="5">
        <v>1</v>
      </c>
      <c r="J401" s="5">
        <v>56.495199999999997</v>
      </c>
      <c r="K401" s="5">
        <f t="shared" si="33"/>
        <v>68.359191999999993</v>
      </c>
      <c r="L401" s="5"/>
      <c r="M401" s="5">
        <f>+K401*0.9</f>
        <v>61.523272799999994</v>
      </c>
      <c r="N401" s="5">
        <f>+M401*0.95</f>
        <v>58.447109159999989</v>
      </c>
      <c r="O401" s="5"/>
      <c r="P401" s="5">
        <v>130.914144521488</v>
      </c>
      <c r="Q401" s="6">
        <f t="shared" si="35"/>
        <v>158.40611487100048</v>
      </c>
      <c r="R401" s="5"/>
      <c r="S401" s="16"/>
      <c r="T401" s="22">
        <f t="shared" si="36"/>
        <v>0</v>
      </c>
      <c r="U401" s="6"/>
      <c r="V401" s="6"/>
      <c r="W401" s="6"/>
      <c r="X401" s="6"/>
      <c r="Y401" s="6"/>
      <c r="Z401" s="6"/>
      <c r="AA401" s="6"/>
      <c r="AB401" s="6"/>
    </row>
    <row r="402" spans="1:28" x14ac:dyDescent="0.25">
      <c r="A402" s="3" t="s">
        <v>3873</v>
      </c>
      <c r="B402" s="3" t="s">
        <v>3874</v>
      </c>
      <c r="C402" s="4">
        <v>44330</v>
      </c>
      <c r="D402" s="3" t="s">
        <v>3875</v>
      </c>
      <c r="E402" s="3" t="s">
        <v>3876</v>
      </c>
      <c r="F402" s="3">
        <v>2978</v>
      </c>
      <c r="G402" s="3" t="s">
        <v>3877</v>
      </c>
      <c r="H402" s="3" t="s">
        <v>3878</v>
      </c>
      <c r="I402" s="5">
        <v>1</v>
      </c>
      <c r="J402" s="5">
        <v>21.923388429752102</v>
      </c>
      <c r="K402" s="5">
        <f t="shared" si="33"/>
        <v>26.527300000000043</v>
      </c>
      <c r="L402" s="5"/>
      <c r="M402" s="5"/>
      <c r="N402" s="5">
        <f>+K402*0.95</f>
        <v>25.20093500000004</v>
      </c>
      <c r="O402" s="5">
        <f>+SUM(N395:N402)</f>
        <v>1532.7701470000006</v>
      </c>
      <c r="P402" s="5">
        <v>29.087951768595101</v>
      </c>
      <c r="Q402" s="6">
        <f t="shared" si="35"/>
        <v>35.196421640000068</v>
      </c>
      <c r="R402" s="5">
        <f>+SUM(Q395:Q402)</f>
        <v>2648.4791766600019</v>
      </c>
      <c r="S402" s="16">
        <v>2648.48</v>
      </c>
      <c r="T402" s="22">
        <f t="shared" si="36"/>
        <v>8.2333999807815417E-4</v>
      </c>
      <c r="U402" s="6"/>
      <c r="V402" s="6"/>
      <c r="W402" s="6"/>
      <c r="X402" s="6"/>
      <c r="Y402" s="6"/>
      <c r="Z402" s="6"/>
      <c r="AA402" s="6"/>
      <c r="AB402" s="6"/>
    </row>
    <row r="403" spans="1:28" x14ac:dyDescent="0.25">
      <c r="A403" s="3" t="s">
        <v>1558</v>
      </c>
      <c r="B403" s="3" t="s">
        <v>1559</v>
      </c>
      <c r="C403" s="4">
        <v>44333</v>
      </c>
      <c r="D403" s="3" t="s">
        <v>1560</v>
      </c>
      <c r="E403" s="3" t="s">
        <v>1561</v>
      </c>
      <c r="F403" s="3"/>
      <c r="G403" s="3" t="s">
        <v>1562</v>
      </c>
      <c r="H403" s="3" t="s">
        <v>1563</v>
      </c>
      <c r="I403" s="5">
        <v>1</v>
      </c>
      <c r="J403" s="5">
        <v>1157.0999999999999</v>
      </c>
      <c r="K403" s="5">
        <f t="shared" si="33"/>
        <v>1400.0909999999999</v>
      </c>
      <c r="L403" s="5">
        <f>+K403*0.7</f>
        <v>980.06369999999981</v>
      </c>
      <c r="M403" s="5"/>
      <c r="N403" s="5">
        <f>+L403*0.95</f>
        <v>931.06051499999978</v>
      </c>
      <c r="O403" s="5"/>
      <c r="P403" s="5">
        <v>1858.7654399999999</v>
      </c>
      <c r="Q403" s="6">
        <f t="shared" si="35"/>
        <v>2249.1061823999999</v>
      </c>
      <c r="R403" s="5"/>
      <c r="S403" s="16"/>
      <c r="T403" s="22">
        <f t="shared" si="36"/>
        <v>0</v>
      </c>
      <c r="U403" s="6"/>
      <c r="V403" s="6"/>
      <c r="W403" s="6"/>
      <c r="X403" s="6"/>
      <c r="Y403" s="6"/>
      <c r="Z403" s="6"/>
      <c r="AA403" s="6"/>
      <c r="AB403" s="6"/>
    </row>
    <row r="404" spans="1:28" x14ac:dyDescent="0.25">
      <c r="A404" s="3" t="s">
        <v>3117</v>
      </c>
      <c r="B404" s="3" t="s">
        <v>3118</v>
      </c>
      <c r="C404" s="4">
        <v>44333</v>
      </c>
      <c r="D404" s="3" t="s">
        <v>3119</v>
      </c>
      <c r="E404" s="3" t="s">
        <v>3120</v>
      </c>
      <c r="F404" s="3"/>
      <c r="G404" s="3" t="s">
        <v>3121</v>
      </c>
      <c r="H404" s="3" t="s">
        <v>3122</v>
      </c>
      <c r="I404" s="5">
        <v>2</v>
      </c>
      <c r="J404" s="5">
        <v>135.404214876033</v>
      </c>
      <c r="K404" s="5">
        <f t="shared" si="33"/>
        <v>327.67819999999983</v>
      </c>
      <c r="L404" s="5"/>
      <c r="M404" s="5">
        <f>+K404*0.85</f>
        <v>278.52646999999985</v>
      </c>
      <c r="N404" s="5">
        <f>+M404*0.95</f>
        <v>264.60014649999982</v>
      </c>
      <c r="O404" s="5"/>
      <c r="P404" s="5">
        <v>400.65836373388402</v>
      </c>
      <c r="Q404" s="6">
        <f t="shared" si="35"/>
        <v>484.79662011799962</v>
      </c>
      <c r="R404" s="5"/>
      <c r="S404" s="16"/>
      <c r="T404" s="22">
        <f t="shared" si="36"/>
        <v>0</v>
      </c>
      <c r="U404" s="6"/>
      <c r="V404" s="6"/>
      <c r="W404" s="6"/>
      <c r="X404" s="6"/>
      <c r="Y404" s="6"/>
      <c r="Z404" s="6"/>
      <c r="AA404" s="6"/>
      <c r="AB404" s="6"/>
    </row>
    <row r="405" spans="1:28" x14ac:dyDescent="0.25">
      <c r="A405" s="3" t="s">
        <v>4155</v>
      </c>
      <c r="B405" s="3" t="s">
        <v>4156</v>
      </c>
      <c r="C405" s="4">
        <v>44333</v>
      </c>
      <c r="D405" s="3" t="s">
        <v>4157</v>
      </c>
      <c r="E405" s="3" t="s">
        <v>4158</v>
      </c>
      <c r="F405" s="3">
        <v>2969</v>
      </c>
      <c r="G405" s="3" t="s">
        <v>4159</v>
      </c>
      <c r="H405" s="3" t="s">
        <v>4160</v>
      </c>
      <c r="I405" s="5">
        <v>2</v>
      </c>
      <c r="J405" s="5">
        <v>53.5903305785124</v>
      </c>
      <c r="K405" s="5">
        <f t="shared" si="33"/>
        <v>129.68860000000001</v>
      </c>
      <c r="L405" s="5"/>
      <c r="M405" s="5"/>
      <c r="N405" s="5">
        <f>+K405*0.95</f>
        <v>123.20417</v>
      </c>
      <c r="O405" s="5">
        <f>+N405+N404+N403</f>
        <v>1318.8648314999996</v>
      </c>
      <c r="P405" s="5">
        <v>158.68847148925599</v>
      </c>
      <c r="Q405" s="6">
        <f t="shared" si="35"/>
        <v>192.01305050199974</v>
      </c>
      <c r="R405" s="5">
        <f>+Q405+Q404+Q403</f>
        <v>2925.9158530199993</v>
      </c>
      <c r="S405" s="16">
        <v>2925.9</v>
      </c>
      <c r="T405" s="22">
        <f t="shared" si="36"/>
        <v>-1.5853019999212847E-2</v>
      </c>
      <c r="U405" s="6"/>
      <c r="V405" s="6"/>
      <c r="W405" s="6"/>
      <c r="X405" s="6"/>
      <c r="Y405" s="6"/>
      <c r="Z405" s="6"/>
      <c r="AA405" s="6"/>
      <c r="AB405" s="6"/>
    </row>
    <row r="406" spans="1:28" x14ac:dyDescent="0.25">
      <c r="A406" s="3" t="s">
        <v>419</v>
      </c>
      <c r="B406" s="3" t="s">
        <v>420</v>
      </c>
      <c r="C406" s="4">
        <v>44333</v>
      </c>
      <c r="D406" s="3" t="s">
        <v>421</v>
      </c>
      <c r="E406" s="3" t="s">
        <v>422</v>
      </c>
      <c r="F406" s="3"/>
      <c r="G406" s="3" t="s">
        <v>423</v>
      </c>
      <c r="H406" s="3" t="s">
        <v>424</v>
      </c>
      <c r="I406" s="5">
        <v>1</v>
      </c>
      <c r="J406" s="15">
        <v>231.42</v>
      </c>
      <c r="K406" s="5">
        <f t="shared" si="33"/>
        <v>280.01819999999998</v>
      </c>
      <c r="L406" s="5"/>
      <c r="M406" s="5"/>
      <c r="N406" s="5">
        <f>+K406*0.95</f>
        <v>266.01728999999995</v>
      </c>
      <c r="O406" s="5"/>
      <c r="P406" s="5">
        <v>342.47845799999999</v>
      </c>
      <c r="Q406" s="6">
        <f t="shared" si="35"/>
        <v>414.39893417999997</v>
      </c>
      <c r="R406" s="5"/>
      <c r="S406" s="16"/>
      <c r="T406" s="22">
        <f t="shared" si="36"/>
        <v>0</v>
      </c>
      <c r="U406" s="6"/>
      <c r="V406" s="6"/>
      <c r="W406" s="6"/>
      <c r="X406" s="6"/>
      <c r="Y406" s="6"/>
      <c r="Z406" s="6"/>
      <c r="AA406" s="6"/>
      <c r="AB406" s="6"/>
    </row>
    <row r="407" spans="1:28" x14ac:dyDescent="0.25">
      <c r="A407" s="3" t="s">
        <v>844</v>
      </c>
      <c r="B407" s="3" t="s">
        <v>845</v>
      </c>
      <c r="C407" s="4">
        <v>44333</v>
      </c>
      <c r="D407" s="3" t="s">
        <v>846</v>
      </c>
      <c r="E407" s="3" t="s">
        <v>847</v>
      </c>
      <c r="F407" s="3"/>
      <c r="G407" s="3" t="s">
        <v>848</v>
      </c>
      <c r="H407" s="3" t="s">
        <v>849</v>
      </c>
      <c r="I407" s="5">
        <v>1</v>
      </c>
      <c r="J407" s="5">
        <v>295.88</v>
      </c>
      <c r="K407" s="5">
        <f t="shared" si="33"/>
        <v>358.01479999999998</v>
      </c>
      <c r="L407" s="5"/>
      <c r="M407" s="5"/>
      <c r="N407" s="5">
        <f>+K407*0.95</f>
        <v>340.11405999999994</v>
      </c>
      <c r="O407" s="5"/>
      <c r="P407" s="5">
        <v>437.68256939008302</v>
      </c>
      <c r="Q407" s="6">
        <f t="shared" si="35"/>
        <v>529.59590896200041</v>
      </c>
      <c r="R407" s="5"/>
      <c r="S407" s="16"/>
      <c r="T407" s="22">
        <f t="shared" si="36"/>
        <v>0</v>
      </c>
      <c r="U407" s="6"/>
      <c r="V407" s="6"/>
      <c r="W407" s="6"/>
      <c r="X407" s="6"/>
      <c r="Y407" s="6"/>
      <c r="Z407" s="6"/>
      <c r="AA407" s="6"/>
      <c r="AB407" s="6"/>
    </row>
    <row r="408" spans="1:28" x14ac:dyDescent="0.25">
      <c r="A408" s="3" t="s">
        <v>4089</v>
      </c>
      <c r="B408" s="3" t="s">
        <v>4090</v>
      </c>
      <c r="C408" s="4">
        <v>44333</v>
      </c>
      <c r="D408" s="3" t="s">
        <v>4091</v>
      </c>
      <c r="E408" s="3" t="s">
        <v>4092</v>
      </c>
      <c r="F408" s="3"/>
      <c r="G408" s="3" t="s">
        <v>4093</v>
      </c>
      <c r="H408" s="3" t="s">
        <v>4094</v>
      </c>
      <c r="I408" s="5">
        <v>1</v>
      </c>
      <c r="J408" s="5">
        <v>91.347272727272696</v>
      </c>
      <c r="K408" s="5">
        <f t="shared" si="33"/>
        <v>110.53019999999997</v>
      </c>
      <c r="L408" s="5"/>
      <c r="M408" s="5"/>
      <c r="N408" s="5">
        <f>+K408*0.95</f>
        <v>105.00368999999996</v>
      </c>
      <c r="O408" s="5"/>
      <c r="P408" s="5">
        <v>134.876075127273</v>
      </c>
      <c r="Q408" s="6">
        <f t="shared" si="35"/>
        <v>163.20005090400034</v>
      </c>
      <c r="R408" s="5"/>
      <c r="S408" s="16"/>
      <c r="T408" s="22">
        <f t="shared" si="36"/>
        <v>0</v>
      </c>
      <c r="U408" s="6"/>
      <c r="V408" s="6"/>
      <c r="W408" s="6"/>
      <c r="X408" s="6"/>
      <c r="Y408" s="6"/>
      <c r="Z408" s="6"/>
      <c r="AA408" s="6"/>
      <c r="AB408" s="6"/>
    </row>
    <row r="409" spans="1:28" x14ac:dyDescent="0.25">
      <c r="A409" s="3" t="s">
        <v>4131</v>
      </c>
      <c r="B409" s="3" t="s">
        <v>4132</v>
      </c>
      <c r="C409" s="4">
        <v>44333</v>
      </c>
      <c r="D409" s="3" t="s">
        <v>4133</v>
      </c>
      <c r="E409" s="3" t="s">
        <v>4134</v>
      </c>
      <c r="F409" s="3"/>
      <c r="G409" s="3" t="s">
        <v>4135</v>
      </c>
      <c r="H409" s="3" t="s">
        <v>4136</v>
      </c>
      <c r="I409" s="5">
        <v>1</v>
      </c>
      <c r="J409" s="5">
        <v>237.50280991735499</v>
      </c>
      <c r="K409" s="5">
        <f t="shared" si="33"/>
        <v>287.37839999999954</v>
      </c>
      <c r="L409" s="5"/>
      <c r="M409" s="5"/>
      <c r="N409" s="5">
        <f>+K409*0.95</f>
        <v>273.00947999999954</v>
      </c>
      <c r="O409" s="5"/>
      <c r="P409" s="5">
        <v>351.73453640330501</v>
      </c>
      <c r="Q409" s="6">
        <f t="shared" si="35"/>
        <v>425.59878904799905</v>
      </c>
      <c r="R409" s="5"/>
      <c r="S409" s="16"/>
      <c r="T409" s="22">
        <f t="shared" si="36"/>
        <v>0</v>
      </c>
      <c r="U409" s="6"/>
      <c r="V409" s="6"/>
      <c r="W409" s="6"/>
      <c r="X409" s="6"/>
      <c r="Y409" s="6"/>
      <c r="Z409" s="6"/>
      <c r="AA409" s="6"/>
      <c r="AB409" s="6"/>
    </row>
    <row r="410" spans="1:28" x14ac:dyDescent="0.25">
      <c r="A410" s="3" t="s">
        <v>4455</v>
      </c>
      <c r="B410" s="3" t="s">
        <v>4456</v>
      </c>
      <c r="C410" s="4">
        <v>44333</v>
      </c>
      <c r="D410" s="3" t="s">
        <v>4457</v>
      </c>
      <c r="E410" s="3" t="s">
        <v>4458</v>
      </c>
      <c r="F410" s="3">
        <v>2971</v>
      </c>
      <c r="G410" s="3" t="s">
        <v>4459</v>
      </c>
      <c r="H410" s="3" t="s">
        <v>4460</v>
      </c>
      <c r="I410" s="5">
        <v>1</v>
      </c>
      <c r="J410" s="15">
        <v>181.83</v>
      </c>
      <c r="K410" s="5">
        <f t="shared" si="33"/>
        <v>220.01430000000002</v>
      </c>
      <c r="L410" s="5"/>
      <c r="M410" s="5"/>
      <c r="N410" s="5">
        <f>+K410</f>
        <v>220.01430000000002</v>
      </c>
      <c r="O410" s="5">
        <f>+N410+N409+N408+N407+N406</f>
        <v>1204.1588199999994</v>
      </c>
      <c r="P410" s="5">
        <v>322.308775992562</v>
      </c>
      <c r="Q410" s="6">
        <f t="shared" si="35"/>
        <v>389.99361895100003</v>
      </c>
      <c r="R410" s="5">
        <f>+Q410+Q409+Q408+Q407+Q406</f>
        <v>1922.7873020449999</v>
      </c>
      <c r="S410" s="16">
        <v>1922.8</v>
      </c>
      <c r="T410" s="22">
        <f t="shared" si="36"/>
        <v>1.2697955000021466E-2</v>
      </c>
      <c r="U410" s="6"/>
      <c r="V410" s="6"/>
      <c r="W410" s="6"/>
      <c r="X410" s="6"/>
      <c r="Y410" s="6"/>
      <c r="Z410" s="6"/>
      <c r="AA410" s="6"/>
      <c r="AB410" s="6"/>
    </row>
    <row r="411" spans="1:28" x14ac:dyDescent="0.25">
      <c r="A411" s="3" t="s">
        <v>2062</v>
      </c>
      <c r="B411" s="3" t="s">
        <v>2063</v>
      </c>
      <c r="C411" s="4">
        <v>44333</v>
      </c>
      <c r="D411" s="3" t="s">
        <v>2064</v>
      </c>
      <c r="E411" s="3" t="s">
        <v>2065</v>
      </c>
      <c r="F411" s="3"/>
      <c r="G411" s="3" t="s">
        <v>2066</v>
      </c>
      <c r="H411" s="3" t="s">
        <v>2067</v>
      </c>
      <c r="I411" s="5">
        <v>1</v>
      </c>
      <c r="J411" s="5">
        <v>223.08</v>
      </c>
      <c r="K411" s="5">
        <f t="shared" si="33"/>
        <v>269.92680000000001</v>
      </c>
      <c r="L411" s="5"/>
      <c r="M411" s="5"/>
      <c r="N411" s="5">
        <f>+K411</f>
        <v>269.92680000000001</v>
      </c>
      <c r="O411" s="5"/>
      <c r="P411" s="5">
        <v>330.24741380909097</v>
      </c>
      <c r="Q411" s="6">
        <f t="shared" si="35"/>
        <v>399.59937070900008</v>
      </c>
      <c r="R411" s="5"/>
      <c r="S411" s="16"/>
      <c r="T411" s="22">
        <f t="shared" si="36"/>
        <v>0</v>
      </c>
      <c r="U411" s="6"/>
      <c r="V411" s="6"/>
      <c r="W411" s="6"/>
      <c r="X411" s="6"/>
      <c r="Y411" s="6"/>
      <c r="Z411" s="6"/>
      <c r="AA411" s="6"/>
      <c r="AB411" s="6"/>
    </row>
    <row r="412" spans="1:28" x14ac:dyDescent="0.25">
      <c r="A412" s="3" t="s">
        <v>3897</v>
      </c>
      <c r="B412" s="3" t="s">
        <v>3898</v>
      </c>
      <c r="C412" s="4">
        <v>44333</v>
      </c>
      <c r="D412" s="3" t="s">
        <v>3899</v>
      </c>
      <c r="E412" s="3" t="s">
        <v>3900</v>
      </c>
      <c r="F412" s="3"/>
      <c r="G412" s="3" t="s">
        <v>3901</v>
      </c>
      <c r="H412" s="3" t="s">
        <v>3902</v>
      </c>
      <c r="I412" s="5">
        <v>1</v>
      </c>
      <c r="J412" s="5">
        <v>21.923388429752102</v>
      </c>
      <c r="K412" s="5">
        <f t="shared" si="33"/>
        <v>26.527300000000043</v>
      </c>
      <c r="L412" s="5"/>
      <c r="M412" s="5"/>
      <c r="N412" s="5">
        <f>+K412*0.95</f>
        <v>25.20093500000004</v>
      </c>
      <c r="O412" s="5"/>
      <c r="P412" s="5">
        <v>32.393341042148798</v>
      </c>
      <c r="Q412" s="6">
        <f t="shared" si="35"/>
        <v>39.195942661000046</v>
      </c>
      <c r="R412" s="5"/>
      <c r="S412" s="16"/>
      <c r="T412" s="22">
        <f t="shared" si="36"/>
        <v>0</v>
      </c>
      <c r="U412" s="6"/>
      <c r="V412" s="6"/>
      <c r="W412" s="6"/>
      <c r="X412" s="6"/>
      <c r="Y412" s="6"/>
      <c r="Z412" s="6"/>
      <c r="AA412" s="6"/>
      <c r="AB412" s="6"/>
    </row>
    <row r="413" spans="1:28" x14ac:dyDescent="0.25">
      <c r="A413" s="3" t="s">
        <v>4197</v>
      </c>
      <c r="B413" s="3" t="s">
        <v>4198</v>
      </c>
      <c r="C413" s="4">
        <v>44333</v>
      </c>
      <c r="D413" s="3" t="s">
        <v>4199</v>
      </c>
      <c r="E413" s="3" t="s">
        <v>4200</v>
      </c>
      <c r="F413" s="3"/>
      <c r="G413" s="3" t="s">
        <v>4201</v>
      </c>
      <c r="H413" s="3" t="s">
        <v>4202</v>
      </c>
      <c r="I413" s="5">
        <v>1</v>
      </c>
      <c r="J413" s="5">
        <v>157.08578512396701</v>
      </c>
      <c r="K413" s="5">
        <f t="shared" si="33"/>
        <v>190.07380000000009</v>
      </c>
      <c r="L413" s="5"/>
      <c r="M413" s="5"/>
      <c r="N413" s="5">
        <f>+K413*0.95</f>
        <v>180.57011000000008</v>
      </c>
      <c r="O413" s="5"/>
      <c r="P413" s="5">
        <v>232.49167455702499</v>
      </c>
      <c r="Q413" s="6">
        <f t="shared" si="35"/>
        <v>281.31492621400025</v>
      </c>
      <c r="R413" s="5"/>
      <c r="S413" s="16"/>
      <c r="T413" s="22">
        <f t="shared" si="36"/>
        <v>0</v>
      </c>
      <c r="U413" s="6"/>
      <c r="V413" s="6"/>
      <c r="W413" s="6"/>
      <c r="X413" s="6"/>
      <c r="Y413" s="6"/>
      <c r="Z413" s="6"/>
      <c r="AA413" s="6"/>
      <c r="AB413" s="6"/>
    </row>
    <row r="414" spans="1:28" x14ac:dyDescent="0.25">
      <c r="A414" s="3" t="s">
        <v>4527</v>
      </c>
      <c r="B414" s="3" t="s">
        <v>4528</v>
      </c>
      <c r="C414" s="4">
        <v>44333</v>
      </c>
      <c r="D414" s="3" t="s">
        <v>4529</v>
      </c>
      <c r="E414" s="3" t="s">
        <v>4530</v>
      </c>
      <c r="F414" s="3">
        <v>2992</v>
      </c>
      <c r="G414" s="3" t="s">
        <v>4531</v>
      </c>
      <c r="H414" s="3" t="s">
        <v>4532</v>
      </c>
      <c r="I414" s="5">
        <v>1</v>
      </c>
      <c r="J414" s="5">
        <v>380.19</v>
      </c>
      <c r="K414" s="5">
        <f t="shared" si="33"/>
        <v>460.0299</v>
      </c>
      <c r="L414" s="5"/>
      <c r="M414" s="5"/>
      <c r="N414" s="5">
        <f>+K414</f>
        <v>460.0299</v>
      </c>
      <c r="O414" s="5">
        <f>+N414+N413+N412+N411</f>
        <v>935.72774500000014</v>
      </c>
      <c r="P414" s="5">
        <v>595.04681781652903</v>
      </c>
      <c r="Q414" s="6">
        <f t="shared" si="35"/>
        <v>720.00664955800005</v>
      </c>
      <c r="R414" s="5">
        <f>+Q414+Q413+Q412+Q411</f>
        <v>1440.1168891420004</v>
      </c>
      <c r="S414" s="16">
        <v>1440.11</v>
      </c>
      <c r="T414" s="22">
        <f t="shared" si="36"/>
        <v>-6.8891420005456894E-3</v>
      </c>
      <c r="U414" s="6"/>
      <c r="V414" s="6"/>
      <c r="W414" s="6"/>
      <c r="X414" s="6"/>
      <c r="Y414" s="6"/>
      <c r="Z414" s="6"/>
      <c r="AA414" s="6"/>
      <c r="AB414" s="6"/>
    </row>
    <row r="415" spans="1:28" x14ac:dyDescent="0.25">
      <c r="A415" s="3" t="s">
        <v>3261</v>
      </c>
      <c r="B415" s="3" t="s">
        <v>3262</v>
      </c>
      <c r="C415" s="4">
        <v>44333</v>
      </c>
      <c r="D415" s="3" t="s">
        <v>3263</v>
      </c>
      <c r="E415" s="3" t="s">
        <v>3264</v>
      </c>
      <c r="F415" s="3">
        <v>3001</v>
      </c>
      <c r="G415" s="3" t="s">
        <v>3265</v>
      </c>
      <c r="H415" s="3" t="s">
        <v>3266</v>
      </c>
      <c r="I415" s="5">
        <v>1</v>
      </c>
      <c r="J415" s="5">
        <v>841.55049586776897</v>
      </c>
      <c r="K415" s="5">
        <f t="shared" si="33"/>
        <v>1018.2761000000004</v>
      </c>
      <c r="L415" s="5"/>
      <c r="M415" s="5">
        <f>+K415*0.85</f>
        <v>865.53468500000031</v>
      </c>
      <c r="N415" s="5">
        <f>+M415*0.95</f>
        <v>822.2579507500003</v>
      </c>
      <c r="O415" s="5">
        <f>+N415</f>
        <v>822.2579507500003</v>
      </c>
      <c r="P415" s="5">
        <v>1238.83806946198</v>
      </c>
      <c r="Q415" s="6">
        <f t="shared" si="35"/>
        <v>1498.9940640489958</v>
      </c>
      <c r="R415" s="5">
        <f>+Q415</f>
        <v>1498.9940640489958</v>
      </c>
      <c r="S415" s="16">
        <v>1874.54</v>
      </c>
      <c r="T415" s="22">
        <f t="shared" si="36"/>
        <v>375.54593595100414</v>
      </c>
      <c r="U415" s="6"/>
      <c r="V415" s="6"/>
      <c r="W415" s="6"/>
      <c r="X415" s="6"/>
      <c r="Y415" s="6"/>
      <c r="Z415" s="6"/>
      <c r="AA415" s="6"/>
      <c r="AB415" s="16" t="s">
        <v>4894</v>
      </c>
    </row>
    <row r="416" spans="1:28" x14ac:dyDescent="0.25">
      <c r="A416" s="13" t="s">
        <v>155</v>
      </c>
      <c r="B416" s="13" t="s">
        <v>156</v>
      </c>
      <c r="C416" s="14">
        <v>44333</v>
      </c>
      <c r="D416" s="13" t="s">
        <v>157</v>
      </c>
      <c r="E416" s="13" t="s">
        <v>158</v>
      </c>
      <c r="F416" s="13"/>
      <c r="G416" s="13" t="s">
        <v>159</v>
      </c>
      <c r="H416" s="13" t="s">
        <v>160</v>
      </c>
      <c r="I416" s="15">
        <v>1</v>
      </c>
      <c r="J416" s="15">
        <v>198.36</v>
      </c>
      <c r="K416" s="15">
        <f t="shared" si="33"/>
        <v>240.01560000000001</v>
      </c>
      <c r="L416" s="5"/>
      <c r="M416" s="15"/>
      <c r="N416" s="5">
        <f>+K416*0.95</f>
        <v>228.01481999999999</v>
      </c>
      <c r="O416" s="15"/>
      <c r="P416" s="15">
        <v>293.55652009090898</v>
      </c>
      <c r="Q416" s="16">
        <f t="shared" si="35"/>
        <v>355.20338930999986</v>
      </c>
      <c r="R416" s="15"/>
      <c r="S416" s="16"/>
      <c r="T416" s="22">
        <f t="shared" si="36"/>
        <v>0</v>
      </c>
      <c r="U416" s="16"/>
      <c r="V416" s="16"/>
      <c r="W416" s="16"/>
      <c r="X416" s="16"/>
      <c r="Y416" s="16"/>
      <c r="Z416" s="16"/>
      <c r="AA416" s="16"/>
      <c r="AB416" s="16"/>
    </row>
    <row r="417" spans="1:28" x14ac:dyDescent="0.25">
      <c r="A417" s="13" t="s">
        <v>395</v>
      </c>
      <c r="B417" s="13" t="s">
        <v>396</v>
      </c>
      <c r="C417" s="14">
        <v>44333</v>
      </c>
      <c r="D417" s="13" t="s">
        <v>397</v>
      </c>
      <c r="E417" s="13" t="s">
        <v>398</v>
      </c>
      <c r="F417" s="13"/>
      <c r="G417" s="13" t="s">
        <v>399</v>
      </c>
      <c r="H417" s="13" t="s">
        <v>400</v>
      </c>
      <c r="I417" s="15">
        <v>1</v>
      </c>
      <c r="J417" s="15">
        <v>198.36</v>
      </c>
      <c r="K417" s="15">
        <f t="shared" si="33"/>
        <v>240.01560000000001</v>
      </c>
      <c r="L417" s="5"/>
      <c r="M417" s="15"/>
      <c r="N417" s="5">
        <f>+K417*0.95</f>
        <v>228.01481999999999</v>
      </c>
      <c r="O417" s="15"/>
      <c r="P417" s="15">
        <v>293.55652009090898</v>
      </c>
      <c r="Q417" s="16">
        <f t="shared" si="35"/>
        <v>355.20338930999986</v>
      </c>
      <c r="R417" s="15"/>
      <c r="S417" s="16"/>
      <c r="T417" s="22">
        <f t="shared" si="36"/>
        <v>0</v>
      </c>
      <c r="U417" s="16"/>
      <c r="V417" s="16"/>
      <c r="W417" s="16"/>
      <c r="X417" s="16"/>
      <c r="Y417" s="16"/>
      <c r="Z417" s="16"/>
      <c r="AA417" s="16"/>
      <c r="AB417" s="16"/>
    </row>
    <row r="418" spans="1:28" x14ac:dyDescent="0.25">
      <c r="A418" s="13" t="s">
        <v>407</v>
      </c>
      <c r="B418" s="13" t="s">
        <v>408</v>
      </c>
      <c r="C418" s="14">
        <v>44333</v>
      </c>
      <c r="D418" s="13" t="s">
        <v>409</v>
      </c>
      <c r="E418" s="13" t="s">
        <v>410</v>
      </c>
      <c r="F418" s="13"/>
      <c r="G418" s="13" t="s">
        <v>411</v>
      </c>
      <c r="H418" s="13" t="s">
        <v>412</v>
      </c>
      <c r="I418" s="15">
        <v>1</v>
      </c>
      <c r="J418" s="15">
        <v>231.42</v>
      </c>
      <c r="K418" s="15">
        <f t="shared" si="33"/>
        <v>280.01819999999998</v>
      </c>
      <c r="L418" s="5"/>
      <c r="M418" s="15"/>
      <c r="N418" s="5">
        <f>+K418*0.95</f>
        <v>266.01728999999995</v>
      </c>
      <c r="O418" s="15"/>
      <c r="P418" s="15">
        <v>342.48263075454599</v>
      </c>
      <c r="Q418" s="16">
        <f t="shared" si="35"/>
        <v>414.40398321300063</v>
      </c>
      <c r="R418" s="15"/>
      <c r="S418" s="16"/>
      <c r="T418" s="22">
        <f t="shared" si="36"/>
        <v>0</v>
      </c>
      <c r="U418" s="16"/>
      <c r="V418" s="16"/>
      <c r="W418" s="16"/>
      <c r="X418" s="16"/>
      <c r="Y418" s="16"/>
      <c r="Z418" s="16"/>
      <c r="AA418" s="16"/>
      <c r="AB418" s="16"/>
    </row>
    <row r="419" spans="1:28" x14ac:dyDescent="0.25">
      <c r="A419" s="13" t="s">
        <v>1414</v>
      </c>
      <c r="B419" s="13" t="s">
        <v>1415</v>
      </c>
      <c r="C419" s="14">
        <v>44333</v>
      </c>
      <c r="D419" s="13" t="s">
        <v>1416</v>
      </c>
      <c r="E419" s="13" t="s">
        <v>1417</v>
      </c>
      <c r="F419" s="13"/>
      <c r="G419" s="13" t="s">
        <v>1418</v>
      </c>
      <c r="H419" s="13" t="s">
        <v>1419</v>
      </c>
      <c r="I419" s="15">
        <v>1</v>
      </c>
      <c r="J419" s="5">
        <v>248.61</v>
      </c>
      <c r="K419" s="15">
        <f t="shared" si="33"/>
        <v>300.81810000000002</v>
      </c>
      <c r="L419" s="5"/>
      <c r="M419" s="15"/>
      <c r="N419" s="5">
        <f>+K419*0.95</f>
        <v>285.77719500000001</v>
      </c>
      <c r="O419" s="15"/>
      <c r="P419" s="15">
        <v>436.364530909091</v>
      </c>
      <c r="Q419" s="16">
        <f t="shared" si="35"/>
        <v>528.00108240000009</v>
      </c>
      <c r="R419" s="15"/>
      <c r="S419" s="16"/>
      <c r="T419" s="22">
        <f t="shared" si="36"/>
        <v>0</v>
      </c>
      <c r="U419" s="16"/>
      <c r="V419" s="16"/>
      <c r="W419" s="16"/>
      <c r="X419" s="16"/>
      <c r="Y419" s="16"/>
      <c r="Z419" s="16"/>
      <c r="AA419" s="16"/>
      <c r="AB419" s="16"/>
    </row>
    <row r="420" spans="1:28" x14ac:dyDescent="0.25">
      <c r="A420" s="13" t="s">
        <v>1468</v>
      </c>
      <c r="B420" s="13" t="s">
        <v>1469</v>
      </c>
      <c r="C420" s="14">
        <v>44333</v>
      </c>
      <c r="D420" s="13" t="s">
        <v>1470</v>
      </c>
      <c r="E420" s="13" t="s">
        <v>1471</v>
      </c>
      <c r="F420" s="13"/>
      <c r="G420" s="13" t="s">
        <v>1472</v>
      </c>
      <c r="H420" s="13" t="s">
        <v>1473</v>
      </c>
      <c r="I420" s="15">
        <v>1</v>
      </c>
      <c r="J420" s="15">
        <v>527.28</v>
      </c>
      <c r="K420" s="15">
        <f t="shared" si="33"/>
        <v>638.00879999999995</v>
      </c>
      <c r="L420" s="5"/>
      <c r="M420" s="15"/>
      <c r="N420" s="5">
        <f>+K420*0.95</f>
        <v>606.10835999999995</v>
      </c>
      <c r="O420" s="15"/>
      <c r="P420" s="15">
        <v>829.09498535123998</v>
      </c>
      <c r="Q420" s="16">
        <f t="shared" si="35"/>
        <v>1003.2049322750004</v>
      </c>
      <c r="R420" s="15"/>
      <c r="S420" s="16"/>
      <c r="T420" s="22">
        <f t="shared" si="36"/>
        <v>0</v>
      </c>
      <c r="U420" s="16"/>
      <c r="V420" s="16"/>
      <c r="W420" s="16"/>
      <c r="X420" s="16"/>
      <c r="Y420" s="16"/>
      <c r="Z420" s="16"/>
      <c r="AA420" s="16"/>
      <c r="AB420" s="16"/>
    </row>
    <row r="421" spans="1:28" x14ac:dyDescent="0.25">
      <c r="A421" s="13" t="s">
        <v>2679</v>
      </c>
      <c r="B421" s="13" t="s">
        <v>2680</v>
      </c>
      <c r="C421" s="14">
        <v>44333</v>
      </c>
      <c r="D421" s="13" t="s">
        <v>2681</v>
      </c>
      <c r="E421" s="13" t="s">
        <v>2682</v>
      </c>
      <c r="F421" s="13"/>
      <c r="G421" s="13" t="s">
        <v>2683</v>
      </c>
      <c r="H421" s="13" t="s">
        <v>2684</v>
      </c>
      <c r="I421" s="15">
        <v>1</v>
      </c>
      <c r="J421" s="15">
        <v>392.42826446280998</v>
      </c>
      <c r="K421" s="15">
        <f t="shared" ref="K421:K484" si="37">+J421*I421*1.21</f>
        <v>474.83820000000009</v>
      </c>
      <c r="L421" s="5"/>
      <c r="M421" s="5">
        <f>+K421*0.85</f>
        <v>403.61247000000009</v>
      </c>
      <c r="N421" s="5">
        <f>+M421*0.95</f>
        <v>383.43184650000006</v>
      </c>
      <c r="O421" s="15"/>
      <c r="P421" s="15">
        <v>544.36318636363706</v>
      </c>
      <c r="Q421" s="16">
        <f t="shared" si="35"/>
        <v>658.67945550000081</v>
      </c>
      <c r="R421" s="15"/>
      <c r="S421" s="16"/>
      <c r="T421" s="22">
        <f t="shared" si="36"/>
        <v>0</v>
      </c>
      <c r="U421" s="16"/>
      <c r="V421" s="16"/>
      <c r="W421" s="16"/>
      <c r="X421" s="16"/>
      <c r="Y421" s="16"/>
      <c r="Z421" s="16"/>
      <c r="AA421" s="16"/>
      <c r="AB421" s="16"/>
    </row>
    <row r="422" spans="1:28" x14ac:dyDescent="0.25">
      <c r="A422" s="13" t="s">
        <v>2709</v>
      </c>
      <c r="B422" s="13" t="s">
        <v>2710</v>
      </c>
      <c r="C422" s="14">
        <v>44333</v>
      </c>
      <c r="D422" s="13" t="s">
        <v>2711</v>
      </c>
      <c r="E422" s="13" t="s">
        <v>2712</v>
      </c>
      <c r="F422" s="13"/>
      <c r="G422" s="13" t="s">
        <v>2713</v>
      </c>
      <c r="H422" s="13" t="s">
        <v>2714</v>
      </c>
      <c r="I422" s="15">
        <v>1</v>
      </c>
      <c r="J422" s="15">
        <v>327.02181818181799</v>
      </c>
      <c r="K422" s="15">
        <f t="shared" si="37"/>
        <v>395.69639999999976</v>
      </c>
      <c r="L422" s="5"/>
      <c r="M422" s="5">
        <f>+K422*0.85</f>
        <v>336.34193999999979</v>
      </c>
      <c r="N422" s="5">
        <f>+M422*0.95</f>
        <v>319.52484299999981</v>
      </c>
      <c r="O422" s="15"/>
      <c r="P422" s="15">
        <v>453.63349349090902</v>
      </c>
      <c r="Q422" s="16">
        <f t="shared" si="35"/>
        <v>548.89652712399993</v>
      </c>
      <c r="R422" s="15"/>
      <c r="S422" s="16"/>
      <c r="T422" s="22">
        <f t="shared" si="36"/>
        <v>0</v>
      </c>
      <c r="U422" s="16"/>
      <c r="V422" s="16"/>
      <c r="W422" s="16"/>
      <c r="X422" s="16"/>
      <c r="Y422" s="16"/>
      <c r="Z422" s="16"/>
      <c r="AA422" s="16"/>
      <c r="AB422" s="16"/>
    </row>
    <row r="423" spans="1:28" x14ac:dyDescent="0.25">
      <c r="A423" s="13" t="s">
        <v>2751</v>
      </c>
      <c r="B423" s="13" t="s">
        <v>2752</v>
      </c>
      <c r="C423" s="14">
        <v>44333</v>
      </c>
      <c r="D423" s="13" t="s">
        <v>2753</v>
      </c>
      <c r="E423" s="13" t="s">
        <v>2754</v>
      </c>
      <c r="F423" s="13"/>
      <c r="G423" s="13" t="s">
        <v>2755</v>
      </c>
      <c r="H423" s="13" t="s">
        <v>2756</v>
      </c>
      <c r="I423" s="15">
        <v>1</v>
      </c>
      <c r="J423" s="15">
        <v>218.010909090909</v>
      </c>
      <c r="K423" s="15">
        <f t="shared" si="37"/>
        <v>263.7931999999999</v>
      </c>
      <c r="L423" s="5"/>
      <c r="M423" s="5">
        <f>+K423*0.85</f>
        <v>224.22421999999992</v>
      </c>
      <c r="N423" s="5">
        <f>+M423*0.95</f>
        <v>213.0130089999999</v>
      </c>
      <c r="O423" s="15"/>
      <c r="P423" s="15">
        <v>302.417293745454</v>
      </c>
      <c r="Q423" s="16">
        <f t="shared" si="35"/>
        <v>365.92492543199933</v>
      </c>
      <c r="R423" s="15"/>
      <c r="S423" s="16"/>
      <c r="T423" s="22">
        <f t="shared" si="36"/>
        <v>0</v>
      </c>
      <c r="U423" s="16"/>
      <c r="V423" s="16"/>
      <c r="W423" s="16"/>
      <c r="X423" s="16"/>
      <c r="Y423" s="16"/>
      <c r="Z423" s="16"/>
      <c r="AA423" s="16"/>
      <c r="AB423" s="16"/>
    </row>
    <row r="424" spans="1:28" x14ac:dyDescent="0.25">
      <c r="A424" s="13" t="s">
        <v>2895</v>
      </c>
      <c r="B424" s="13" t="s">
        <v>2896</v>
      </c>
      <c r="C424" s="14">
        <v>44333</v>
      </c>
      <c r="D424" s="13" t="s">
        <v>2897</v>
      </c>
      <c r="E424" s="13" t="s">
        <v>2898</v>
      </c>
      <c r="F424" s="13"/>
      <c r="G424" s="13" t="s">
        <v>2899</v>
      </c>
      <c r="H424" s="13" t="s">
        <v>2900</v>
      </c>
      <c r="I424" s="15">
        <v>1</v>
      </c>
      <c r="J424" s="15">
        <v>424.99</v>
      </c>
      <c r="K424" s="15">
        <f t="shared" si="37"/>
        <v>514.23789999999997</v>
      </c>
      <c r="L424" s="5"/>
      <c r="M424" s="5">
        <f>+K424*0.85</f>
        <v>437.10221499999994</v>
      </c>
      <c r="N424" s="5">
        <f>+M424*0.95</f>
        <v>415.24710424999995</v>
      </c>
      <c r="O424" s="15"/>
      <c r="P424" s="15">
        <v>628.76248366281004</v>
      </c>
      <c r="Q424" s="16">
        <f t="shared" si="35"/>
        <v>760.80260523200013</v>
      </c>
      <c r="R424" s="15"/>
      <c r="S424" s="16"/>
      <c r="T424" s="22">
        <f t="shared" si="36"/>
        <v>0</v>
      </c>
      <c r="U424" s="16"/>
      <c r="V424" s="16"/>
      <c r="W424" s="16"/>
      <c r="X424" s="16"/>
      <c r="Y424" s="16"/>
      <c r="Z424" s="16"/>
      <c r="AA424" s="16"/>
      <c r="AB424" s="16"/>
    </row>
    <row r="425" spans="1:28" x14ac:dyDescent="0.25">
      <c r="A425" s="13" t="s">
        <v>3063</v>
      </c>
      <c r="B425" s="13" t="s">
        <v>3064</v>
      </c>
      <c r="C425" s="14">
        <v>44333</v>
      </c>
      <c r="D425" s="13" t="s">
        <v>3065</v>
      </c>
      <c r="E425" s="13" t="s">
        <v>3066</v>
      </c>
      <c r="F425" s="13"/>
      <c r="G425" s="13" t="s">
        <v>3067</v>
      </c>
      <c r="H425" s="13" t="s">
        <v>3068</v>
      </c>
      <c r="I425" s="15">
        <v>1</v>
      </c>
      <c r="J425" s="15">
        <v>399.11537190082601</v>
      </c>
      <c r="K425" s="15">
        <f t="shared" si="37"/>
        <v>482.92959999999943</v>
      </c>
      <c r="L425" s="5"/>
      <c r="M425" s="15"/>
      <c r="N425" s="5">
        <f t="shared" ref="N425:N431" si="38">+K425*0.95</f>
        <v>458.78311999999943</v>
      </c>
      <c r="O425" s="15"/>
      <c r="P425" s="15">
        <v>591.07189119421503</v>
      </c>
      <c r="Q425" s="16">
        <f t="shared" si="35"/>
        <v>715.19698834500014</v>
      </c>
      <c r="R425" s="15"/>
      <c r="S425" s="16"/>
      <c r="T425" s="22">
        <f t="shared" si="36"/>
        <v>0</v>
      </c>
      <c r="U425" s="16"/>
      <c r="V425" s="16"/>
      <c r="W425" s="16"/>
      <c r="X425" s="16"/>
      <c r="Y425" s="16"/>
      <c r="Z425" s="16"/>
      <c r="AA425" s="16"/>
      <c r="AB425" s="16"/>
    </row>
    <row r="426" spans="1:28" x14ac:dyDescent="0.25">
      <c r="A426" s="13" t="s">
        <v>3075</v>
      </c>
      <c r="B426" s="13" t="s">
        <v>3076</v>
      </c>
      <c r="C426" s="14">
        <v>44333</v>
      </c>
      <c r="D426" s="13" t="s">
        <v>3077</v>
      </c>
      <c r="E426" s="13" t="s">
        <v>3078</v>
      </c>
      <c r="F426" s="13"/>
      <c r="G426" s="13" t="s">
        <v>3079</v>
      </c>
      <c r="H426" s="13" t="s">
        <v>3080</v>
      </c>
      <c r="I426" s="15">
        <v>1</v>
      </c>
      <c r="J426" s="15">
        <v>494.95</v>
      </c>
      <c r="K426" s="15">
        <f t="shared" si="37"/>
        <v>598.8895</v>
      </c>
      <c r="L426" s="5"/>
      <c r="M426" s="15"/>
      <c r="N426" s="5">
        <f t="shared" si="38"/>
        <v>568.94502499999999</v>
      </c>
      <c r="O426" s="15"/>
      <c r="P426" s="15">
        <v>732.56167666776798</v>
      </c>
      <c r="Q426" s="16">
        <f t="shared" si="35"/>
        <v>886.39962876799927</v>
      </c>
      <c r="R426" s="15"/>
      <c r="S426" s="16"/>
      <c r="T426" s="22">
        <f t="shared" si="36"/>
        <v>0</v>
      </c>
      <c r="U426" s="16"/>
      <c r="V426" s="16"/>
      <c r="W426" s="16"/>
      <c r="X426" s="16"/>
      <c r="Y426" s="16"/>
      <c r="Z426" s="16"/>
      <c r="AA426" s="16"/>
      <c r="AB426" s="16"/>
    </row>
    <row r="427" spans="1:28" x14ac:dyDescent="0.25">
      <c r="A427" s="13" t="s">
        <v>3081</v>
      </c>
      <c r="B427" s="13" t="s">
        <v>3082</v>
      </c>
      <c r="C427" s="14">
        <v>44333</v>
      </c>
      <c r="D427" s="13" t="s">
        <v>3083</v>
      </c>
      <c r="E427" s="13" t="s">
        <v>3084</v>
      </c>
      <c r="F427" s="13"/>
      <c r="G427" s="13" t="s">
        <v>3085</v>
      </c>
      <c r="H427" s="13" t="s">
        <v>3086</v>
      </c>
      <c r="I427" s="15">
        <v>1</v>
      </c>
      <c r="J427" s="15">
        <v>624.23099999999999</v>
      </c>
      <c r="K427" s="15">
        <f t="shared" si="37"/>
        <v>755.31950999999992</v>
      </c>
      <c r="L427" s="5"/>
      <c r="M427" s="15"/>
      <c r="N427" s="5">
        <f t="shared" si="38"/>
        <v>717.55353449999984</v>
      </c>
      <c r="O427" s="15"/>
      <c r="P427" s="15">
        <v>923.63495558843397</v>
      </c>
      <c r="Q427" s="16">
        <f t="shared" si="35"/>
        <v>1117.5982962620051</v>
      </c>
      <c r="R427" s="15"/>
      <c r="S427" s="16"/>
      <c r="T427" s="22">
        <f t="shared" si="36"/>
        <v>0</v>
      </c>
      <c r="U427" s="16"/>
      <c r="V427" s="16"/>
      <c r="W427" s="16"/>
      <c r="X427" s="16"/>
      <c r="Y427" s="16"/>
      <c r="Z427" s="16"/>
      <c r="AA427" s="16"/>
      <c r="AB427" s="16"/>
    </row>
    <row r="428" spans="1:28" x14ac:dyDescent="0.25">
      <c r="A428" s="13" t="s">
        <v>4293</v>
      </c>
      <c r="B428" s="13" t="s">
        <v>4294</v>
      </c>
      <c r="C428" s="14">
        <v>44333</v>
      </c>
      <c r="D428" s="13" t="s">
        <v>4295</v>
      </c>
      <c r="E428" s="13" t="s">
        <v>4296</v>
      </c>
      <c r="F428" s="13">
        <v>2980</v>
      </c>
      <c r="G428" s="13" t="s">
        <v>4297</v>
      </c>
      <c r="H428" s="13" t="s">
        <v>4298</v>
      </c>
      <c r="I428" s="15">
        <v>1</v>
      </c>
      <c r="J428" s="5">
        <v>145.24209999999999</v>
      </c>
      <c r="K428" s="15">
        <f t="shared" si="37"/>
        <v>175.74294099999997</v>
      </c>
      <c r="L428" s="5"/>
      <c r="M428" s="15"/>
      <c r="N428" s="5">
        <f t="shared" si="38"/>
        <v>166.95579394999996</v>
      </c>
      <c r="O428" s="15">
        <f>+SUM(N416:N428)</f>
        <v>4857.3867611999985</v>
      </c>
      <c r="P428" s="15">
        <v>363.63384437355398</v>
      </c>
      <c r="Q428" s="16">
        <f t="shared" si="35"/>
        <v>439.99695169200032</v>
      </c>
      <c r="R428" s="15">
        <f>+SUM(Q416:Q428)</f>
        <v>8149.5121548630059</v>
      </c>
      <c r="S428" s="16">
        <v>8149.5</v>
      </c>
      <c r="T428" s="22">
        <f t="shared" si="36"/>
        <v>-1.2154863005889638E-2</v>
      </c>
      <c r="U428" s="16"/>
      <c r="V428" s="16"/>
      <c r="W428" s="16"/>
      <c r="X428" s="16"/>
      <c r="Y428" s="16"/>
      <c r="Z428" s="16"/>
      <c r="AA428" s="16"/>
      <c r="AB428" s="16"/>
    </row>
    <row r="429" spans="1:28" x14ac:dyDescent="0.25">
      <c r="A429" s="3" t="s">
        <v>149</v>
      </c>
      <c r="B429" s="3" t="s">
        <v>150</v>
      </c>
      <c r="C429" s="4">
        <v>44333</v>
      </c>
      <c r="D429" s="3" t="s">
        <v>151</v>
      </c>
      <c r="E429" s="3" t="s">
        <v>152</v>
      </c>
      <c r="F429" s="3"/>
      <c r="G429" s="3" t="s">
        <v>153</v>
      </c>
      <c r="H429" s="3" t="s">
        <v>154</v>
      </c>
      <c r="I429" s="5">
        <v>1</v>
      </c>
      <c r="J429" s="5">
        <v>198.36</v>
      </c>
      <c r="K429" s="5">
        <f t="shared" si="37"/>
        <v>240.01560000000001</v>
      </c>
      <c r="L429" s="5"/>
      <c r="M429" s="5"/>
      <c r="N429" s="5">
        <f t="shared" si="38"/>
        <v>228.01481999999999</v>
      </c>
      <c r="O429" s="5"/>
      <c r="P429" s="5">
        <v>293.55296399999997</v>
      </c>
      <c r="Q429" s="6">
        <f t="shared" si="35"/>
        <v>355.19908643999997</v>
      </c>
      <c r="R429" s="5"/>
      <c r="S429" s="16"/>
      <c r="T429" s="22">
        <f t="shared" si="36"/>
        <v>0</v>
      </c>
      <c r="U429" s="6"/>
      <c r="V429" s="6"/>
      <c r="W429" s="6"/>
      <c r="X429" s="6"/>
      <c r="Y429" s="6"/>
      <c r="Z429" s="6"/>
      <c r="AA429" s="6"/>
      <c r="AB429" s="6"/>
    </row>
    <row r="430" spans="1:28" x14ac:dyDescent="0.25">
      <c r="A430" s="3" t="s">
        <v>185</v>
      </c>
      <c r="B430" s="3" t="s">
        <v>186</v>
      </c>
      <c r="C430" s="4">
        <v>44333</v>
      </c>
      <c r="D430" s="3" t="s">
        <v>187</v>
      </c>
      <c r="E430" s="3" t="s">
        <v>188</v>
      </c>
      <c r="F430" s="3"/>
      <c r="G430" s="3" t="s">
        <v>189</v>
      </c>
      <c r="H430" s="3" t="s">
        <v>190</v>
      </c>
      <c r="I430" s="5">
        <v>1</v>
      </c>
      <c r="J430" s="5">
        <v>198.36</v>
      </c>
      <c r="K430" s="5">
        <f t="shared" si="37"/>
        <v>240.01560000000001</v>
      </c>
      <c r="L430" s="5"/>
      <c r="M430" s="5"/>
      <c r="N430" s="5">
        <f t="shared" si="38"/>
        <v>228.01481999999999</v>
      </c>
      <c r="O430" s="5"/>
      <c r="P430" s="5">
        <v>293.55296399999997</v>
      </c>
      <c r="Q430" s="6">
        <f t="shared" si="35"/>
        <v>355.19908643999997</v>
      </c>
      <c r="R430" s="5"/>
      <c r="S430" s="16"/>
      <c r="T430" s="22">
        <f t="shared" si="36"/>
        <v>0</v>
      </c>
      <c r="U430" s="6"/>
      <c r="V430" s="6"/>
      <c r="W430" s="6"/>
      <c r="X430" s="6"/>
      <c r="Y430" s="6"/>
      <c r="Z430" s="6"/>
      <c r="AA430" s="6"/>
      <c r="AB430" s="6"/>
    </row>
    <row r="431" spans="1:28" x14ac:dyDescent="0.25">
      <c r="A431" s="3" t="s">
        <v>413</v>
      </c>
      <c r="B431" s="3" t="s">
        <v>414</v>
      </c>
      <c r="C431" s="4">
        <v>44333</v>
      </c>
      <c r="D431" s="3" t="s">
        <v>415</v>
      </c>
      <c r="E431" s="3" t="s">
        <v>416</v>
      </c>
      <c r="F431" s="3"/>
      <c r="G431" s="3" t="s">
        <v>417</v>
      </c>
      <c r="H431" s="3" t="s">
        <v>418</v>
      </c>
      <c r="I431" s="5">
        <v>1</v>
      </c>
      <c r="J431" s="15">
        <v>231.42</v>
      </c>
      <c r="K431" s="5">
        <f t="shared" si="37"/>
        <v>280.01819999999998</v>
      </c>
      <c r="L431" s="5"/>
      <c r="M431" s="5"/>
      <c r="N431" s="5">
        <f t="shared" si="38"/>
        <v>266.01728999999995</v>
      </c>
      <c r="O431" s="5"/>
      <c r="P431" s="5">
        <v>342.47845799999999</v>
      </c>
      <c r="Q431" s="6">
        <f t="shared" si="35"/>
        <v>414.39893417999997</v>
      </c>
      <c r="R431" s="5"/>
      <c r="S431" s="16"/>
      <c r="T431" s="22">
        <f t="shared" si="36"/>
        <v>0</v>
      </c>
      <c r="U431" s="6"/>
      <c r="V431" s="6"/>
      <c r="W431" s="6"/>
      <c r="X431" s="6"/>
      <c r="Y431" s="6"/>
      <c r="Z431" s="6"/>
      <c r="AA431" s="6"/>
      <c r="AB431" s="6"/>
    </row>
    <row r="432" spans="1:28" x14ac:dyDescent="0.25">
      <c r="A432" s="3" t="s">
        <v>1510</v>
      </c>
      <c r="B432" s="3" t="s">
        <v>1511</v>
      </c>
      <c r="C432" s="4">
        <v>44333</v>
      </c>
      <c r="D432" s="3" t="s">
        <v>1512</v>
      </c>
      <c r="E432" s="3" t="s">
        <v>1513</v>
      </c>
      <c r="F432" s="3"/>
      <c r="G432" s="3" t="s">
        <v>1514</v>
      </c>
      <c r="H432" s="3" t="s">
        <v>1515</v>
      </c>
      <c r="I432" s="5">
        <v>1</v>
      </c>
      <c r="J432" s="5">
        <v>203.379173553719</v>
      </c>
      <c r="K432" s="5">
        <f t="shared" si="37"/>
        <v>246.08879999999999</v>
      </c>
      <c r="L432" s="5"/>
      <c r="M432" s="5">
        <f>+K432*0.85</f>
        <v>209.17547999999999</v>
      </c>
      <c r="N432" s="5">
        <f>+M432*0.95</f>
        <v>198.71670599999999</v>
      </c>
      <c r="O432" s="5"/>
      <c r="P432" s="5">
        <v>300.82423697851198</v>
      </c>
      <c r="Q432" s="6">
        <f t="shared" si="35"/>
        <v>363.99732674399951</v>
      </c>
      <c r="R432" s="5"/>
      <c r="S432" s="16"/>
      <c r="T432" s="22">
        <f t="shared" si="36"/>
        <v>0</v>
      </c>
      <c r="U432" s="6"/>
      <c r="V432" s="6"/>
      <c r="W432" s="6"/>
      <c r="X432" s="6"/>
      <c r="Y432" s="6"/>
      <c r="Z432" s="6"/>
      <c r="AA432" s="6"/>
      <c r="AB432" s="6"/>
    </row>
    <row r="433" spans="1:28" x14ac:dyDescent="0.25">
      <c r="A433" s="3" t="s">
        <v>1528</v>
      </c>
      <c r="B433" s="3" t="s">
        <v>1529</v>
      </c>
      <c r="C433" s="4">
        <v>44333</v>
      </c>
      <c r="D433" s="3" t="s">
        <v>1530</v>
      </c>
      <c r="E433" s="3" t="s">
        <v>1531</v>
      </c>
      <c r="F433" s="3"/>
      <c r="G433" s="3" t="s">
        <v>1532</v>
      </c>
      <c r="H433" s="3" t="s">
        <v>1533</v>
      </c>
      <c r="I433" s="5">
        <v>1</v>
      </c>
      <c r="J433" s="5">
        <v>203.379173553719</v>
      </c>
      <c r="K433" s="5">
        <f t="shared" si="37"/>
        <v>246.08879999999999</v>
      </c>
      <c r="L433" s="5"/>
      <c r="M433" s="5">
        <f>+K433*0.85</f>
        <v>209.17547999999999</v>
      </c>
      <c r="N433" s="5">
        <f>+M433*0.95</f>
        <v>198.71670599999999</v>
      </c>
      <c r="O433" s="5"/>
      <c r="P433" s="5">
        <v>300.99914306776901</v>
      </c>
      <c r="Q433" s="6">
        <f t="shared" si="35"/>
        <v>364.2089631120005</v>
      </c>
      <c r="R433" s="5"/>
      <c r="S433" s="16"/>
      <c r="T433" s="22">
        <f t="shared" si="36"/>
        <v>0</v>
      </c>
      <c r="U433" s="6"/>
      <c r="V433" s="6"/>
      <c r="W433" s="6"/>
      <c r="X433" s="6"/>
      <c r="Y433" s="6"/>
      <c r="Z433" s="6"/>
      <c r="AA433" s="6"/>
      <c r="AB433" s="6"/>
    </row>
    <row r="434" spans="1:28" x14ac:dyDescent="0.25">
      <c r="A434" s="13" t="s">
        <v>2703</v>
      </c>
      <c r="B434" s="13" t="s">
        <v>2704</v>
      </c>
      <c r="C434" s="14">
        <v>44333</v>
      </c>
      <c r="D434" s="13" t="s">
        <v>2705</v>
      </c>
      <c r="E434" s="13" t="s">
        <v>2706</v>
      </c>
      <c r="F434" s="13"/>
      <c r="G434" s="13" t="s">
        <v>2707</v>
      </c>
      <c r="H434" s="13" t="s">
        <v>2708</v>
      </c>
      <c r="I434" s="15">
        <v>1</v>
      </c>
      <c r="J434" s="15">
        <v>327.02181818181799</v>
      </c>
      <c r="K434" s="15">
        <f t="shared" si="37"/>
        <v>395.69639999999976</v>
      </c>
      <c r="L434" s="5"/>
      <c r="M434" s="5">
        <f>+K434*0.85</f>
        <v>336.34193999999979</v>
      </c>
      <c r="N434" s="5">
        <f>+M434*0.95</f>
        <v>319.52484299999981</v>
      </c>
      <c r="O434" s="15"/>
      <c r="P434" s="15">
        <v>483.962858945454</v>
      </c>
      <c r="Q434" s="16">
        <f t="shared" si="35"/>
        <v>585.59505932399929</v>
      </c>
      <c r="R434" s="15"/>
      <c r="S434" s="16"/>
      <c r="T434" s="22">
        <f t="shared" si="36"/>
        <v>0</v>
      </c>
      <c r="U434" s="16"/>
      <c r="V434" s="16"/>
      <c r="W434" s="16"/>
      <c r="X434" s="16"/>
      <c r="Y434" s="16"/>
      <c r="Z434" s="16"/>
      <c r="AA434" s="16"/>
      <c r="AB434" s="16"/>
    </row>
    <row r="435" spans="1:28" x14ac:dyDescent="0.25">
      <c r="A435" s="13" t="s">
        <v>2745</v>
      </c>
      <c r="B435" s="13" t="s">
        <v>2746</v>
      </c>
      <c r="C435" s="14">
        <v>44333</v>
      </c>
      <c r="D435" s="13" t="s">
        <v>2747</v>
      </c>
      <c r="E435" s="13" t="s">
        <v>2748</v>
      </c>
      <c r="F435" s="13"/>
      <c r="G435" s="13" t="s">
        <v>2749</v>
      </c>
      <c r="H435" s="13" t="s">
        <v>2750</v>
      </c>
      <c r="I435" s="15">
        <v>1</v>
      </c>
      <c r="J435" s="15">
        <v>218.010909090909</v>
      </c>
      <c r="K435" s="15">
        <f t="shared" si="37"/>
        <v>263.7931999999999</v>
      </c>
      <c r="L435" s="5"/>
      <c r="M435" s="5">
        <f>+K435*0.85</f>
        <v>224.22421999999992</v>
      </c>
      <c r="N435" s="5">
        <f>+M435*0.95</f>
        <v>213.0130089999999</v>
      </c>
      <c r="O435" s="15"/>
      <c r="P435" s="15">
        <v>322.64960512727299</v>
      </c>
      <c r="Q435" s="16">
        <f t="shared" si="35"/>
        <v>390.40602220400029</v>
      </c>
      <c r="R435" s="15"/>
      <c r="S435" s="16"/>
      <c r="T435" s="22">
        <f t="shared" si="36"/>
        <v>0</v>
      </c>
      <c r="U435" s="16"/>
      <c r="V435" s="16"/>
      <c r="W435" s="16"/>
      <c r="X435" s="16"/>
      <c r="Y435" s="16"/>
      <c r="Z435" s="16"/>
      <c r="AA435" s="16"/>
      <c r="AB435" s="16"/>
    </row>
    <row r="436" spans="1:28" x14ac:dyDescent="0.25">
      <c r="A436" s="3" t="s">
        <v>3879</v>
      </c>
      <c r="B436" s="3" t="s">
        <v>3880</v>
      </c>
      <c r="C436" s="4">
        <v>44333</v>
      </c>
      <c r="D436" s="3" t="s">
        <v>3881</v>
      </c>
      <c r="E436" s="3" t="s">
        <v>3882</v>
      </c>
      <c r="F436" s="3"/>
      <c r="G436" s="3" t="s">
        <v>3883</v>
      </c>
      <c r="H436" s="3" t="s">
        <v>3884</v>
      </c>
      <c r="I436" s="5">
        <v>1</v>
      </c>
      <c r="J436" s="5">
        <v>21.923388429752102</v>
      </c>
      <c r="K436" s="5">
        <f t="shared" si="37"/>
        <v>26.527300000000043</v>
      </c>
      <c r="L436" s="5"/>
      <c r="M436" s="5"/>
      <c r="N436" s="5">
        <f>+K436*0.95</f>
        <v>25.20093500000004</v>
      </c>
      <c r="O436" s="5"/>
      <c r="P436" s="5">
        <v>32.393341042148798</v>
      </c>
      <c r="Q436" s="6">
        <f t="shared" si="35"/>
        <v>39.195942661000046</v>
      </c>
      <c r="R436" s="5"/>
      <c r="S436" s="16"/>
      <c r="T436" s="22">
        <f t="shared" si="36"/>
        <v>0</v>
      </c>
      <c r="U436" s="6"/>
      <c r="V436" s="6"/>
      <c r="W436" s="6"/>
      <c r="X436" s="6"/>
      <c r="Y436" s="6"/>
      <c r="Z436" s="6"/>
      <c r="AA436" s="6"/>
      <c r="AB436" s="6"/>
    </row>
    <row r="437" spans="1:28" x14ac:dyDescent="0.25">
      <c r="A437" s="3" t="s">
        <v>3885</v>
      </c>
      <c r="B437" s="3" t="s">
        <v>3886</v>
      </c>
      <c r="C437" s="4">
        <v>44333</v>
      </c>
      <c r="D437" s="3" t="s">
        <v>3887</v>
      </c>
      <c r="E437" s="3" t="s">
        <v>3888</v>
      </c>
      <c r="F437" s="3">
        <v>2977</v>
      </c>
      <c r="G437" s="3" t="s">
        <v>3889</v>
      </c>
      <c r="H437" s="3" t="s">
        <v>3890</v>
      </c>
      <c r="I437" s="5">
        <v>1</v>
      </c>
      <c r="J437" s="5">
        <v>21.923388429752102</v>
      </c>
      <c r="K437" s="5">
        <f t="shared" si="37"/>
        <v>26.527300000000043</v>
      </c>
      <c r="L437" s="5"/>
      <c r="M437" s="5"/>
      <c r="N437" s="5">
        <f>+K437*0.95</f>
        <v>25.20093500000004</v>
      </c>
      <c r="O437" s="5">
        <f>+SUM(N429:N437)</f>
        <v>1702.4200639999995</v>
      </c>
      <c r="P437" s="5">
        <v>32.393341042148798</v>
      </c>
      <c r="Q437" s="6">
        <f t="shared" si="35"/>
        <v>39.195942661000046</v>
      </c>
      <c r="R437" s="5">
        <f>+SUM(Q429:Q437)</f>
        <v>2907.3963637659995</v>
      </c>
      <c r="S437" s="16">
        <v>2907.41</v>
      </c>
      <c r="T437" s="22">
        <f t="shared" si="36"/>
        <v>1.3636234000387049E-2</v>
      </c>
      <c r="U437" s="6"/>
      <c r="V437" s="6"/>
      <c r="W437" s="6"/>
      <c r="X437" s="6"/>
      <c r="Y437" s="6"/>
      <c r="Z437" s="6"/>
      <c r="AA437" s="6"/>
      <c r="AB437" s="6"/>
    </row>
    <row r="438" spans="1:28" x14ac:dyDescent="0.25">
      <c r="A438" s="3" t="s">
        <v>1354</v>
      </c>
      <c r="B438" s="3" t="s">
        <v>1355</v>
      </c>
      <c r="C438" s="4">
        <v>44333</v>
      </c>
      <c r="D438" s="3" t="s">
        <v>1356</v>
      </c>
      <c r="E438" s="3" t="s">
        <v>1357</v>
      </c>
      <c r="F438" s="3"/>
      <c r="G438" s="3" t="s">
        <v>1358</v>
      </c>
      <c r="H438" s="3" t="s">
        <v>1359</v>
      </c>
      <c r="I438" s="5">
        <v>3</v>
      </c>
      <c r="J438" s="5">
        <v>27.815041322313999</v>
      </c>
      <c r="K438" s="5">
        <f t="shared" si="37"/>
        <v>100.96859999999981</v>
      </c>
      <c r="L438" s="5"/>
      <c r="M438" s="5"/>
      <c r="N438" s="5">
        <f>+K438*0.95</f>
        <v>95.920169999999814</v>
      </c>
      <c r="O438" s="5"/>
      <c r="P438" s="5">
        <v>122.96139687272699</v>
      </c>
      <c r="Q438" s="6">
        <f t="shared" si="35"/>
        <v>148.78329021599967</v>
      </c>
      <c r="R438" s="5"/>
      <c r="S438" s="16"/>
      <c r="T438" s="22">
        <f t="shared" si="36"/>
        <v>0</v>
      </c>
      <c r="U438" s="6"/>
      <c r="V438" s="6"/>
      <c r="W438" s="6"/>
      <c r="X438" s="6"/>
      <c r="Y438" s="6"/>
      <c r="Z438" s="6"/>
      <c r="AA438" s="6"/>
      <c r="AB438" s="6"/>
    </row>
    <row r="439" spans="1:28" x14ac:dyDescent="0.25">
      <c r="A439" s="3" t="s">
        <v>1378</v>
      </c>
      <c r="B439" s="3" t="s">
        <v>1379</v>
      </c>
      <c r="C439" s="4">
        <v>44333</v>
      </c>
      <c r="D439" s="3" t="s">
        <v>1380</v>
      </c>
      <c r="E439" s="3" t="s">
        <v>1381</v>
      </c>
      <c r="F439" s="3"/>
      <c r="G439" s="3" t="s">
        <v>1382</v>
      </c>
      <c r="H439" s="3" t="s">
        <v>1383</v>
      </c>
      <c r="I439" s="5">
        <v>1</v>
      </c>
      <c r="J439" s="5">
        <v>747.45958677685996</v>
      </c>
      <c r="K439" s="5">
        <f t="shared" si="37"/>
        <v>904.42610000000047</v>
      </c>
      <c r="L439" s="5"/>
      <c r="M439" s="5"/>
      <c r="N439" s="5">
        <f>+K439*0.95</f>
        <v>859.20479500000044</v>
      </c>
      <c r="O439" s="5"/>
      <c r="P439" s="5">
        <v>1106.1131203</v>
      </c>
      <c r="Q439" s="6">
        <f t="shared" si="35"/>
        <v>1338.3968755629999</v>
      </c>
      <c r="R439" s="5"/>
      <c r="S439" s="16"/>
      <c r="T439" s="22">
        <f t="shared" si="36"/>
        <v>0</v>
      </c>
      <c r="U439" s="6"/>
      <c r="V439" s="6"/>
      <c r="W439" s="6"/>
      <c r="X439" s="6"/>
      <c r="Y439" s="6"/>
      <c r="Z439" s="6"/>
      <c r="AA439" s="6"/>
      <c r="AB439" s="6"/>
    </row>
    <row r="440" spans="1:28" x14ac:dyDescent="0.25">
      <c r="A440" s="3" t="s">
        <v>2961</v>
      </c>
      <c r="B440" s="3" t="s">
        <v>2962</v>
      </c>
      <c r="C440" s="4">
        <v>44333</v>
      </c>
      <c r="D440" s="3" t="s">
        <v>2963</v>
      </c>
      <c r="E440" s="3" t="s">
        <v>2964</v>
      </c>
      <c r="F440" s="3"/>
      <c r="G440" s="3" t="s">
        <v>2965</v>
      </c>
      <c r="H440" s="3" t="s">
        <v>2966</v>
      </c>
      <c r="I440" s="5">
        <v>1</v>
      </c>
      <c r="J440" s="5">
        <v>697.65892561983503</v>
      </c>
      <c r="K440" s="5">
        <f t="shared" si="37"/>
        <v>844.16730000000041</v>
      </c>
      <c r="L440" s="5"/>
      <c r="M440" s="5">
        <f>+K440*0.85</f>
        <v>717.54220500000031</v>
      </c>
      <c r="N440" s="5">
        <f>+M440*0.95</f>
        <v>681.66509475000021</v>
      </c>
      <c r="O440" s="5"/>
      <c r="P440" s="5">
        <v>1032.72357782727</v>
      </c>
      <c r="Q440" s="6">
        <f t="shared" si="35"/>
        <v>1249.5955291709965</v>
      </c>
      <c r="R440" s="5"/>
      <c r="S440" s="16"/>
      <c r="T440" s="22">
        <f t="shared" si="36"/>
        <v>0</v>
      </c>
      <c r="U440" s="6"/>
      <c r="V440" s="6"/>
      <c r="W440" s="6"/>
      <c r="X440" s="6"/>
      <c r="Y440" s="6"/>
      <c r="Z440" s="6"/>
      <c r="AA440" s="6"/>
      <c r="AB440" s="6"/>
    </row>
    <row r="441" spans="1:28" x14ac:dyDescent="0.25">
      <c r="A441" s="3" t="s">
        <v>4257</v>
      </c>
      <c r="B441" s="3" t="s">
        <v>4258</v>
      </c>
      <c r="C441" s="4">
        <v>44333</v>
      </c>
      <c r="D441" s="3" t="s">
        <v>4259</v>
      </c>
      <c r="E441" s="3" t="s">
        <v>4260</v>
      </c>
      <c r="F441" s="3"/>
      <c r="G441" s="3" t="s">
        <v>4261</v>
      </c>
      <c r="H441" s="3" t="s">
        <v>4262</v>
      </c>
      <c r="I441" s="5">
        <v>1</v>
      </c>
      <c r="J441" s="5">
        <v>433.59942148760302</v>
      </c>
      <c r="K441" s="5">
        <f t="shared" si="37"/>
        <v>524.65529999999967</v>
      </c>
      <c r="L441" s="5"/>
      <c r="M441" s="5"/>
      <c r="N441" s="5">
        <f>+K441*0.95</f>
        <v>498.42253499999964</v>
      </c>
      <c r="O441" s="5"/>
      <c r="P441" s="5">
        <v>814.53819323553705</v>
      </c>
      <c r="Q441" s="6">
        <f t="shared" si="35"/>
        <v>985.59121381499983</v>
      </c>
      <c r="R441" s="5"/>
      <c r="S441" s="16"/>
      <c r="T441" s="22">
        <f t="shared" si="36"/>
        <v>0</v>
      </c>
      <c r="U441" s="6"/>
      <c r="V441" s="6"/>
      <c r="W441" s="6"/>
      <c r="X441" s="6"/>
      <c r="Y441" s="6"/>
      <c r="Z441" s="6"/>
      <c r="AA441" s="6"/>
      <c r="AB441" s="6"/>
    </row>
    <row r="442" spans="1:28" x14ac:dyDescent="0.25">
      <c r="A442" s="3" t="s">
        <v>4269</v>
      </c>
      <c r="B442" s="3" t="s">
        <v>4270</v>
      </c>
      <c r="C442" s="4">
        <v>44333</v>
      </c>
      <c r="D442" s="3" t="s">
        <v>4271</v>
      </c>
      <c r="E442" s="3" t="s">
        <v>4272</v>
      </c>
      <c r="F442" s="3"/>
      <c r="G442" s="3" t="s">
        <v>4273</v>
      </c>
      <c r="H442" s="3" t="s">
        <v>4274</v>
      </c>
      <c r="I442" s="5">
        <v>1</v>
      </c>
      <c r="J442" s="5">
        <v>402.45438016528902</v>
      </c>
      <c r="K442" s="5">
        <f t="shared" si="37"/>
        <v>486.96979999999968</v>
      </c>
      <c r="L442" s="5"/>
      <c r="M442" s="5"/>
      <c r="N442" s="5">
        <f>+K442*0.95</f>
        <v>462.62130999999965</v>
      </c>
      <c r="O442" s="5"/>
      <c r="P442" s="5">
        <v>595.865906185124</v>
      </c>
      <c r="Q442" s="6">
        <f t="shared" si="35"/>
        <v>720.997746484</v>
      </c>
      <c r="R442" s="5"/>
      <c r="S442" s="16"/>
      <c r="T442" s="22">
        <f t="shared" si="36"/>
        <v>0</v>
      </c>
      <c r="U442" s="6"/>
      <c r="V442" s="6"/>
      <c r="W442" s="6"/>
      <c r="X442" s="6"/>
      <c r="Y442" s="6"/>
      <c r="Z442" s="6"/>
      <c r="AA442" s="6"/>
      <c r="AB442" s="6"/>
    </row>
    <row r="443" spans="1:28" x14ac:dyDescent="0.25">
      <c r="A443" s="3" t="s">
        <v>4557</v>
      </c>
      <c r="B443" s="3" t="s">
        <v>4558</v>
      </c>
      <c r="C443" s="4">
        <v>44333</v>
      </c>
      <c r="D443" s="3" t="s">
        <v>4559</v>
      </c>
      <c r="E443" s="3" t="s">
        <v>4560</v>
      </c>
      <c r="F443" s="3">
        <v>2997</v>
      </c>
      <c r="G443" s="3" t="s">
        <v>4561</v>
      </c>
      <c r="H443" s="3" t="s">
        <v>4562</v>
      </c>
      <c r="I443" s="5">
        <v>1</v>
      </c>
      <c r="J443" s="5">
        <v>380.19</v>
      </c>
      <c r="K443" s="5">
        <f t="shared" si="37"/>
        <v>460.0299</v>
      </c>
      <c r="L443" s="5"/>
      <c r="M443" s="5"/>
      <c r="N443" s="5">
        <f>+K443</f>
        <v>460.0299</v>
      </c>
      <c r="O443" s="5">
        <f>+SUM(N438:N443)</f>
        <v>3057.8638047499994</v>
      </c>
      <c r="P443" s="5">
        <v>595.04681781652903</v>
      </c>
      <c r="Q443" s="6">
        <f t="shared" si="35"/>
        <v>720.00664955800005</v>
      </c>
      <c r="R443" s="5">
        <f>+SUM(Q438:Q443)</f>
        <v>5163.3713048069967</v>
      </c>
      <c r="S443" s="16">
        <v>5416.5</v>
      </c>
      <c r="T443" s="22">
        <f t="shared" si="36"/>
        <v>253.1286951930033</v>
      </c>
      <c r="U443" s="6"/>
      <c r="V443" s="6"/>
      <c r="W443" s="6"/>
      <c r="X443" s="6"/>
      <c r="Y443" s="6"/>
      <c r="Z443" s="6"/>
      <c r="AA443" s="6"/>
      <c r="AB443" s="16" t="s">
        <v>4894</v>
      </c>
    </row>
    <row r="444" spans="1:28" x14ac:dyDescent="0.25">
      <c r="A444" s="3" t="s">
        <v>3381</v>
      </c>
      <c r="B444" s="3" t="s">
        <v>3382</v>
      </c>
      <c r="C444" s="4">
        <v>44333</v>
      </c>
      <c r="D444" s="3" t="s">
        <v>3383</v>
      </c>
      <c r="E444" s="3" t="s">
        <v>3384</v>
      </c>
      <c r="F444" s="3"/>
      <c r="G444" s="3" t="s">
        <v>3385</v>
      </c>
      <c r="H444" s="3" t="s">
        <v>3386</v>
      </c>
      <c r="I444" s="5">
        <v>1</v>
      </c>
      <c r="J444" s="5">
        <v>1299.97586776859</v>
      </c>
      <c r="K444" s="5">
        <f t="shared" si="37"/>
        <v>1572.9707999999939</v>
      </c>
      <c r="L444" s="5"/>
      <c r="M444" s="5">
        <f>+K444*0.85</f>
        <v>1337.0251799999949</v>
      </c>
      <c r="N444" s="5">
        <f>+M444*0.95</f>
        <v>1270.1739209999951</v>
      </c>
      <c r="O444" s="5"/>
      <c r="P444" s="5">
        <v>1734.7137974677601</v>
      </c>
      <c r="Q444" s="6">
        <f t="shared" si="35"/>
        <v>2099.0036949359896</v>
      </c>
      <c r="R444" s="5"/>
      <c r="S444" s="16"/>
      <c r="T444" s="22">
        <f t="shared" si="36"/>
        <v>0</v>
      </c>
      <c r="U444" s="6"/>
      <c r="V444" s="6"/>
      <c r="W444" s="6"/>
      <c r="X444" s="6"/>
      <c r="Y444" s="6"/>
      <c r="Z444" s="6"/>
      <c r="AA444" s="6"/>
      <c r="AB444" s="6"/>
    </row>
    <row r="445" spans="1:28" x14ac:dyDescent="0.25">
      <c r="A445" s="3" t="s">
        <v>3387</v>
      </c>
      <c r="B445" s="3" t="s">
        <v>3388</v>
      </c>
      <c r="C445" s="4">
        <v>44333</v>
      </c>
      <c r="D445" s="3" t="s">
        <v>3389</v>
      </c>
      <c r="E445" s="3" t="s">
        <v>3390</v>
      </c>
      <c r="F445" s="3">
        <v>2995</v>
      </c>
      <c r="G445" s="3" t="s">
        <v>3391</v>
      </c>
      <c r="H445" s="3" t="s">
        <v>3392</v>
      </c>
      <c r="I445" s="5">
        <v>1</v>
      </c>
      <c r="J445" s="5">
        <v>1299.97586776859</v>
      </c>
      <c r="K445" s="5">
        <f t="shared" si="37"/>
        <v>1572.9707999999939</v>
      </c>
      <c r="L445" s="5"/>
      <c r="M445" s="5">
        <f>+K445*0.85</f>
        <v>1337.0251799999949</v>
      </c>
      <c r="N445" s="5">
        <f>+M445*0.95</f>
        <v>1270.1739209999951</v>
      </c>
      <c r="O445" s="5">
        <f>+N445+N444</f>
        <v>2540.3478419999901</v>
      </c>
      <c r="P445" s="5">
        <v>1734.7137974677601</v>
      </c>
      <c r="Q445" s="6">
        <f t="shared" si="35"/>
        <v>2099.0036949359896</v>
      </c>
      <c r="R445" s="5">
        <f>+Q445+Q444</f>
        <v>4198.0073898719793</v>
      </c>
      <c r="S445" s="16">
        <v>4494.84</v>
      </c>
      <c r="T445" s="22">
        <f t="shared" si="36"/>
        <v>296.83261012802086</v>
      </c>
      <c r="U445" s="6"/>
      <c r="V445" s="6"/>
      <c r="W445" s="6"/>
      <c r="X445" s="6"/>
      <c r="Y445" s="6"/>
      <c r="Z445" s="6"/>
      <c r="AA445" s="6"/>
      <c r="AB445" s="16" t="s">
        <v>4894</v>
      </c>
    </row>
    <row r="446" spans="1:28" x14ac:dyDescent="0.25">
      <c r="A446" s="3" t="s">
        <v>616</v>
      </c>
      <c r="B446" s="3" t="s">
        <v>617</v>
      </c>
      <c r="C446" s="4">
        <v>44333</v>
      </c>
      <c r="D446" s="3" t="s">
        <v>618</v>
      </c>
      <c r="E446" s="3" t="s">
        <v>619</v>
      </c>
      <c r="F446" s="3"/>
      <c r="G446" s="3" t="s">
        <v>620</v>
      </c>
      <c r="H446" s="3" t="s">
        <v>621</v>
      </c>
      <c r="I446" s="5">
        <v>1</v>
      </c>
      <c r="J446" s="5">
        <v>739.71</v>
      </c>
      <c r="K446" s="5">
        <f t="shared" si="37"/>
        <v>895.04910000000007</v>
      </c>
      <c r="L446" s="5"/>
      <c r="M446" s="5"/>
      <c r="N446" s="5">
        <f t="shared" ref="N446:N457" si="39">+K446*0.95</f>
        <v>850.29664500000001</v>
      </c>
      <c r="O446" s="5"/>
      <c r="P446" s="5">
        <v>1164.7754818185099</v>
      </c>
      <c r="Q446" s="6">
        <f t="shared" si="35"/>
        <v>1409.3783330003969</v>
      </c>
      <c r="R446" s="5"/>
      <c r="S446" s="16"/>
      <c r="T446" s="22">
        <f t="shared" si="36"/>
        <v>0</v>
      </c>
      <c r="U446" s="6"/>
      <c r="V446" s="6"/>
      <c r="W446" s="6"/>
      <c r="X446" s="6"/>
      <c r="Y446" s="6"/>
      <c r="Z446" s="6"/>
      <c r="AA446" s="6"/>
      <c r="AB446" s="6"/>
    </row>
    <row r="447" spans="1:28" x14ac:dyDescent="0.25">
      <c r="A447" s="3" t="s">
        <v>1396</v>
      </c>
      <c r="B447" s="3" t="s">
        <v>1397</v>
      </c>
      <c r="C447" s="4">
        <v>44333</v>
      </c>
      <c r="D447" s="3" t="s">
        <v>1398</v>
      </c>
      <c r="E447" s="3" t="s">
        <v>1399</v>
      </c>
      <c r="F447" s="3">
        <v>2970</v>
      </c>
      <c r="G447" s="3" t="s">
        <v>1400</v>
      </c>
      <c r="H447" s="3" t="s">
        <v>1401</v>
      </c>
      <c r="I447" s="5">
        <v>1</v>
      </c>
      <c r="J447" s="5">
        <v>392.58</v>
      </c>
      <c r="K447" s="5">
        <f t="shared" si="37"/>
        <v>475.02179999999998</v>
      </c>
      <c r="L447" s="5"/>
      <c r="M447" s="5"/>
      <c r="N447" s="5">
        <f t="shared" si="39"/>
        <v>451.27070999999995</v>
      </c>
      <c r="O447" s="5">
        <f>+N447+N446</f>
        <v>1301.5673549999999</v>
      </c>
      <c r="P447" s="5">
        <v>1238.4209880000001</v>
      </c>
      <c r="Q447" s="6">
        <f t="shared" si="35"/>
        <v>1498.48939548</v>
      </c>
      <c r="R447" s="5">
        <f>+Q447+Q446</f>
        <v>2907.8677284803971</v>
      </c>
      <c r="S447" s="16">
        <v>2907.9</v>
      </c>
      <c r="T447" s="22">
        <f t="shared" si="36"/>
        <v>3.2271519603000343E-2</v>
      </c>
      <c r="U447" s="6"/>
      <c r="V447" s="6"/>
      <c r="W447" s="6"/>
      <c r="X447" s="6"/>
      <c r="Y447" s="6"/>
      <c r="Z447" s="6"/>
      <c r="AA447" s="6"/>
      <c r="AB447" s="6"/>
    </row>
    <row r="448" spans="1:28" x14ac:dyDescent="0.25">
      <c r="A448" s="3" t="s">
        <v>622</v>
      </c>
      <c r="B448" s="3" t="s">
        <v>623</v>
      </c>
      <c r="C448" s="4">
        <v>44333</v>
      </c>
      <c r="D448" s="3" t="s">
        <v>624</v>
      </c>
      <c r="E448" s="3" t="s">
        <v>625</v>
      </c>
      <c r="F448" s="3">
        <v>2972</v>
      </c>
      <c r="G448" s="3" t="s">
        <v>626</v>
      </c>
      <c r="H448" s="3" t="s">
        <v>627</v>
      </c>
      <c r="I448" s="5">
        <v>1</v>
      </c>
      <c r="J448" s="5">
        <v>739.71</v>
      </c>
      <c r="K448" s="5">
        <f t="shared" si="37"/>
        <v>895.04910000000007</v>
      </c>
      <c r="L448" s="5"/>
      <c r="M448" s="5"/>
      <c r="N448" s="5">
        <f t="shared" si="39"/>
        <v>850.29664500000001</v>
      </c>
      <c r="O448" s="5">
        <f>+N448</f>
        <v>850.29664500000001</v>
      </c>
      <c r="P448" s="5">
        <v>1164.78879673388</v>
      </c>
      <c r="Q448" s="6">
        <f t="shared" si="35"/>
        <v>1409.3944440479947</v>
      </c>
      <c r="R448" s="5">
        <f>+Q448</f>
        <v>1409.3944440479947</v>
      </c>
      <c r="S448" s="16">
        <v>1409.4</v>
      </c>
      <c r="T448" s="22">
        <f t="shared" si="36"/>
        <v>5.5559520053520828E-3</v>
      </c>
      <c r="U448" s="6"/>
      <c r="V448" s="6"/>
      <c r="W448" s="6"/>
      <c r="X448" s="6"/>
      <c r="Y448" s="6"/>
      <c r="Z448" s="6"/>
      <c r="AA448" s="6"/>
      <c r="AB448" s="6"/>
    </row>
    <row r="449" spans="1:28" x14ac:dyDescent="0.25">
      <c r="A449" s="3" t="s">
        <v>101</v>
      </c>
      <c r="B449" s="3" t="s">
        <v>102</v>
      </c>
      <c r="C449" s="4">
        <v>44333</v>
      </c>
      <c r="D449" s="3" t="s">
        <v>103</v>
      </c>
      <c r="E449" s="3" t="s">
        <v>104</v>
      </c>
      <c r="F449" s="3"/>
      <c r="G449" s="3" t="s">
        <v>105</v>
      </c>
      <c r="H449" s="3" t="s">
        <v>106</v>
      </c>
      <c r="I449" s="5">
        <v>1</v>
      </c>
      <c r="J449" s="5">
        <v>317.99</v>
      </c>
      <c r="K449" s="5">
        <f t="shared" si="37"/>
        <v>384.7679</v>
      </c>
      <c r="L449" s="5"/>
      <c r="M449" s="5"/>
      <c r="N449" s="5">
        <f t="shared" si="39"/>
        <v>365.52950499999997</v>
      </c>
      <c r="O449" s="5"/>
      <c r="P449" s="5">
        <v>448.26412234462799</v>
      </c>
      <c r="Q449" s="6">
        <f t="shared" si="35"/>
        <v>542.39958803699983</v>
      </c>
      <c r="R449" s="5"/>
      <c r="S449" s="16"/>
      <c r="T449" s="22">
        <f t="shared" si="36"/>
        <v>0</v>
      </c>
      <c r="U449" s="6"/>
      <c r="V449" s="6"/>
      <c r="W449" s="6"/>
      <c r="X449" s="6"/>
      <c r="Y449" s="6"/>
      <c r="Z449" s="6"/>
      <c r="AA449" s="6"/>
      <c r="AB449" s="6"/>
    </row>
    <row r="450" spans="1:28" x14ac:dyDescent="0.25">
      <c r="A450" s="3" t="s">
        <v>131</v>
      </c>
      <c r="B450" s="3" t="s">
        <v>132</v>
      </c>
      <c r="C450" s="4">
        <v>44333</v>
      </c>
      <c r="D450" s="3" t="s">
        <v>133</v>
      </c>
      <c r="E450" s="3" t="s">
        <v>134</v>
      </c>
      <c r="F450" s="3"/>
      <c r="G450" s="3" t="s">
        <v>135</v>
      </c>
      <c r="H450" s="3" t="s">
        <v>136</v>
      </c>
      <c r="I450" s="5">
        <v>1</v>
      </c>
      <c r="J450" s="5">
        <v>61.36</v>
      </c>
      <c r="K450" s="5">
        <f t="shared" si="37"/>
        <v>74.245599999999996</v>
      </c>
      <c r="L450" s="5"/>
      <c r="M450" s="5"/>
      <c r="N450" s="5">
        <f t="shared" si="39"/>
        <v>70.533319999999989</v>
      </c>
      <c r="O450" s="5"/>
      <c r="P450" s="5">
        <v>95.264612667768404</v>
      </c>
      <c r="Q450" s="6">
        <f t="shared" ref="Q450:Q513" si="40">+P450*1.21</f>
        <v>115.27018132799977</v>
      </c>
      <c r="R450" s="5"/>
      <c r="S450" s="16"/>
      <c r="T450" s="22">
        <f t="shared" si="36"/>
        <v>0</v>
      </c>
      <c r="U450" s="6"/>
      <c r="V450" s="6"/>
      <c r="W450" s="6"/>
      <c r="X450" s="6"/>
      <c r="Y450" s="6"/>
      <c r="Z450" s="6"/>
      <c r="AA450" s="6"/>
      <c r="AB450" s="6"/>
    </row>
    <row r="451" spans="1:28" x14ac:dyDescent="0.25">
      <c r="A451" s="3" t="s">
        <v>628</v>
      </c>
      <c r="B451" s="3" t="s">
        <v>629</v>
      </c>
      <c r="C451" s="4">
        <v>44333</v>
      </c>
      <c r="D451" s="3" t="s">
        <v>630</v>
      </c>
      <c r="E451" s="3" t="s">
        <v>631</v>
      </c>
      <c r="F451" s="3"/>
      <c r="G451" s="3" t="s">
        <v>632</v>
      </c>
      <c r="H451" s="3" t="s">
        <v>633</v>
      </c>
      <c r="I451" s="5">
        <v>1</v>
      </c>
      <c r="J451" s="5">
        <v>739.71</v>
      </c>
      <c r="K451" s="5">
        <f t="shared" si="37"/>
        <v>895.04910000000007</v>
      </c>
      <c r="L451" s="5"/>
      <c r="M451" s="5"/>
      <c r="N451" s="5">
        <f t="shared" si="39"/>
        <v>850.29664500000001</v>
      </c>
      <c r="O451" s="5"/>
      <c r="P451" s="5">
        <v>1164.78879673388</v>
      </c>
      <c r="Q451" s="6">
        <f t="shared" si="40"/>
        <v>1409.3944440479947</v>
      </c>
      <c r="R451" s="5"/>
      <c r="S451" s="16"/>
      <c r="T451" s="22">
        <f t="shared" si="36"/>
        <v>0</v>
      </c>
      <c r="U451" s="6"/>
      <c r="V451" s="6"/>
      <c r="W451" s="6"/>
      <c r="X451" s="6"/>
      <c r="Y451" s="6"/>
      <c r="Z451" s="6"/>
      <c r="AA451" s="6"/>
      <c r="AB451" s="6"/>
    </row>
    <row r="452" spans="1:28" x14ac:dyDescent="0.25">
      <c r="A452" s="3" t="s">
        <v>4797</v>
      </c>
      <c r="B452" s="3" t="s">
        <v>4798</v>
      </c>
      <c r="C452" s="4">
        <v>44333</v>
      </c>
      <c r="D452" s="3" t="s">
        <v>4799</v>
      </c>
      <c r="E452" s="3" t="s">
        <v>4800</v>
      </c>
      <c r="F452" s="3">
        <v>2973</v>
      </c>
      <c r="G452" s="3" t="s">
        <v>4801</v>
      </c>
      <c r="H452" s="3" t="s">
        <v>4802</v>
      </c>
      <c r="I452" s="5">
        <v>1</v>
      </c>
      <c r="J452" s="5">
        <v>129.82660000000001</v>
      </c>
      <c r="K452" s="5">
        <f t="shared" si="37"/>
        <v>157.09018600000002</v>
      </c>
      <c r="L452" s="5"/>
      <c r="M452" s="5"/>
      <c r="N452" s="5">
        <f t="shared" si="39"/>
        <v>149.2356767</v>
      </c>
      <c r="O452" s="5">
        <f>+N452+N451+N450+N449</f>
        <v>1435.5951467</v>
      </c>
      <c r="P452" s="5">
        <v>232.729668922314</v>
      </c>
      <c r="Q452" s="6">
        <f t="shared" si="40"/>
        <v>281.60289939599994</v>
      </c>
      <c r="R452" s="5">
        <f>+Q452+Q451+Q450+Q449</f>
        <v>2348.6671128089943</v>
      </c>
      <c r="S452" s="16">
        <v>2348.67</v>
      </c>
      <c r="T452" s="22">
        <f t="shared" si="36"/>
        <v>2.8871910058114736E-3</v>
      </c>
      <c r="U452" s="6"/>
      <c r="V452" s="6"/>
      <c r="W452" s="6"/>
      <c r="X452" s="6"/>
      <c r="Y452" s="6"/>
      <c r="Z452" s="6"/>
      <c r="AA452" s="6"/>
      <c r="AB452" s="6"/>
    </row>
    <row r="453" spans="1:28" x14ac:dyDescent="0.25">
      <c r="A453" s="3" t="s">
        <v>634</v>
      </c>
      <c r="B453" s="3" t="s">
        <v>635</v>
      </c>
      <c r="C453" s="4">
        <v>44333</v>
      </c>
      <c r="D453" s="3" t="s">
        <v>636</v>
      </c>
      <c r="E453" s="3" t="s">
        <v>637</v>
      </c>
      <c r="F453" s="3"/>
      <c r="G453" s="3" t="s">
        <v>638</v>
      </c>
      <c r="H453" s="3" t="s">
        <v>639</v>
      </c>
      <c r="I453" s="5">
        <v>1</v>
      </c>
      <c r="J453" s="5">
        <v>739.71</v>
      </c>
      <c r="K453" s="5">
        <f t="shared" si="37"/>
        <v>895.04910000000007</v>
      </c>
      <c r="L453" s="5"/>
      <c r="M453" s="5"/>
      <c r="N453" s="5">
        <f t="shared" si="39"/>
        <v>850.29664500000001</v>
      </c>
      <c r="O453" s="5"/>
      <c r="P453" s="5">
        <v>1164.78879673388</v>
      </c>
      <c r="Q453" s="6">
        <f t="shared" si="40"/>
        <v>1409.3944440479947</v>
      </c>
      <c r="R453" s="5"/>
      <c r="S453" s="16"/>
      <c r="T453" s="22">
        <f t="shared" si="36"/>
        <v>0</v>
      </c>
      <c r="U453" s="6"/>
      <c r="V453" s="6"/>
      <c r="W453" s="6"/>
      <c r="X453" s="6"/>
      <c r="Y453" s="6"/>
      <c r="Z453" s="6"/>
      <c r="AA453" s="6"/>
      <c r="AB453" s="6"/>
    </row>
    <row r="454" spans="1:28" x14ac:dyDescent="0.25">
      <c r="A454" s="3" t="s">
        <v>970</v>
      </c>
      <c r="B454" s="3" t="s">
        <v>971</v>
      </c>
      <c r="C454" s="4">
        <v>44333</v>
      </c>
      <c r="D454" s="3" t="s">
        <v>972</v>
      </c>
      <c r="E454" s="3" t="s">
        <v>973</v>
      </c>
      <c r="F454" s="3"/>
      <c r="G454" s="3" t="s">
        <v>974</v>
      </c>
      <c r="H454" s="3" t="s">
        <v>975</v>
      </c>
      <c r="I454" s="5">
        <v>1</v>
      </c>
      <c r="J454" s="5">
        <v>188.56851239669399</v>
      </c>
      <c r="K454" s="5">
        <f t="shared" si="37"/>
        <v>228.16789999999972</v>
      </c>
      <c r="L454" s="5"/>
      <c r="M454" s="5"/>
      <c r="N454" s="5">
        <f t="shared" si="39"/>
        <v>216.75950499999973</v>
      </c>
      <c r="O454" s="5"/>
      <c r="P454" s="5">
        <v>279.005970942148</v>
      </c>
      <c r="Q454" s="6">
        <f t="shared" si="40"/>
        <v>337.59722483999906</v>
      </c>
      <c r="R454" s="5"/>
      <c r="S454" s="16"/>
      <c r="T454" s="22">
        <f t="shared" si="36"/>
        <v>0</v>
      </c>
      <c r="U454" s="6"/>
      <c r="V454" s="6"/>
      <c r="W454" s="6"/>
      <c r="X454" s="6"/>
      <c r="Y454" s="6"/>
      <c r="Z454" s="6"/>
      <c r="AA454" s="6"/>
      <c r="AB454" s="6"/>
    </row>
    <row r="455" spans="1:28" x14ac:dyDescent="0.25">
      <c r="A455" s="3" t="s">
        <v>1312</v>
      </c>
      <c r="B455" s="3" t="s">
        <v>1313</v>
      </c>
      <c r="C455" s="4">
        <v>44333</v>
      </c>
      <c r="D455" s="3" t="s">
        <v>1314</v>
      </c>
      <c r="E455" s="3" t="s">
        <v>1315</v>
      </c>
      <c r="F455" s="3"/>
      <c r="G455" s="3" t="s">
        <v>1316</v>
      </c>
      <c r="H455" s="3" t="s">
        <v>1317</v>
      </c>
      <c r="I455" s="5">
        <v>1</v>
      </c>
      <c r="J455" s="5">
        <v>176.54256198347099</v>
      </c>
      <c r="K455" s="5">
        <f t="shared" si="37"/>
        <v>213.61649999999989</v>
      </c>
      <c r="L455" s="5"/>
      <c r="M455" s="5"/>
      <c r="N455" s="5">
        <f t="shared" si="39"/>
        <v>202.93567499999989</v>
      </c>
      <c r="O455" s="5"/>
      <c r="P455" s="5">
        <v>261.15235023966898</v>
      </c>
      <c r="Q455" s="6">
        <f t="shared" si="40"/>
        <v>315.99434378999945</v>
      </c>
      <c r="R455" s="5"/>
      <c r="S455" s="16"/>
      <c r="T455" s="22">
        <f t="shared" ref="T455:T518" si="41">+S455-R455</f>
        <v>0</v>
      </c>
      <c r="U455" s="6"/>
      <c r="V455" s="6"/>
      <c r="W455" s="6"/>
      <c r="X455" s="6"/>
      <c r="Y455" s="6"/>
      <c r="Z455" s="6"/>
      <c r="AA455" s="6"/>
      <c r="AB455" s="6"/>
    </row>
    <row r="456" spans="1:28" x14ac:dyDescent="0.25">
      <c r="A456" s="3" t="s">
        <v>1348</v>
      </c>
      <c r="B456" s="3" t="s">
        <v>1349</v>
      </c>
      <c r="C456" s="4">
        <v>44333</v>
      </c>
      <c r="D456" s="3" t="s">
        <v>1350</v>
      </c>
      <c r="E456" s="3" t="s">
        <v>1351</v>
      </c>
      <c r="F456" s="3"/>
      <c r="G456" s="3" t="s">
        <v>1352</v>
      </c>
      <c r="H456" s="3" t="s">
        <v>1353</v>
      </c>
      <c r="I456" s="5">
        <v>1</v>
      </c>
      <c r="J456" s="5">
        <v>155.71983471074401</v>
      </c>
      <c r="K456" s="5">
        <f t="shared" si="37"/>
        <v>188.42100000000025</v>
      </c>
      <c r="L456" s="5"/>
      <c r="M456" s="5"/>
      <c r="N456" s="5">
        <f t="shared" si="39"/>
        <v>178.99995000000024</v>
      </c>
      <c r="O456" s="5"/>
      <c r="P456" s="5">
        <v>230.08384177686</v>
      </c>
      <c r="Q456" s="6">
        <f t="shared" si="40"/>
        <v>278.40144855000057</v>
      </c>
      <c r="R456" s="5"/>
      <c r="S456" s="16"/>
      <c r="T456" s="22">
        <f t="shared" si="41"/>
        <v>0</v>
      </c>
      <c r="U456" s="6"/>
      <c r="V456" s="6"/>
      <c r="W456" s="6"/>
      <c r="X456" s="6"/>
      <c r="Y456" s="6"/>
      <c r="Z456" s="6"/>
      <c r="AA456" s="6"/>
      <c r="AB456" s="6"/>
    </row>
    <row r="457" spans="1:28" x14ac:dyDescent="0.25">
      <c r="A457" s="3" t="s">
        <v>1636</v>
      </c>
      <c r="B457" s="3" t="s">
        <v>1637</v>
      </c>
      <c r="C457" s="4">
        <v>44333</v>
      </c>
      <c r="D457" s="3" t="s">
        <v>1638</v>
      </c>
      <c r="E457" s="3" t="s">
        <v>1639</v>
      </c>
      <c r="F457" s="3"/>
      <c r="G457" s="3" t="s">
        <v>1640</v>
      </c>
      <c r="H457" s="3" t="s">
        <v>1641</v>
      </c>
      <c r="I457" s="5">
        <v>4</v>
      </c>
      <c r="J457" s="5">
        <v>123.97</v>
      </c>
      <c r="K457" s="5">
        <f t="shared" si="37"/>
        <v>600.01479999999992</v>
      </c>
      <c r="L457" s="5"/>
      <c r="M457" s="5"/>
      <c r="N457" s="5">
        <f t="shared" si="39"/>
        <v>570.01405999999986</v>
      </c>
      <c r="O457" s="5"/>
      <c r="P457" s="5">
        <v>712.72731599999997</v>
      </c>
      <c r="Q457" s="6">
        <f t="shared" si="40"/>
        <v>862.4000523599999</v>
      </c>
      <c r="R457" s="5"/>
      <c r="S457" s="16"/>
      <c r="T457" s="22">
        <f t="shared" si="41"/>
        <v>0</v>
      </c>
      <c r="U457" s="6"/>
      <c r="V457" s="6"/>
      <c r="W457" s="6"/>
      <c r="X457" s="6"/>
      <c r="Y457" s="6"/>
      <c r="Z457" s="6"/>
      <c r="AA457" s="6"/>
      <c r="AB457" s="6"/>
    </row>
    <row r="458" spans="1:28" x14ac:dyDescent="0.25">
      <c r="A458" s="3" t="s">
        <v>1804</v>
      </c>
      <c r="B458" s="3" t="s">
        <v>1805</v>
      </c>
      <c r="C458" s="4">
        <v>44333</v>
      </c>
      <c r="D458" s="3" t="s">
        <v>1806</v>
      </c>
      <c r="E458" s="3" t="s">
        <v>1807</v>
      </c>
      <c r="F458" s="3"/>
      <c r="G458" s="3" t="s">
        <v>1808</v>
      </c>
      <c r="H458" s="3" t="s">
        <v>1809</v>
      </c>
      <c r="I458" s="5">
        <v>1</v>
      </c>
      <c r="J458" s="5">
        <v>245.39</v>
      </c>
      <c r="K458" s="5">
        <f t="shared" si="37"/>
        <v>296.92189999999999</v>
      </c>
      <c r="L458" s="5"/>
      <c r="M458" s="5"/>
      <c r="N458" s="5">
        <f>+K458</f>
        <v>296.92189999999999</v>
      </c>
      <c r="O458" s="5"/>
      <c r="P458" s="5">
        <v>362.97762379338798</v>
      </c>
      <c r="Q458" s="6">
        <f t="shared" si="40"/>
        <v>439.20292478999943</v>
      </c>
      <c r="R458" s="5"/>
      <c r="S458" s="16"/>
      <c r="T458" s="22">
        <f t="shared" si="41"/>
        <v>0</v>
      </c>
      <c r="U458" s="6"/>
      <c r="V458" s="6"/>
      <c r="W458" s="6"/>
      <c r="X458" s="6"/>
      <c r="Y458" s="6"/>
      <c r="Z458" s="6"/>
      <c r="AA458" s="6"/>
      <c r="AB458" s="6"/>
    </row>
    <row r="459" spans="1:28" x14ac:dyDescent="0.25">
      <c r="A459" s="3" t="s">
        <v>1846</v>
      </c>
      <c r="B459" s="3" t="s">
        <v>1847</v>
      </c>
      <c r="C459" s="4">
        <v>44333</v>
      </c>
      <c r="D459" s="3" t="s">
        <v>1848</v>
      </c>
      <c r="E459" s="3" t="s">
        <v>1849</v>
      </c>
      <c r="F459" s="3"/>
      <c r="G459" s="3" t="s">
        <v>1850</v>
      </c>
      <c r="H459" s="3" t="s">
        <v>1851</v>
      </c>
      <c r="I459" s="5">
        <v>1</v>
      </c>
      <c r="J459" s="5">
        <v>245.39</v>
      </c>
      <c r="K459" s="5">
        <f t="shared" si="37"/>
        <v>296.92189999999999</v>
      </c>
      <c r="L459" s="5"/>
      <c r="M459" s="5"/>
      <c r="N459" s="5">
        <f>+K459</f>
        <v>296.92189999999999</v>
      </c>
      <c r="O459" s="5"/>
      <c r="P459" s="5">
        <v>362.97762379338798</v>
      </c>
      <c r="Q459" s="6">
        <f t="shared" si="40"/>
        <v>439.20292478999943</v>
      </c>
      <c r="R459" s="5"/>
      <c r="S459" s="16"/>
      <c r="T459" s="22">
        <f t="shared" si="41"/>
        <v>0</v>
      </c>
      <c r="U459" s="6"/>
      <c r="V459" s="6"/>
      <c r="W459" s="6"/>
      <c r="X459" s="6"/>
      <c r="Y459" s="6"/>
      <c r="Z459" s="6"/>
      <c r="AA459" s="6"/>
      <c r="AB459" s="6"/>
    </row>
    <row r="460" spans="1:28" x14ac:dyDescent="0.25">
      <c r="A460" s="3" t="s">
        <v>1906</v>
      </c>
      <c r="B460" s="3" t="s">
        <v>1907</v>
      </c>
      <c r="C460" s="4">
        <v>44333</v>
      </c>
      <c r="D460" s="3" t="s">
        <v>1908</v>
      </c>
      <c r="E460" s="3" t="s">
        <v>1909</v>
      </c>
      <c r="F460" s="3"/>
      <c r="G460" s="3" t="s">
        <v>1910</v>
      </c>
      <c r="H460" s="3" t="s">
        <v>1911</v>
      </c>
      <c r="I460" s="5">
        <v>1</v>
      </c>
      <c r="J460" s="5">
        <v>256.55</v>
      </c>
      <c r="K460" s="5">
        <f t="shared" si="37"/>
        <v>310.4255</v>
      </c>
      <c r="L460" s="5"/>
      <c r="M460" s="5"/>
      <c r="N460" s="5">
        <f>+K460</f>
        <v>310.4255</v>
      </c>
      <c r="O460" s="5"/>
      <c r="P460" s="5">
        <v>379.50091950000001</v>
      </c>
      <c r="Q460" s="6">
        <f t="shared" si="40"/>
        <v>459.19611259499999</v>
      </c>
      <c r="R460" s="5"/>
      <c r="S460" s="16"/>
      <c r="T460" s="22">
        <f t="shared" si="41"/>
        <v>0</v>
      </c>
      <c r="U460" s="6"/>
      <c r="V460" s="6"/>
      <c r="W460" s="6"/>
      <c r="X460" s="6"/>
      <c r="Y460" s="6"/>
      <c r="Z460" s="6"/>
      <c r="AA460" s="6"/>
      <c r="AB460" s="6"/>
    </row>
    <row r="461" spans="1:28" x14ac:dyDescent="0.25">
      <c r="A461" s="3" t="s">
        <v>2116</v>
      </c>
      <c r="B461" s="3" t="s">
        <v>2117</v>
      </c>
      <c r="C461" s="4">
        <v>44333</v>
      </c>
      <c r="D461" s="3" t="s">
        <v>2118</v>
      </c>
      <c r="E461" s="3" t="s">
        <v>2119</v>
      </c>
      <c r="F461" s="3"/>
      <c r="G461" s="3" t="s">
        <v>2120</v>
      </c>
      <c r="H461" s="3" t="s">
        <v>2121</v>
      </c>
      <c r="I461" s="5">
        <v>1</v>
      </c>
      <c r="J461" s="5">
        <v>394.16</v>
      </c>
      <c r="K461" s="5">
        <f t="shared" si="37"/>
        <v>476.93360000000001</v>
      </c>
      <c r="L461" s="5"/>
      <c r="M461" s="5"/>
      <c r="N461" s="5">
        <f>+K461</f>
        <v>476.93360000000001</v>
      </c>
      <c r="O461" s="5"/>
      <c r="P461" s="5">
        <v>583.14314738429698</v>
      </c>
      <c r="Q461" s="6">
        <f t="shared" si="40"/>
        <v>705.60320833499929</v>
      </c>
      <c r="R461" s="5"/>
      <c r="S461" s="16"/>
      <c r="T461" s="22">
        <f t="shared" si="41"/>
        <v>0</v>
      </c>
      <c r="U461" s="6"/>
      <c r="V461" s="6"/>
      <c r="W461" s="6"/>
      <c r="X461" s="6"/>
      <c r="Y461" s="6"/>
      <c r="Z461" s="6"/>
      <c r="AA461" s="6"/>
      <c r="AB461" s="6"/>
    </row>
    <row r="462" spans="1:28" x14ac:dyDescent="0.25">
      <c r="A462" s="3" t="s">
        <v>2290</v>
      </c>
      <c r="B462" s="3" t="s">
        <v>2291</v>
      </c>
      <c r="C462" s="4">
        <v>44333</v>
      </c>
      <c r="D462" s="3" t="s">
        <v>2292</v>
      </c>
      <c r="E462" s="3" t="s">
        <v>2293</v>
      </c>
      <c r="F462" s="3"/>
      <c r="G462" s="3" t="s">
        <v>2294</v>
      </c>
      <c r="H462" s="3" t="s">
        <v>2295</v>
      </c>
      <c r="I462" s="5">
        <v>4</v>
      </c>
      <c r="J462" s="5">
        <v>208.2</v>
      </c>
      <c r="K462" s="5">
        <f t="shared" si="37"/>
        <v>1007.6879999999999</v>
      </c>
      <c r="L462" s="5"/>
      <c r="M462" s="5"/>
      <c r="N462" s="5">
        <f>+K462</f>
        <v>1007.6879999999999</v>
      </c>
      <c r="O462" s="5"/>
      <c r="P462" s="5">
        <v>1280.00230505785</v>
      </c>
      <c r="Q462" s="6">
        <f t="shared" si="40"/>
        <v>1548.8027891199984</v>
      </c>
      <c r="R462" s="5"/>
      <c r="S462" s="16"/>
      <c r="T462" s="22">
        <f t="shared" si="41"/>
        <v>0</v>
      </c>
      <c r="U462" s="6"/>
      <c r="V462" s="6"/>
      <c r="W462" s="6"/>
      <c r="X462" s="6"/>
      <c r="Y462" s="6"/>
      <c r="Z462" s="6"/>
      <c r="AA462" s="6"/>
      <c r="AB462" s="6"/>
    </row>
    <row r="463" spans="1:28" x14ac:dyDescent="0.25">
      <c r="A463" s="3" t="s">
        <v>3375</v>
      </c>
      <c r="B463" s="3" t="s">
        <v>3376</v>
      </c>
      <c r="C463" s="4">
        <v>44333</v>
      </c>
      <c r="D463" s="3" t="s">
        <v>3377</v>
      </c>
      <c r="E463" s="3" t="s">
        <v>3378</v>
      </c>
      <c r="F463" s="3"/>
      <c r="G463" s="3" t="s">
        <v>3379</v>
      </c>
      <c r="H463" s="3" t="s">
        <v>3380</v>
      </c>
      <c r="I463" s="5">
        <v>1</v>
      </c>
      <c r="J463" s="5">
        <v>1299.97586776859</v>
      </c>
      <c r="K463" s="5">
        <f t="shared" si="37"/>
        <v>1572.9707999999939</v>
      </c>
      <c r="L463" s="5"/>
      <c r="M463" s="5">
        <f>+K463*0.85</f>
        <v>1337.0251799999949</v>
      </c>
      <c r="N463" s="5">
        <f>+M463*0.95</f>
        <v>1270.1739209999951</v>
      </c>
      <c r="O463" s="5"/>
      <c r="P463" s="5">
        <v>1734.7137974677601</v>
      </c>
      <c r="Q463" s="6">
        <f t="shared" si="40"/>
        <v>2099.0036949359896</v>
      </c>
      <c r="R463" s="5"/>
      <c r="S463" s="16"/>
      <c r="T463" s="22">
        <f t="shared" si="41"/>
        <v>0</v>
      </c>
      <c r="U463" s="6"/>
      <c r="V463" s="6"/>
      <c r="W463" s="6"/>
      <c r="X463" s="6"/>
      <c r="Y463" s="6"/>
      <c r="Z463" s="6"/>
      <c r="AA463" s="6"/>
      <c r="AB463" s="6"/>
    </row>
    <row r="464" spans="1:28" x14ac:dyDescent="0.25">
      <c r="A464" s="3" t="s">
        <v>3549</v>
      </c>
      <c r="B464" s="3" t="s">
        <v>3550</v>
      </c>
      <c r="C464" s="4">
        <v>44333</v>
      </c>
      <c r="D464" s="3" t="s">
        <v>3551</v>
      </c>
      <c r="E464" s="3" t="s">
        <v>3552</v>
      </c>
      <c r="F464" s="3"/>
      <c r="G464" s="3" t="s">
        <v>3553</v>
      </c>
      <c r="H464" s="3" t="s">
        <v>3554</v>
      </c>
      <c r="I464" s="5">
        <v>5</v>
      </c>
      <c r="J464" s="5">
        <v>123.97499999999999</v>
      </c>
      <c r="K464" s="5">
        <f t="shared" si="37"/>
        <v>750.04874999999993</v>
      </c>
      <c r="L464" s="5"/>
      <c r="M464" s="5"/>
      <c r="N464" s="5">
        <f>+K464*0.95</f>
        <v>712.54631249999989</v>
      </c>
      <c r="O464" s="5"/>
      <c r="P464" s="5">
        <v>890.90914499999997</v>
      </c>
      <c r="Q464" s="6">
        <f t="shared" si="40"/>
        <v>1078.00006545</v>
      </c>
      <c r="R464" s="5"/>
      <c r="S464" s="16"/>
      <c r="T464" s="22">
        <f t="shared" si="41"/>
        <v>0</v>
      </c>
      <c r="U464" s="6"/>
      <c r="V464" s="6"/>
      <c r="W464" s="6"/>
      <c r="X464" s="6"/>
      <c r="Y464" s="6"/>
      <c r="Z464" s="6"/>
      <c r="AA464" s="6"/>
      <c r="AB464" s="6"/>
    </row>
    <row r="465" spans="1:28" x14ac:dyDescent="0.25">
      <c r="A465" s="3" t="s">
        <v>3555</v>
      </c>
      <c r="B465" s="3" t="s">
        <v>3556</v>
      </c>
      <c r="C465" s="4">
        <v>44333</v>
      </c>
      <c r="D465" s="3" t="s">
        <v>3557</v>
      </c>
      <c r="E465" s="3" t="s">
        <v>3558</v>
      </c>
      <c r="F465" s="3">
        <v>2974</v>
      </c>
      <c r="G465" s="3" t="s">
        <v>3559</v>
      </c>
      <c r="H465" s="3" t="s">
        <v>3560</v>
      </c>
      <c r="I465" s="5">
        <v>5</v>
      </c>
      <c r="J465" s="5">
        <v>123.97499999999999</v>
      </c>
      <c r="K465" s="5">
        <f t="shared" si="37"/>
        <v>750.04874999999993</v>
      </c>
      <c r="L465" s="5"/>
      <c r="M465" s="5"/>
      <c r="N465" s="5">
        <f>+K465*0.95</f>
        <v>712.54631249999989</v>
      </c>
      <c r="O465" s="5">
        <f>+SUM(N453:N465)</f>
        <v>7103.1632809999937</v>
      </c>
      <c r="P465" s="5">
        <v>890.90914499999997</v>
      </c>
      <c r="Q465" s="6">
        <f t="shared" si="40"/>
        <v>1078.00006545</v>
      </c>
      <c r="R465" s="5">
        <f>+SUM(Q453:Q465)</f>
        <v>11050.799299053979</v>
      </c>
      <c r="S465" s="16">
        <v>11050.8</v>
      </c>
      <c r="T465" s="22">
        <f t="shared" si="41"/>
        <v>7.0094602051540278E-4</v>
      </c>
      <c r="U465" s="6"/>
      <c r="V465" s="6"/>
      <c r="W465" s="6"/>
      <c r="X465" s="6"/>
      <c r="Y465" s="6"/>
      <c r="Z465" s="6"/>
      <c r="AA465" s="6"/>
      <c r="AB465" s="6"/>
    </row>
    <row r="466" spans="1:28" x14ac:dyDescent="0.25">
      <c r="A466" s="3" t="s">
        <v>63</v>
      </c>
      <c r="B466" s="3" t="s">
        <v>64</v>
      </c>
      <c r="C466" s="4">
        <v>44333</v>
      </c>
      <c r="D466" s="3" t="s">
        <v>65</v>
      </c>
      <c r="E466" s="3" t="s">
        <v>66</v>
      </c>
      <c r="F466" s="3"/>
      <c r="G466" s="3" t="s">
        <v>67</v>
      </c>
      <c r="H466" s="3" t="s">
        <v>68</v>
      </c>
      <c r="I466" s="5">
        <v>1</v>
      </c>
      <c r="J466" s="5">
        <v>207.65</v>
      </c>
      <c r="K466" s="5">
        <f t="shared" si="37"/>
        <v>251.25649999999999</v>
      </c>
      <c r="L466" s="5"/>
      <c r="M466" s="5"/>
      <c r="N466" s="5">
        <f>+K466*0.95</f>
        <v>238.69367499999998</v>
      </c>
      <c r="O466" s="5"/>
      <c r="P466" s="5">
        <v>304.13189888760297</v>
      </c>
      <c r="Q466" s="6">
        <f t="shared" si="40"/>
        <v>367.99959765399956</v>
      </c>
      <c r="R466" s="5"/>
      <c r="S466" s="16"/>
      <c r="T466" s="22">
        <f t="shared" si="41"/>
        <v>0</v>
      </c>
      <c r="U466" s="6"/>
      <c r="V466" s="6"/>
      <c r="W466" s="6"/>
      <c r="X466" s="6"/>
      <c r="Y466" s="6"/>
      <c r="Z466" s="6"/>
      <c r="AA466" s="6"/>
      <c r="AB466" s="6"/>
    </row>
    <row r="467" spans="1:28" x14ac:dyDescent="0.25">
      <c r="A467" s="3" t="s">
        <v>2104</v>
      </c>
      <c r="B467" s="3" t="s">
        <v>2105</v>
      </c>
      <c r="C467" s="4">
        <v>44333</v>
      </c>
      <c r="D467" s="3" t="s">
        <v>2106</v>
      </c>
      <c r="E467" s="3" t="s">
        <v>2107</v>
      </c>
      <c r="F467" s="3"/>
      <c r="G467" s="3" t="s">
        <v>2108</v>
      </c>
      <c r="H467" s="3" t="s">
        <v>2109</v>
      </c>
      <c r="I467" s="5">
        <v>2</v>
      </c>
      <c r="J467" s="5">
        <v>595</v>
      </c>
      <c r="K467" s="5">
        <f t="shared" si="37"/>
        <v>1439.8999999999999</v>
      </c>
      <c r="L467" s="5"/>
      <c r="M467" s="5"/>
      <c r="N467" s="5">
        <f>+K467</f>
        <v>1439.8999999999999</v>
      </c>
      <c r="O467" s="5"/>
      <c r="P467" s="5">
        <v>1832.71250999008</v>
      </c>
      <c r="Q467" s="6">
        <f t="shared" si="40"/>
        <v>2217.5821370879967</v>
      </c>
      <c r="R467" s="5"/>
      <c r="S467" s="16"/>
      <c r="T467" s="22">
        <f t="shared" si="41"/>
        <v>0</v>
      </c>
      <c r="U467" s="6"/>
      <c r="V467" s="6"/>
      <c r="W467" s="6"/>
      <c r="X467" s="6"/>
      <c r="Y467" s="6"/>
      <c r="Z467" s="6"/>
      <c r="AA467" s="6"/>
      <c r="AB467" s="6"/>
    </row>
    <row r="468" spans="1:28" x14ac:dyDescent="0.25">
      <c r="A468" s="3" t="s">
        <v>2320</v>
      </c>
      <c r="B468" s="3" t="s">
        <v>2321</v>
      </c>
      <c r="C468" s="4">
        <v>44333</v>
      </c>
      <c r="D468" s="3" t="s">
        <v>2322</v>
      </c>
      <c r="E468" s="3" t="s">
        <v>2323</v>
      </c>
      <c r="F468" s="3"/>
      <c r="G468" s="3" t="s">
        <v>2324</v>
      </c>
      <c r="H468" s="3" t="s">
        <v>2325</v>
      </c>
      <c r="I468" s="5">
        <v>2</v>
      </c>
      <c r="J468" s="5">
        <v>204.48</v>
      </c>
      <c r="K468" s="5">
        <f t="shared" si="37"/>
        <v>494.84159999999997</v>
      </c>
      <c r="L468" s="5"/>
      <c r="M468" s="5"/>
      <c r="N468" s="5">
        <f>+K468</f>
        <v>494.84159999999997</v>
      </c>
      <c r="O468" s="5"/>
      <c r="P468" s="5">
        <v>639.99717166446305</v>
      </c>
      <c r="Q468" s="6">
        <f t="shared" si="40"/>
        <v>774.39657771400027</v>
      </c>
      <c r="R468" s="5"/>
      <c r="S468" s="16"/>
      <c r="T468" s="22">
        <f t="shared" si="41"/>
        <v>0</v>
      </c>
      <c r="U468" s="6"/>
      <c r="V468" s="6"/>
      <c r="W468" s="6"/>
      <c r="X468" s="6"/>
      <c r="Y468" s="6"/>
      <c r="Z468" s="6"/>
      <c r="AA468" s="6"/>
      <c r="AB468" s="6"/>
    </row>
    <row r="469" spans="1:28" x14ac:dyDescent="0.25">
      <c r="A469" s="3" t="s">
        <v>2524</v>
      </c>
      <c r="B469" s="3" t="s">
        <v>2525</v>
      </c>
      <c r="C469" s="4">
        <v>44333</v>
      </c>
      <c r="D469" s="3" t="s">
        <v>2526</v>
      </c>
      <c r="E469" s="3" t="s">
        <v>2527</v>
      </c>
      <c r="F469" s="3"/>
      <c r="G469" s="3" t="s">
        <v>2528</v>
      </c>
      <c r="H469" s="3" t="s">
        <v>2529</v>
      </c>
      <c r="I469" s="5">
        <v>1</v>
      </c>
      <c r="J469" s="5">
        <v>1090.0932231405</v>
      </c>
      <c r="K469" s="5">
        <f t="shared" si="37"/>
        <v>1319.012800000005</v>
      </c>
      <c r="L469" s="5"/>
      <c r="M469" s="5"/>
      <c r="N469" s="5">
        <f>+K469*0.95</f>
        <v>1253.0621600000047</v>
      </c>
      <c r="O469" s="5"/>
      <c r="P469" s="5">
        <v>1613.22896092563</v>
      </c>
      <c r="Q469" s="6">
        <f t="shared" si="40"/>
        <v>1952.0070427200121</v>
      </c>
      <c r="R469" s="5"/>
      <c r="S469" s="16"/>
      <c r="T469" s="22">
        <f t="shared" si="41"/>
        <v>0</v>
      </c>
      <c r="U469" s="6"/>
      <c r="V469" s="6"/>
      <c r="W469" s="6"/>
      <c r="X469" s="6"/>
      <c r="Y469" s="6"/>
      <c r="Z469" s="6"/>
      <c r="AA469" s="6"/>
      <c r="AB469" s="6"/>
    </row>
    <row r="470" spans="1:28" x14ac:dyDescent="0.25">
      <c r="A470" s="3" t="s">
        <v>2799</v>
      </c>
      <c r="B470" s="3" t="s">
        <v>2800</v>
      </c>
      <c r="C470" s="4">
        <v>44333</v>
      </c>
      <c r="D470" s="3" t="s">
        <v>2801</v>
      </c>
      <c r="E470" s="3" t="s">
        <v>2802</v>
      </c>
      <c r="F470" s="3"/>
      <c r="G470" s="3" t="s">
        <v>2803</v>
      </c>
      <c r="H470" s="3" t="s">
        <v>2804</v>
      </c>
      <c r="I470" s="5">
        <v>1</v>
      </c>
      <c r="J470" s="5">
        <v>926.59867768595097</v>
      </c>
      <c r="K470" s="5">
        <f t="shared" si="37"/>
        <v>1121.1844000000006</v>
      </c>
      <c r="L470" s="5"/>
      <c r="M470" s="5">
        <f>+K470*0.85</f>
        <v>953.00674000000049</v>
      </c>
      <c r="N470" s="5">
        <f>+M470*0.95</f>
        <v>905.35640300000045</v>
      </c>
      <c r="O470" s="5"/>
      <c r="P470" s="5">
        <v>1371.24558514711</v>
      </c>
      <c r="Q470" s="6">
        <f t="shared" si="40"/>
        <v>1659.2071580280031</v>
      </c>
      <c r="R470" s="5"/>
      <c r="S470" s="16"/>
      <c r="T470" s="22">
        <f t="shared" si="41"/>
        <v>0</v>
      </c>
      <c r="U470" s="6"/>
      <c r="V470" s="6"/>
      <c r="W470" s="6"/>
      <c r="X470" s="6"/>
      <c r="Y470" s="6"/>
      <c r="Z470" s="6"/>
      <c r="AA470" s="6"/>
      <c r="AB470" s="6"/>
    </row>
    <row r="471" spans="1:28" x14ac:dyDescent="0.25">
      <c r="A471" s="3" t="s">
        <v>4263</v>
      </c>
      <c r="B471" s="3" t="s">
        <v>4264</v>
      </c>
      <c r="C471" s="4">
        <v>44333</v>
      </c>
      <c r="D471" s="3" t="s">
        <v>4265</v>
      </c>
      <c r="E471" s="3" t="s">
        <v>4266</v>
      </c>
      <c r="F471" s="3">
        <v>2975</v>
      </c>
      <c r="G471" s="3" t="s">
        <v>4267</v>
      </c>
      <c r="H471" s="3" t="s">
        <v>4268</v>
      </c>
      <c r="I471" s="5">
        <v>1</v>
      </c>
      <c r="J471" s="5">
        <v>402.45438016528902</v>
      </c>
      <c r="K471" s="5">
        <f t="shared" si="37"/>
        <v>486.96979999999968</v>
      </c>
      <c r="L471" s="5"/>
      <c r="M471" s="5"/>
      <c r="N471" s="5">
        <f>+K471*0.95</f>
        <v>462.62130999999965</v>
      </c>
      <c r="O471" s="5">
        <f>+N471+N470+N469+N468+N467+N466</f>
        <v>4794.475148000005</v>
      </c>
      <c r="P471" s="5">
        <v>595.865906185124</v>
      </c>
      <c r="Q471" s="6">
        <f t="shared" si="40"/>
        <v>720.997746484</v>
      </c>
      <c r="R471" s="5">
        <f>+Q471+Q470+Q469+Q468+Q467+Q466</f>
        <v>7692.1902596880118</v>
      </c>
      <c r="S471" s="16">
        <v>8143.33</v>
      </c>
      <c r="T471" s="22">
        <f t="shared" si="41"/>
        <v>451.13974031198813</v>
      </c>
      <c r="U471" s="6"/>
      <c r="V471" s="6"/>
      <c r="W471" s="6"/>
      <c r="X471" s="6"/>
      <c r="Y471" s="6"/>
      <c r="Z471" s="6"/>
      <c r="AA471" s="6"/>
      <c r="AB471" s="16" t="s">
        <v>4894</v>
      </c>
    </row>
    <row r="472" spans="1:28" x14ac:dyDescent="0.25">
      <c r="A472" s="3" t="s">
        <v>269</v>
      </c>
      <c r="B472" s="3" t="s">
        <v>270</v>
      </c>
      <c r="C472" s="4">
        <v>44333</v>
      </c>
      <c r="D472" s="3" t="s">
        <v>271</v>
      </c>
      <c r="E472" s="3" t="s">
        <v>272</v>
      </c>
      <c r="F472" s="3"/>
      <c r="G472" s="3" t="s">
        <v>273</v>
      </c>
      <c r="H472" s="3" t="s">
        <v>274</v>
      </c>
      <c r="I472" s="5">
        <v>1</v>
      </c>
      <c r="J472" s="5">
        <v>739.71</v>
      </c>
      <c r="K472" s="5">
        <f t="shared" si="37"/>
        <v>895.04910000000007</v>
      </c>
      <c r="L472" s="5"/>
      <c r="M472" s="5"/>
      <c r="N472" s="5">
        <f>+K472*0.95</f>
        <v>850.29664500000001</v>
      </c>
      <c r="O472" s="5"/>
      <c r="P472" s="5">
        <v>1164.78879673388</v>
      </c>
      <c r="Q472" s="6">
        <f t="shared" si="40"/>
        <v>1409.3944440479947</v>
      </c>
      <c r="R472" s="5"/>
      <c r="S472" s="16"/>
      <c r="T472" s="22">
        <f t="shared" si="41"/>
        <v>0</v>
      </c>
      <c r="U472" s="6"/>
      <c r="V472" s="6"/>
      <c r="W472" s="6"/>
      <c r="X472" s="6"/>
      <c r="Y472" s="6"/>
      <c r="Z472" s="6"/>
      <c r="AA472" s="6"/>
      <c r="AB472" s="6"/>
    </row>
    <row r="473" spans="1:28" x14ac:dyDescent="0.25">
      <c r="A473" s="3" t="s">
        <v>640</v>
      </c>
      <c r="B473" s="3" t="s">
        <v>641</v>
      </c>
      <c r="C473" s="4">
        <v>44333</v>
      </c>
      <c r="D473" s="3" t="s">
        <v>642</v>
      </c>
      <c r="E473" s="3" t="s">
        <v>643</v>
      </c>
      <c r="F473" s="3">
        <v>2979</v>
      </c>
      <c r="G473" s="3" t="s">
        <v>644</v>
      </c>
      <c r="H473" s="3" t="s">
        <v>645</v>
      </c>
      <c r="I473" s="5">
        <v>1</v>
      </c>
      <c r="J473" s="5">
        <v>739.71</v>
      </c>
      <c r="K473" s="5">
        <f t="shared" si="37"/>
        <v>895.04910000000007</v>
      </c>
      <c r="L473" s="5"/>
      <c r="M473" s="5"/>
      <c r="N473" s="5">
        <f>+K473*0.95</f>
        <v>850.29664500000001</v>
      </c>
      <c r="O473" s="5">
        <f>+N473+N472</f>
        <v>1700.59329</v>
      </c>
      <c r="P473" s="5">
        <v>1164.78879673388</v>
      </c>
      <c r="Q473" s="6">
        <f t="shared" si="40"/>
        <v>1409.3944440479947</v>
      </c>
      <c r="R473" s="5">
        <f>+Q473+Q472</f>
        <v>2818.7888880959895</v>
      </c>
      <c r="S473" s="16">
        <v>2818.8</v>
      </c>
      <c r="T473" s="22">
        <f t="shared" si="41"/>
        <v>1.1111904010704166E-2</v>
      </c>
      <c r="U473" s="6"/>
      <c r="V473" s="6"/>
      <c r="W473" s="6"/>
      <c r="X473" s="6"/>
      <c r="Y473" s="6"/>
      <c r="Z473" s="6"/>
      <c r="AA473" s="6"/>
      <c r="AB473" s="6"/>
    </row>
    <row r="474" spans="1:28" x14ac:dyDescent="0.25">
      <c r="A474" s="3" t="s">
        <v>69</v>
      </c>
      <c r="B474" s="3" t="s">
        <v>70</v>
      </c>
      <c r="C474" s="4">
        <v>44333</v>
      </c>
      <c r="D474" s="3" t="s">
        <v>71</v>
      </c>
      <c r="E474" s="3" t="s">
        <v>72</v>
      </c>
      <c r="F474" s="3"/>
      <c r="G474" s="3" t="s">
        <v>73</v>
      </c>
      <c r="H474" s="3" t="s">
        <v>74</v>
      </c>
      <c r="I474" s="5">
        <v>1</v>
      </c>
      <c r="J474" s="5">
        <v>207.65</v>
      </c>
      <c r="K474" s="5">
        <f t="shared" si="37"/>
        <v>251.25649999999999</v>
      </c>
      <c r="L474" s="5"/>
      <c r="M474" s="5"/>
      <c r="N474" s="5">
        <f>+K474*0.95</f>
        <v>238.69367499999998</v>
      </c>
      <c r="O474" s="5"/>
      <c r="P474" s="5">
        <v>304.13189888760297</v>
      </c>
      <c r="Q474" s="6">
        <f t="shared" si="40"/>
        <v>367.99959765399956</v>
      </c>
      <c r="R474" s="5"/>
      <c r="S474" s="16"/>
      <c r="T474" s="22">
        <f t="shared" si="41"/>
        <v>0</v>
      </c>
      <c r="U474" s="6"/>
      <c r="V474" s="6"/>
      <c r="W474" s="6"/>
      <c r="X474" s="6"/>
      <c r="Y474" s="6"/>
      <c r="Z474" s="6"/>
      <c r="AA474" s="6"/>
      <c r="AB474" s="6"/>
    </row>
    <row r="475" spans="1:28" x14ac:dyDescent="0.25">
      <c r="A475" s="3" t="s">
        <v>215</v>
      </c>
      <c r="B475" s="3" t="s">
        <v>216</v>
      </c>
      <c r="C475" s="4">
        <v>44333</v>
      </c>
      <c r="D475" s="3" t="s">
        <v>217</v>
      </c>
      <c r="E475" s="3" t="s">
        <v>218</v>
      </c>
      <c r="F475" s="3">
        <v>2981</v>
      </c>
      <c r="G475" s="3" t="s">
        <v>219</v>
      </c>
      <c r="H475" s="3" t="s">
        <v>220</v>
      </c>
      <c r="I475" s="5">
        <v>1</v>
      </c>
      <c r="J475" s="5">
        <v>644.66999999999996</v>
      </c>
      <c r="K475" s="5">
        <f t="shared" si="37"/>
        <v>780.05069999999989</v>
      </c>
      <c r="L475" s="5"/>
      <c r="M475" s="5"/>
      <c r="N475" s="5">
        <f>+K475*0.95</f>
        <v>741.04816499999981</v>
      </c>
      <c r="O475" s="5">
        <f>+N475+N474</f>
        <v>979.7418399999998</v>
      </c>
      <c r="P475" s="5">
        <v>1018.2691584</v>
      </c>
      <c r="Q475" s="6">
        <f t="shared" si="40"/>
        <v>1232.105681664</v>
      </c>
      <c r="R475" s="5">
        <f>+Q475+Q474</f>
        <v>1600.1052793179997</v>
      </c>
      <c r="S475" s="16">
        <v>1600.1</v>
      </c>
      <c r="T475" s="22">
        <f t="shared" si="41"/>
        <v>-5.2793179997934203E-3</v>
      </c>
      <c r="U475" s="6"/>
      <c r="V475" s="6"/>
      <c r="W475" s="6"/>
      <c r="X475" s="6"/>
      <c r="Y475" s="6"/>
      <c r="Z475" s="6"/>
      <c r="AA475" s="6"/>
      <c r="AB475" s="6"/>
    </row>
    <row r="476" spans="1:28" x14ac:dyDescent="0.25">
      <c r="A476" s="3" t="s">
        <v>2326</v>
      </c>
      <c r="B476" s="3" t="s">
        <v>2327</v>
      </c>
      <c r="C476" s="4">
        <v>44333</v>
      </c>
      <c r="D476" s="3" t="s">
        <v>2328</v>
      </c>
      <c r="E476" s="3" t="s">
        <v>2329</v>
      </c>
      <c r="F476" s="3"/>
      <c r="G476" s="3" t="s">
        <v>2330</v>
      </c>
      <c r="H476" s="3" t="s">
        <v>2331</v>
      </c>
      <c r="I476" s="5">
        <v>1</v>
      </c>
      <c r="J476" s="5">
        <v>595</v>
      </c>
      <c r="K476" s="5">
        <f t="shared" si="37"/>
        <v>719.94999999999993</v>
      </c>
      <c r="L476" s="5"/>
      <c r="M476" s="5"/>
      <c r="N476" s="5">
        <f>+K476</f>
        <v>719.94999999999993</v>
      </c>
      <c r="O476" s="5"/>
      <c r="P476" s="5">
        <v>879.99546156694203</v>
      </c>
      <c r="Q476" s="6">
        <f t="shared" si="40"/>
        <v>1064.7945084959997</v>
      </c>
      <c r="R476" s="5"/>
      <c r="S476" s="16"/>
      <c r="T476" s="22">
        <f t="shared" si="41"/>
        <v>0</v>
      </c>
      <c r="U476" s="6"/>
      <c r="V476" s="6"/>
      <c r="W476" s="6"/>
      <c r="X476" s="6"/>
      <c r="Y476" s="6"/>
      <c r="Z476" s="6"/>
      <c r="AA476" s="6"/>
      <c r="AB476" s="6"/>
    </row>
    <row r="477" spans="1:28" x14ac:dyDescent="0.25">
      <c r="A477" s="3" t="s">
        <v>2901</v>
      </c>
      <c r="B477" s="3" t="s">
        <v>2902</v>
      </c>
      <c r="C477" s="4">
        <v>44333</v>
      </c>
      <c r="D477" s="3" t="s">
        <v>2903</v>
      </c>
      <c r="E477" s="3" t="s">
        <v>2904</v>
      </c>
      <c r="F477" s="3">
        <v>2982</v>
      </c>
      <c r="G477" s="3" t="s">
        <v>2905</v>
      </c>
      <c r="H477" s="3" t="s">
        <v>2906</v>
      </c>
      <c r="I477" s="5">
        <v>3</v>
      </c>
      <c r="J477" s="5">
        <v>424.99</v>
      </c>
      <c r="K477" s="5">
        <f t="shared" si="37"/>
        <v>1542.7137</v>
      </c>
      <c r="L477" s="5"/>
      <c r="M477" s="5">
        <f>+K477*0.85</f>
        <v>1311.3066449999999</v>
      </c>
      <c r="N477" s="5">
        <f>+M477*0.95</f>
        <v>1245.7413127499999</v>
      </c>
      <c r="O477" s="5">
        <f>+N477+N476</f>
        <v>1965.6913127499997</v>
      </c>
      <c r="P477" s="5">
        <v>1886.2671161999999</v>
      </c>
      <c r="Q477" s="6">
        <f t="shared" si="40"/>
        <v>2282.383210602</v>
      </c>
      <c r="R477" s="5">
        <f>+Q477+Q476</f>
        <v>3347.1777190979997</v>
      </c>
      <c r="S477" s="16">
        <v>3347.2</v>
      </c>
      <c r="T477" s="22">
        <f t="shared" si="41"/>
        <v>2.2280902000147762E-2</v>
      </c>
      <c r="U477" s="6"/>
      <c r="V477" s="6"/>
      <c r="W477" s="6"/>
      <c r="X477" s="6"/>
      <c r="Y477" s="6"/>
      <c r="Z477" s="6"/>
      <c r="AA477" s="6"/>
      <c r="AB477" s="6"/>
    </row>
    <row r="478" spans="1:28" x14ac:dyDescent="0.25">
      <c r="A478" s="3" t="s">
        <v>2332</v>
      </c>
      <c r="B478" s="3" t="s">
        <v>2333</v>
      </c>
      <c r="C478" s="4">
        <v>44333</v>
      </c>
      <c r="D478" s="3" t="s">
        <v>2334</v>
      </c>
      <c r="E478" s="3" t="s">
        <v>2335</v>
      </c>
      <c r="F478" s="3">
        <v>2986</v>
      </c>
      <c r="G478" s="3" t="s">
        <v>2336</v>
      </c>
      <c r="H478" s="3" t="s">
        <v>2337</v>
      </c>
      <c r="I478" s="5">
        <v>1</v>
      </c>
      <c r="J478" s="5">
        <v>401.6</v>
      </c>
      <c r="K478" s="5">
        <f t="shared" si="37"/>
        <v>485.93600000000004</v>
      </c>
      <c r="L478" s="5"/>
      <c r="M478" s="5"/>
      <c r="N478" s="5">
        <f>+K478</f>
        <v>485.93600000000004</v>
      </c>
      <c r="O478" s="5">
        <f>+N478</f>
        <v>485.93600000000004</v>
      </c>
      <c r="P478" s="5">
        <v>594.38280013553697</v>
      </c>
      <c r="Q478" s="6">
        <f t="shared" si="40"/>
        <v>719.2031881639997</v>
      </c>
      <c r="R478" s="5">
        <f>+Q478</f>
        <v>719.2031881639997</v>
      </c>
      <c r="S478" s="16">
        <v>719.2</v>
      </c>
      <c r="T478" s="22">
        <f t="shared" si="41"/>
        <v>-3.1881639996527156E-3</v>
      </c>
      <c r="U478" s="6"/>
      <c r="V478" s="6"/>
      <c r="W478" s="6"/>
      <c r="X478" s="6"/>
      <c r="Y478" s="6"/>
      <c r="Z478" s="6"/>
      <c r="AA478" s="6"/>
      <c r="AB478" s="6"/>
    </row>
    <row r="479" spans="1:28" x14ac:dyDescent="0.25">
      <c r="A479" s="3" t="s">
        <v>113</v>
      </c>
      <c r="B479" s="3" t="s">
        <v>114</v>
      </c>
      <c r="C479" s="4">
        <v>44333</v>
      </c>
      <c r="D479" s="3" t="s">
        <v>115</v>
      </c>
      <c r="E479" s="3" t="s">
        <v>116</v>
      </c>
      <c r="F479" s="3"/>
      <c r="G479" s="3" t="s">
        <v>117</v>
      </c>
      <c r="H479" s="3" t="s">
        <v>118</v>
      </c>
      <c r="I479" s="5">
        <v>1</v>
      </c>
      <c r="J479" s="5">
        <v>108.47</v>
      </c>
      <c r="K479" s="5">
        <f t="shared" si="37"/>
        <v>131.24869999999999</v>
      </c>
      <c r="L479" s="5"/>
      <c r="M479" s="5"/>
      <c r="N479" s="5">
        <f>+K479*0.95</f>
        <v>124.68626499999998</v>
      </c>
      <c r="O479" s="5"/>
      <c r="P479" s="5">
        <v>323.96703957520702</v>
      </c>
      <c r="Q479" s="6">
        <f t="shared" si="40"/>
        <v>392.00011788600051</v>
      </c>
      <c r="R479" s="5"/>
      <c r="S479" s="16"/>
      <c r="T479" s="22">
        <f t="shared" si="41"/>
        <v>0</v>
      </c>
      <c r="U479" s="6"/>
      <c r="V479" s="6"/>
      <c r="W479" s="6"/>
      <c r="X479" s="6"/>
      <c r="Y479" s="6"/>
      <c r="Z479" s="6"/>
      <c r="AA479" s="6"/>
      <c r="AB479" s="6"/>
    </row>
    <row r="480" spans="1:28" x14ac:dyDescent="0.25">
      <c r="A480" s="3" t="s">
        <v>161</v>
      </c>
      <c r="B480" s="3" t="s">
        <v>162</v>
      </c>
      <c r="C480" s="4">
        <v>44333</v>
      </c>
      <c r="D480" s="3" t="s">
        <v>163</v>
      </c>
      <c r="E480" s="3" t="s">
        <v>164</v>
      </c>
      <c r="F480" s="3"/>
      <c r="G480" s="3" t="s">
        <v>165</v>
      </c>
      <c r="H480" s="3" t="s">
        <v>166</v>
      </c>
      <c r="I480" s="5">
        <v>1</v>
      </c>
      <c r="J480" s="5">
        <v>198.36</v>
      </c>
      <c r="K480" s="5">
        <f t="shared" si="37"/>
        <v>240.01560000000001</v>
      </c>
      <c r="L480" s="5"/>
      <c r="M480" s="5"/>
      <c r="N480" s="5">
        <f>+K480*0.95</f>
        <v>228.01481999999999</v>
      </c>
      <c r="O480" s="5"/>
      <c r="P480" s="5">
        <v>293.55296399999997</v>
      </c>
      <c r="Q480" s="6">
        <f t="shared" si="40"/>
        <v>355.19908643999997</v>
      </c>
      <c r="R480" s="5"/>
      <c r="S480" s="16"/>
      <c r="T480" s="22">
        <f t="shared" si="41"/>
        <v>0</v>
      </c>
      <c r="U480" s="6"/>
      <c r="V480" s="6"/>
      <c r="W480" s="6"/>
      <c r="X480" s="6"/>
      <c r="Y480" s="6"/>
      <c r="Z480" s="6"/>
      <c r="AA480" s="6"/>
      <c r="AB480" s="6"/>
    </row>
    <row r="481" spans="1:28" x14ac:dyDescent="0.25">
      <c r="A481" s="3" t="s">
        <v>443</v>
      </c>
      <c r="B481" s="3" t="s">
        <v>444</v>
      </c>
      <c r="C481" s="4">
        <v>44333</v>
      </c>
      <c r="D481" s="3" t="s">
        <v>445</v>
      </c>
      <c r="E481" s="3" t="s">
        <v>446</v>
      </c>
      <c r="F481" s="3"/>
      <c r="G481" s="3" t="s">
        <v>447</v>
      </c>
      <c r="H481" s="3" t="s">
        <v>448</v>
      </c>
      <c r="I481" s="5">
        <v>1</v>
      </c>
      <c r="J481" s="15">
        <v>231.42</v>
      </c>
      <c r="K481" s="5">
        <f t="shared" si="37"/>
        <v>280.01819999999998</v>
      </c>
      <c r="L481" s="5"/>
      <c r="M481" s="5"/>
      <c r="N481" s="5">
        <f>+K481*0.95</f>
        <v>266.01728999999995</v>
      </c>
      <c r="O481" s="5"/>
      <c r="P481" s="5">
        <v>342.47845799999999</v>
      </c>
      <c r="Q481" s="6">
        <f t="shared" si="40"/>
        <v>414.39893417999997</v>
      </c>
      <c r="R481" s="5"/>
      <c r="S481" s="16"/>
      <c r="T481" s="22">
        <f t="shared" si="41"/>
        <v>0</v>
      </c>
      <c r="U481" s="6"/>
      <c r="V481" s="6"/>
      <c r="W481" s="6"/>
      <c r="X481" s="6"/>
      <c r="Y481" s="6"/>
      <c r="Z481" s="6"/>
      <c r="AA481" s="6"/>
      <c r="AB481" s="6"/>
    </row>
    <row r="482" spans="1:28" x14ac:dyDescent="0.25">
      <c r="A482" s="3" t="s">
        <v>467</v>
      </c>
      <c r="B482" s="3" t="s">
        <v>468</v>
      </c>
      <c r="C482" s="4">
        <v>44333</v>
      </c>
      <c r="D482" s="3" t="s">
        <v>469</v>
      </c>
      <c r="E482" s="3" t="s">
        <v>470</v>
      </c>
      <c r="F482" s="3"/>
      <c r="G482" s="3" t="s">
        <v>471</v>
      </c>
      <c r="H482" s="3" t="s">
        <v>472</v>
      </c>
      <c r="I482" s="5">
        <v>1</v>
      </c>
      <c r="J482" s="15">
        <v>198.36</v>
      </c>
      <c r="K482" s="5">
        <f t="shared" si="37"/>
        <v>240.01560000000001</v>
      </c>
      <c r="L482" s="5"/>
      <c r="M482" s="5"/>
      <c r="N482" s="5">
        <f>+K482*0.95</f>
        <v>228.01481999999999</v>
      </c>
      <c r="O482" s="5"/>
      <c r="P482" s="5">
        <v>293.55296399999997</v>
      </c>
      <c r="Q482" s="6">
        <f t="shared" si="40"/>
        <v>355.19908643999997</v>
      </c>
      <c r="R482" s="5"/>
      <c r="S482" s="16"/>
      <c r="T482" s="22">
        <f t="shared" si="41"/>
        <v>0</v>
      </c>
      <c r="U482" s="6"/>
      <c r="V482" s="6"/>
      <c r="W482" s="6"/>
      <c r="X482" s="6"/>
      <c r="Y482" s="6"/>
      <c r="Z482" s="6"/>
      <c r="AA482" s="6"/>
      <c r="AB482" s="6"/>
    </row>
    <row r="483" spans="1:28" x14ac:dyDescent="0.25">
      <c r="A483" s="3" t="s">
        <v>479</v>
      </c>
      <c r="B483" s="3" t="s">
        <v>480</v>
      </c>
      <c r="C483" s="4">
        <v>44333</v>
      </c>
      <c r="D483" s="3" t="s">
        <v>481</v>
      </c>
      <c r="E483" s="3" t="s">
        <v>482</v>
      </c>
      <c r="F483" s="3"/>
      <c r="G483" s="3" t="s">
        <v>483</v>
      </c>
      <c r="H483" s="3" t="s">
        <v>484</v>
      </c>
      <c r="I483" s="5">
        <v>1</v>
      </c>
      <c r="J483" s="15">
        <v>198.36</v>
      </c>
      <c r="K483" s="5">
        <f t="shared" si="37"/>
        <v>240.01560000000001</v>
      </c>
      <c r="L483" s="5"/>
      <c r="M483" s="5"/>
      <c r="N483" s="5">
        <f>+K483*0.95</f>
        <v>228.01481999999999</v>
      </c>
      <c r="O483" s="5"/>
      <c r="P483" s="5">
        <v>293.55296399999997</v>
      </c>
      <c r="Q483" s="6">
        <f t="shared" si="40"/>
        <v>355.19908643999997</v>
      </c>
      <c r="R483" s="5"/>
      <c r="S483" s="16"/>
      <c r="T483" s="22">
        <f t="shared" si="41"/>
        <v>0</v>
      </c>
      <c r="U483" s="6"/>
      <c r="V483" s="6"/>
      <c r="W483" s="6"/>
      <c r="X483" s="6"/>
      <c r="Y483" s="6"/>
      <c r="Z483" s="6"/>
      <c r="AA483" s="6"/>
      <c r="AB483" s="6"/>
    </row>
    <row r="484" spans="1:28" x14ac:dyDescent="0.25">
      <c r="A484" s="3" t="s">
        <v>3825</v>
      </c>
      <c r="B484" s="3" t="s">
        <v>3826</v>
      </c>
      <c r="C484" s="4">
        <v>44333</v>
      </c>
      <c r="D484" s="3" t="s">
        <v>3827</v>
      </c>
      <c r="E484" s="3" t="s">
        <v>3828</v>
      </c>
      <c r="F484" s="3"/>
      <c r="G484" s="3" t="s">
        <v>3829</v>
      </c>
      <c r="H484" s="3" t="s">
        <v>3830</v>
      </c>
      <c r="I484" s="5">
        <v>1</v>
      </c>
      <c r="J484" s="5">
        <v>267.57950413223102</v>
      </c>
      <c r="K484" s="5">
        <f t="shared" si="37"/>
        <v>323.77119999999951</v>
      </c>
      <c r="L484" s="5"/>
      <c r="M484" s="5">
        <f>+K484*0.9</f>
        <v>291.39407999999958</v>
      </c>
      <c r="N484" s="5">
        <f>+M484*0.95</f>
        <v>276.82437599999957</v>
      </c>
      <c r="O484" s="5"/>
      <c r="P484" s="5">
        <v>370.24975986776798</v>
      </c>
      <c r="Q484" s="6">
        <f t="shared" si="40"/>
        <v>448.00220943999926</v>
      </c>
      <c r="R484" s="5"/>
      <c r="S484" s="16"/>
      <c r="T484" s="22">
        <f t="shared" si="41"/>
        <v>0</v>
      </c>
      <c r="U484" s="6"/>
      <c r="V484" s="6"/>
      <c r="W484" s="6"/>
      <c r="X484" s="6"/>
      <c r="Y484" s="6"/>
      <c r="Z484" s="6"/>
      <c r="AA484" s="6"/>
      <c r="AB484" s="6"/>
    </row>
    <row r="485" spans="1:28" x14ac:dyDescent="0.25">
      <c r="A485" s="3" t="s">
        <v>3891</v>
      </c>
      <c r="B485" s="3" t="s">
        <v>3892</v>
      </c>
      <c r="C485" s="4">
        <v>44333</v>
      </c>
      <c r="D485" s="3" t="s">
        <v>3893</v>
      </c>
      <c r="E485" s="3" t="s">
        <v>3894</v>
      </c>
      <c r="F485" s="3"/>
      <c r="G485" s="3" t="s">
        <v>3895</v>
      </c>
      <c r="H485" s="3" t="s">
        <v>3896</v>
      </c>
      <c r="I485" s="5">
        <v>1</v>
      </c>
      <c r="J485" s="5">
        <v>21.923388429752102</v>
      </c>
      <c r="K485" s="5">
        <f t="shared" ref="K485:K548" si="42">+J485*I485*1.21</f>
        <v>26.527300000000043</v>
      </c>
      <c r="L485" s="5"/>
      <c r="M485" s="5"/>
      <c r="N485" s="5">
        <f>+K485*0.95</f>
        <v>25.20093500000004</v>
      </c>
      <c r="O485" s="5"/>
      <c r="P485" s="5">
        <v>32.393341042148798</v>
      </c>
      <c r="Q485" s="6">
        <f t="shared" si="40"/>
        <v>39.195942661000046</v>
      </c>
      <c r="R485" s="5"/>
      <c r="S485" s="16"/>
      <c r="T485" s="22">
        <f t="shared" si="41"/>
        <v>0</v>
      </c>
      <c r="U485" s="6"/>
      <c r="V485" s="6"/>
      <c r="W485" s="6"/>
      <c r="X485" s="6"/>
      <c r="Y485" s="6"/>
      <c r="Z485" s="6"/>
      <c r="AA485" s="6"/>
      <c r="AB485" s="6"/>
    </row>
    <row r="486" spans="1:28" x14ac:dyDescent="0.25">
      <c r="A486" s="3" t="s">
        <v>4095</v>
      </c>
      <c r="B486" s="3" t="s">
        <v>4096</v>
      </c>
      <c r="C486" s="4">
        <v>44333</v>
      </c>
      <c r="D486" s="3" t="s">
        <v>4097</v>
      </c>
      <c r="E486" s="3" t="s">
        <v>4098</v>
      </c>
      <c r="F486" s="3"/>
      <c r="G486" s="3" t="s">
        <v>4099</v>
      </c>
      <c r="H486" s="3" t="s">
        <v>4100</v>
      </c>
      <c r="I486" s="5">
        <v>1</v>
      </c>
      <c r="J486" s="5">
        <v>91.347272727272696</v>
      </c>
      <c r="K486" s="5">
        <f t="shared" si="42"/>
        <v>110.53019999999997</v>
      </c>
      <c r="L486" s="5"/>
      <c r="M486" s="5"/>
      <c r="N486" s="5">
        <f>+K486*0.95</f>
        <v>105.00368999999996</v>
      </c>
      <c r="O486" s="5"/>
      <c r="P486" s="5">
        <v>134.876075127273</v>
      </c>
      <c r="Q486" s="6">
        <f t="shared" si="40"/>
        <v>163.20005090400034</v>
      </c>
      <c r="R486" s="5"/>
      <c r="S486" s="16"/>
      <c r="T486" s="22">
        <f t="shared" si="41"/>
        <v>0</v>
      </c>
      <c r="U486" s="6"/>
      <c r="V486" s="6"/>
      <c r="W486" s="6"/>
      <c r="X486" s="6"/>
      <c r="Y486" s="6"/>
      <c r="Z486" s="6"/>
      <c r="AA486" s="6"/>
      <c r="AB486" s="6"/>
    </row>
    <row r="487" spans="1:28" x14ac:dyDescent="0.25">
      <c r="A487" s="3" t="s">
        <v>4107</v>
      </c>
      <c r="B487" s="3" t="s">
        <v>4108</v>
      </c>
      <c r="C487" s="4">
        <v>44333</v>
      </c>
      <c r="D487" s="3" t="s">
        <v>4109</v>
      </c>
      <c r="E487" s="3" t="s">
        <v>4110</v>
      </c>
      <c r="F487" s="3">
        <v>2983</v>
      </c>
      <c r="G487" s="3" t="s">
        <v>4111</v>
      </c>
      <c r="H487" s="3" t="s">
        <v>4112</v>
      </c>
      <c r="I487" s="5">
        <v>2</v>
      </c>
      <c r="J487" s="5">
        <v>15.8335537190083</v>
      </c>
      <c r="K487" s="5">
        <f t="shared" si="42"/>
        <v>38.317200000000085</v>
      </c>
      <c r="L487" s="5"/>
      <c r="M487" s="5"/>
      <c r="N487" s="5">
        <f>+K487*0.95</f>
        <v>36.401340000000076</v>
      </c>
      <c r="O487" s="5">
        <f>+SUM(N479:N487)</f>
        <v>1518.1783559999997</v>
      </c>
      <c r="P487" s="5">
        <v>47.5997792033059</v>
      </c>
      <c r="Q487" s="6">
        <f t="shared" si="40"/>
        <v>57.595732836000138</v>
      </c>
      <c r="R487" s="5">
        <f>+SUM(Q479:Q487)</f>
        <v>2579.9902472270001</v>
      </c>
      <c r="S487" s="16">
        <v>3018.26</v>
      </c>
      <c r="T487" s="22">
        <f t="shared" si="41"/>
        <v>438.26975277300016</v>
      </c>
      <c r="U487" s="6"/>
      <c r="V487" s="6"/>
      <c r="W487" s="6"/>
      <c r="X487" s="6"/>
      <c r="Y487" s="6"/>
      <c r="Z487" s="6"/>
      <c r="AA487" s="6"/>
      <c r="AB487" s="16" t="s">
        <v>4894</v>
      </c>
    </row>
    <row r="488" spans="1:28" x14ac:dyDescent="0.25">
      <c r="A488" s="3" t="s">
        <v>2811</v>
      </c>
      <c r="B488" s="3" t="s">
        <v>2812</v>
      </c>
      <c r="C488" s="4">
        <v>44333</v>
      </c>
      <c r="D488" s="3" t="s">
        <v>2813</v>
      </c>
      <c r="E488" s="3" t="s">
        <v>2814</v>
      </c>
      <c r="F488" s="3"/>
      <c r="G488" s="3" t="s">
        <v>2815</v>
      </c>
      <c r="H488" s="3" t="s">
        <v>2816</v>
      </c>
      <c r="I488" s="5">
        <v>1</v>
      </c>
      <c r="J488" s="5">
        <v>379.98396694214898</v>
      </c>
      <c r="K488" s="5">
        <f t="shared" si="42"/>
        <v>459.78060000000028</v>
      </c>
      <c r="L488" s="5"/>
      <c r="M488" s="5">
        <f>+K488*0.85</f>
        <v>390.81351000000024</v>
      </c>
      <c r="N488" s="5">
        <f>+M488*0.95</f>
        <v>371.27283450000022</v>
      </c>
      <c r="O488" s="5"/>
      <c r="P488" s="5">
        <v>527.16695669752096</v>
      </c>
      <c r="Q488" s="6">
        <f t="shared" si="40"/>
        <v>637.87201760400035</v>
      </c>
      <c r="R488" s="5"/>
      <c r="S488" s="16"/>
      <c r="T488" s="22">
        <f t="shared" si="41"/>
        <v>0</v>
      </c>
      <c r="U488" s="6"/>
      <c r="V488" s="6"/>
      <c r="W488" s="6"/>
      <c r="X488" s="6"/>
      <c r="Y488" s="6"/>
      <c r="Z488" s="6"/>
      <c r="AA488" s="6"/>
      <c r="AB488" s="6"/>
    </row>
    <row r="489" spans="1:28" x14ac:dyDescent="0.25">
      <c r="A489" s="3" t="s">
        <v>2853</v>
      </c>
      <c r="B489" s="3" t="s">
        <v>2854</v>
      </c>
      <c r="C489" s="4">
        <v>44333</v>
      </c>
      <c r="D489" s="3" t="s">
        <v>2855</v>
      </c>
      <c r="E489" s="3" t="s">
        <v>2856</v>
      </c>
      <c r="F489" s="3"/>
      <c r="G489" s="3" t="s">
        <v>2857</v>
      </c>
      <c r="H489" s="3" t="s">
        <v>2858</v>
      </c>
      <c r="I489" s="5">
        <v>1</v>
      </c>
      <c r="J489" s="5">
        <v>399.99297520661202</v>
      </c>
      <c r="K489" s="5">
        <f t="shared" si="42"/>
        <v>483.99150000000054</v>
      </c>
      <c r="L489" s="5"/>
      <c r="M489" s="5">
        <f>+K489*0.85</f>
        <v>411.39277500000043</v>
      </c>
      <c r="N489" s="5">
        <f>+M489*0.95</f>
        <v>390.8231362500004</v>
      </c>
      <c r="O489" s="5"/>
      <c r="P489" s="5">
        <v>554.92625422314097</v>
      </c>
      <c r="Q489" s="6">
        <f t="shared" si="40"/>
        <v>671.46076761000052</v>
      </c>
      <c r="R489" s="5"/>
      <c r="S489" s="16"/>
      <c r="T489" s="22">
        <f t="shared" si="41"/>
        <v>0</v>
      </c>
      <c r="U489" s="6"/>
      <c r="V489" s="6"/>
      <c r="W489" s="6"/>
      <c r="X489" s="6"/>
      <c r="Y489" s="6"/>
      <c r="Z489" s="6"/>
      <c r="AA489" s="6"/>
      <c r="AB489" s="6"/>
    </row>
    <row r="490" spans="1:28" x14ac:dyDescent="0.25">
      <c r="A490" s="3" t="s">
        <v>2907</v>
      </c>
      <c r="B490" s="3" t="s">
        <v>2908</v>
      </c>
      <c r="C490" s="4">
        <v>44333</v>
      </c>
      <c r="D490" s="3" t="s">
        <v>2909</v>
      </c>
      <c r="E490" s="3" t="s">
        <v>2910</v>
      </c>
      <c r="F490" s="3"/>
      <c r="G490" s="3" t="s">
        <v>2911</v>
      </c>
      <c r="H490" s="3" t="s">
        <v>2912</v>
      </c>
      <c r="I490" s="5">
        <v>1</v>
      </c>
      <c r="J490" s="5">
        <v>424.99</v>
      </c>
      <c r="K490" s="5">
        <f t="shared" si="42"/>
        <v>514.23789999999997</v>
      </c>
      <c r="L490" s="5"/>
      <c r="M490" s="5">
        <f>+K490*0.85</f>
        <v>437.10221499999994</v>
      </c>
      <c r="N490" s="5">
        <f>+M490*0.95</f>
        <v>415.24710424999995</v>
      </c>
      <c r="O490" s="5"/>
      <c r="P490" s="5">
        <v>589.60562660000005</v>
      </c>
      <c r="Q490" s="6">
        <f t="shared" si="40"/>
        <v>713.422808186</v>
      </c>
      <c r="R490" s="5"/>
      <c r="S490" s="16"/>
      <c r="T490" s="22">
        <f t="shared" si="41"/>
        <v>0</v>
      </c>
      <c r="U490" s="6"/>
      <c r="V490" s="6"/>
      <c r="W490" s="6"/>
      <c r="X490" s="6"/>
      <c r="Y490" s="6"/>
      <c r="Z490" s="6"/>
      <c r="AA490" s="6"/>
      <c r="AB490" s="6"/>
    </row>
    <row r="491" spans="1:28" x14ac:dyDescent="0.25">
      <c r="A491" s="3" t="s">
        <v>3621</v>
      </c>
      <c r="B491" s="3" t="s">
        <v>3622</v>
      </c>
      <c r="C491" s="4">
        <v>44333</v>
      </c>
      <c r="D491" s="3" t="s">
        <v>3623</v>
      </c>
      <c r="E491" s="3" t="s">
        <v>3624</v>
      </c>
      <c r="F491" s="3"/>
      <c r="G491" s="3" t="s">
        <v>3625</v>
      </c>
      <c r="H491" s="3" t="s">
        <v>3626</v>
      </c>
      <c r="I491" s="5">
        <v>2</v>
      </c>
      <c r="J491" s="5">
        <v>56.495199999999997</v>
      </c>
      <c r="K491" s="5">
        <f t="shared" si="42"/>
        <v>136.71838399999999</v>
      </c>
      <c r="L491" s="5"/>
      <c r="M491" s="5">
        <f>+K491*0.9</f>
        <v>123.04654559999999</v>
      </c>
      <c r="N491" s="5">
        <f>+M491*0.95</f>
        <v>116.89421831999998</v>
      </c>
      <c r="O491" s="5"/>
      <c r="P491" s="5">
        <v>261.82828904297497</v>
      </c>
      <c r="Q491" s="6">
        <f t="shared" si="40"/>
        <v>316.81222974199972</v>
      </c>
      <c r="R491" s="5"/>
      <c r="S491" s="16"/>
      <c r="T491" s="22">
        <f t="shared" si="41"/>
        <v>0</v>
      </c>
      <c r="U491" s="6"/>
      <c r="V491" s="6"/>
      <c r="W491" s="6"/>
      <c r="X491" s="6"/>
      <c r="Y491" s="6"/>
      <c r="Z491" s="6"/>
      <c r="AA491" s="6"/>
      <c r="AB491" s="6"/>
    </row>
    <row r="492" spans="1:28" x14ac:dyDescent="0.25">
      <c r="A492" s="3" t="s">
        <v>4299</v>
      </c>
      <c r="B492" s="3" t="s">
        <v>4300</v>
      </c>
      <c r="C492" s="4">
        <v>44333</v>
      </c>
      <c r="D492" s="3" t="s">
        <v>4301</v>
      </c>
      <c r="E492" s="3" t="s">
        <v>4302</v>
      </c>
      <c r="F492" s="3">
        <v>2994</v>
      </c>
      <c r="G492" s="3" t="s">
        <v>4303</v>
      </c>
      <c r="H492" s="3" t="s">
        <v>4304</v>
      </c>
      <c r="I492" s="5">
        <v>1</v>
      </c>
      <c r="J492" s="5">
        <v>145.24209999999999</v>
      </c>
      <c r="K492" s="5">
        <f t="shared" si="42"/>
        <v>175.74294099999997</v>
      </c>
      <c r="L492" s="5"/>
      <c r="M492" s="5"/>
      <c r="N492" s="5">
        <f>+K492*0.95</f>
        <v>166.95579394999996</v>
      </c>
      <c r="O492" s="5">
        <f>+SUM(N488:N492)</f>
        <v>1461.1930872700004</v>
      </c>
      <c r="P492" s="5">
        <v>363.63345480909101</v>
      </c>
      <c r="Q492" s="6">
        <f t="shared" si="40"/>
        <v>439.99648031900011</v>
      </c>
      <c r="R492" s="5">
        <f>+SUM(Q488:Q492)</f>
        <v>2779.5643034610007</v>
      </c>
      <c r="S492" s="16">
        <v>2779.55</v>
      </c>
      <c r="T492" s="22">
        <f t="shared" si="41"/>
        <v>-1.4303461000508833E-2</v>
      </c>
      <c r="U492" s="6"/>
      <c r="V492" s="6"/>
      <c r="W492" s="6"/>
      <c r="X492" s="6"/>
      <c r="Y492" s="6"/>
      <c r="Z492" s="6"/>
      <c r="AA492" s="6"/>
      <c r="AB492" s="6"/>
    </row>
    <row r="493" spans="1:28" x14ac:dyDescent="0.25">
      <c r="A493" s="3" t="s">
        <v>2092</v>
      </c>
      <c r="B493" s="3" t="s">
        <v>2093</v>
      </c>
      <c r="C493" s="4">
        <v>44333</v>
      </c>
      <c r="D493" s="3" t="s">
        <v>2094</v>
      </c>
      <c r="E493" s="3" t="s">
        <v>2095</v>
      </c>
      <c r="F493" s="3"/>
      <c r="G493" s="3" t="s">
        <v>2096</v>
      </c>
      <c r="H493" s="3" t="s">
        <v>2097</v>
      </c>
      <c r="I493" s="5">
        <v>2</v>
      </c>
      <c r="J493" s="5">
        <v>118.94</v>
      </c>
      <c r="K493" s="5">
        <f t="shared" si="42"/>
        <v>287.83479999999997</v>
      </c>
      <c r="L493" s="5"/>
      <c r="M493" s="5"/>
      <c r="N493" s="5">
        <f>+K493</f>
        <v>287.83479999999997</v>
      </c>
      <c r="O493" s="5"/>
      <c r="P493" s="5">
        <v>352.06475064462802</v>
      </c>
      <c r="Q493" s="6">
        <f t="shared" si="40"/>
        <v>425.9983482799999</v>
      </c>
      <c r="R493" s="5"/>
      <c r="S493" s="16"/>
      <c r="T493" s="22">
        <f t="shared" si="41"/>
        <v>0</v>
      </c>
      <c r="U493" s="6"/>
      <c r="V493" s="6"/>
      <c r="W493" s="6"/>
      <c r="X493" s="6"/>
      <c r="Y493" s="6"/>
      <c r="Z493" s="6"/>
      <c r="AA493" s="6"/>
      <c r="AB493" s="6"/>
    </row>
    <row r="494" spans="1:28" x14ac:dyDescent="0.25">
      <c r="A494" s="3" t="s">
        <v>3777</v>
      </c>
      <c r="B494" s="3" t="s">
        <v>3778</v>
      </c>
      <c r="C494" s="4">
        <v>44333</v>
      </c>
      <c r="D494" s="3" t="s">
        <v>3779</v>
      </c>
      <c r="E494" s="3" t="s">
        <v>3780</v>
      </c>
      <c r="F494" s="3">
        <v>3000</v>
      </c>
      <c r="G494" s="3" t="s">
        <v>3781</v>
      </c>
      <c r="H494" s="3" t="s">
        <v>3782</v>
      </c>
      <c r="I494" s="5">
        <v>1</v>
      </c>
      <c r="J494" s="15">
        <v>661.15700000000004</v>
      </c>
      <c r="K494" s="5">
        <f t="shared" si="42"/>
        <v>799.99997000000008</v>
      </c>
      <c r="L494" s="5"/>
      <c r="M494" s="5"/>
      <c r="N494" s="5">
        <f>+K494*0.95</f>
        <v>759.99997150000002</v>
      </c>
      <c r="O494" s="5">
        <f>+N494+N493</f>
        <v>1047.8347715</v>
      </c>
      <c r="P494" s="5">
        <v>2314.04192870414</v>
      </c>
      <c r="Q494" s="6">
        <f t="shared" si="40"/>
        <v>2799.9907337320092</v>
      </c>
      <c r="R494" s="5">
        <f>+Q494+Q493</f>
        <v>3225.989082012009</v>
      </c>
      <c r="S494" s="16">
        <v>3631.14</v>
      </c>
      <c r="T494" s="22">
        <f t="shared" si="41"/>
        <v>405.15091798799085</v>
      </c>
      <c r="U494" s="6"/>
      <c r="V494" s="6"/>
      <c r="W494" s="6"/>
      <c r="X494" s="6"/>
      <c r="Y494" s="6"/>
      <c r="Z494" s="6"/>
      <c r="AA494" s="6"/>
      <c r="AB494" s="16" t="s">
        <v>4894</v>
      </c>
    </row>
    <row r="495" spans="1:28" x14ac:dyDescent="0.25">
      <c r="A495" s="3" t="s">
        <v>1912</v>
      </c>
      <c r="B495" s="3" t="s">
        <v>1913</v>
      </c>
      <c r="C495" s="4">
        <v>44334</v>
      </c>
      <c r="D495" s="3" t="s">
        <v>1914</v>
      </c>
      <c r="E495" s="3" t="s">
        <v>1915</v>
      </c>
      <c r="F495" s="3"/>
      <c r="G495" s="3" t="s">
        <v>1916</v>
      </c>
      <c r="H495" s="3" t="s">
        <v>1917</v>
      </c>
      <c r="I495" s="5">
        <v>1</v>
      </c>
      <c r="J495" s="5">
        <v>256.55</v>
      </c>
      <c r="K495" s="5">
        <f t="shared" si="42"/>
        <v>310.4255</v>
      </c>
      <c r="L495" s="5"/>
      <c r="M495" s="5"/>
      <c r="N495" s="5">
        <f>+K495</f>
        <v>310.4255</v>
      </c>
      <c r="O495" s="5"/>
      <c r="P495" s="5">
        <v>379.50091950000001</v>
      </c>
      <c r="Q495" s="6">
        <f t="shared" si="40"/>
        <v>459.19611259499999</v>
      </c>
      <c r="R495" s="5"/>
      <c r="S495" s="16"/>
      <c r="T495" s="22">
        <f t="shared" si="41"/>
        <v>0</v>
      </c>
      <c r="U495" s="6"/>
      <c r="V495" s="6"/>
      <c r="W495" s="6"/>
      <c r="X495" s="6"/>
      <c r="Y495" s="6"/>
      <c r="Z495" s="6"/>
      <c r="AA495" s="6"/>
      <c r="AB495" s="6"/>
    </row>
    <row r="496" spans="1:28" x14ac:dyDescent="0.25">
      <c r="A496" s="3" t="s">
        <v>2763</v>
      </c>
      <c r="B496" s="3" t="s">
        <v>2764</v>
      </c>
      <c r="C496" s="4">
        <v>44334</v>
      </c>
      <c r="D496" s="3" t="s">
        <v>2765</v>
      </c>
      <c r="E496" s="3" t="s">
        <v>2766</v>
      </c>
      <c r="F496" s="3"/>
      <c r="G496" s="3" t="s">
        <v>2767</v>
      </c>
      <c r="H496" s="3" t="s">
        <v>2768</v>
      </c>
      <c r="I496" s="5">
        <v>1</v>
      </c>
      <c r="J496" s="5">
        <v>218.010909090909</v>
      </c>
      <c r="K496" s="5">
        <f t="shared" si="42"/>
        <v>263.7931999999999</v>
      </c>
      <c r="L496" s="5"/>
      <c r="M496" s="5">
        <f>+K496*0.85</f>
        <v>224.22421999999992</v>
      </c>
      <c r="N496" s="5">
        <f>+M496*0.95</f>
        <v>213.0130089999999</v>
      </c>
      <c r="O496" s="5"/>
      <c r="P496" s="5">
        <v>322.64960512727299</v>
      </c>
      <c r="Q496" s="6">
        <f t="shared" si="40"/>
        <v>390.40602220400029</v>
      </c>
      <c r="R496" s="5"/>
      <c r="S496" s="16"/>
      <c r="T496" s="22">
        <f t="shared" si="41"/>
        <v>0</v>
      </c>
      <c r="U496" s="6"/>
      <c r="V496" s="6"/>
      <c r="W496" s="6"/>
      <c r="X496" s="6"/>
      <c r="Y496" s="6"/>
      <c r="Z496" s="6"/>
      <c r="AA496" s="6"/>
      <c r="AB496" s="6"/>
    </row>
    <row r="497" spans="1:28" x14ac:dyDescent="0.25">
      <c r="A497" s="3" t="s">
        <v>3165</v>
      </c>
      <c r="B497" s="3" t="s">
        <v>3166</v>
      </c>
      <c r="C497" s="4">
        <v>44334</v>
      </c>
      <c r="D497" s="3" t="s">
        <v>3167</v>
      </c>
      <c r="E497" s="3" t="s">
        <v>3168</v>
      </c>
      <c r="F497" s="3">
        <v>2991</v>
      </c>
      <c r="G497" s="3" t="s">
        <v>3169</v>
      </c>
      <c r="H497" s="3" t="s">
        <v>3170</v>
      </c>
      <c r="I497" s="5">
        <v>1</v>
      </c>
      <c r="J497" s="5">
        <v>428.84099173553699</v>
      </c>
      <c r="K497" s="5">
        <f t="shared" si="42"/>
        <v>518.89759999999978</v>
      </c>
      <c r="L497" s="5">
        <f>+K497*0.6</f>
        <v>311.33855999999986</v>
      </c>
      <c r="M497" s="5">
        <f>+K497*0.85</f>
        <v>441.0629599999998</v>
      </c>
      <c r="N497" s="5">
        <f>+L497*0.95</f>
        <v>295.77163199999984</v>
      </c>
      <c r="O497" s="5">
        <f>+N497+N496+N495</f>
        <v>819.21014099999979</v>
      </c>
      <c r="P497" s="5">
        <v>380.82366589090901</v>
      </c>
      <c r="Q497" s="6">
        <f t="shared" si="40"/>
        <v>460.7966357279999</v>
      </c>
      <c r="R497" s="5">
        <f>+Q497+Q496+Q495</f>
        <v>1310.3987705270001</v>
      </c>
      <c r="S497" s="16">
        <v>1310.4000000000001</v>
      </c>
      <c r="T497" s="22">
        <f t="shared" si="41"/>
        <v>1.2294729999666743E-3</v>
      </c>
      <c r="U497" s="6"/>
      <c r="V497" s="6"/>
      <c r="W497" s="6"/>
      <c r="X497" s="6"/>
      <c r="Y497" s="6"/>
      <c r="Z497" s="6"/>
      <c r="AA497" s="6"/>
      <c r="AB497" s="6"/>
    </row>
    <row r="498" spans="1:28" x14ac:dyDescent="0.25">
      <c r="A498" s="3" t="s">
        <v>850</v>
      </c>
      <c r="B498" s="3" t="s">
        <v>851</v>
      </c>
      <c r="C498" s="4">
        <v>44334</v>
      </c>
      <c r="D498" s="3" t="s">
        <v>852</v>
      </c>
      <c r="E498" s="3" t="s">
        <v>853</v>
      </c>
      <c r="F498" s="3"/>
      <c r="G498" s="3" t="s">
        <v>854</v>
      </c>
      <c r="H498" s="3" t="s">
        <v>855</v>
      </c>
      <c r="I498" s="5">
        <v>1</v>
      </c>
      <c r="J498" s="5">
        <v>295.88</v>
      </c>
      <c r="K498" s="5">
        <f t="shared" si="42"/>
        <v>358.01479999999998</v>
      </c>
      <c r="L498" s="5"/>
      <c r="M498" s="5"/>
      <c r="N498" s="5">
        <f>+K498*0.95</f>
        <v>340.11405999999994</v>
      </c>
      <c r="O498" s="5"/>
      <c r="P498" s="5">
        <v>437.68256939008302</v>
      </c>
      <c r="Q498" s="6">
        <f t="shared" si="40"/>
        <v>529.59590896200041</v>
      </c>
      <c r="R498" s="5"/>
      <c r="S498" s="16"/>
      <c r="T498" s="22">
        <f t="shared" si="41"/>
        <v>0</v>
      </c>
      <c r="U498" s="6"/>
      <c r="V498" s="6"/>
      <c r="W498" s="6"/>
      <c r="X498" s="6"/>
      <c r="Y498" s="6"/>
      <c r="Z498" s="6"/>
      <c r="AA498" s="6"/>
      <c r="AB498" s="6"/>
    </row>
    <row r="499" spans="1:28" x14ac:dyDescent="0.25">
      <c r="A499" s="13" t="s">
        <v>1522</v>
      </c>
      <c r="B499" s="13" t="s">
        <v>1523</v>
      </c>
      <c r="C499" s="14">
        <v>44334</v>
      </c>
      <c r="D499" s="13" t="s">
        <v>1524</v>
      </c>
      <c r="E499" s="13" t="s">
        <v>1525</v>
      </c>
      <c r="F499" s="13"/>
      <c r="G499" s="13" t="s">
        <v>1526</v>
      </c>
      <c r="H499" s="13" t="s">
        <v>1527</v>
      </c>
      <c r="I499" s="15">
        <v>1</v>
      </c>
      <c r="J499" s="15">
        <v>81.338016528925607</v>
      </c>
      <c r="K499" s="15">
        <f t="shared" si="42"/>
        <v>98.418999999999983</v>
      </c>
      <c r="L499" s="5"/>
      <c r="M499" s="5">
        <f>+K499*0.85</f>
        <v>83.656149999999982</v>
      </c>
      <c r="N499" s="5">
        <f>+M499*0.95</f>
        <v>79.473342499999973</v>
      </c>
      <c r="O499" s="15"/>
      <c r="P499" s="15">
        <v>222.81297022644699</v>
      </c>
      <c r="Q499" s="16">
        <f t="shared" si="40"/>
        <v>269.60369397400086</v>
      </c>
      <c r="R499" s="15"/>
      <c r="S499" s="16"/>
      <c r="T499" s="22">
        <f t="shared" si="41"/>
        <v>0</v>
      </c>
      <c r="U499" s="16"/>
      <c r="V499" s="16"/>
      <c r="W499" s="16"/>
      <c r="X499" s="16"/>
      <c r="Y499" s="16"/>
      <c r="Z499" s="16"/>
      <c r="AA499" s="16"/>
      <c r="AB499" s="16"/>
    </row>
    <row r="500" spans="1:28" x14ac:dyDescent="0.25">
      <c r="A500" s="3" t="s">
        <v>2476</v>
      </c>
      <c r="B500" s="3" t="s">
        <v>2477</v>
      </c>
      <c r="C500" s="4">
        <v>44334</v>
      </c>
      <c r="D500" s="3" t="s">
        <v>2478</v>
      </c>
      <c r="E500" s="3" t="s">
        <v>2479</v>
      </c>
      <c r="F500" s="3"/>
      <c r="G500" s="3" t="s">
        <v>2480</v>
      </c>
      <c r="H500" s="3" t="s">
        <v>2481</v>
      </c>
      <c r="I500" s="5">
        <v>1</v>
      </c>
      <c r="J500" s="5">
        <v>275.20768595041301</v>
      </c>
      <c r="K500" s="5">
        <f t="shared" si="42"/>
        <v>333.00129999999973</v>
      </c>
      <c r="L500" s="5"/>
      <c r="M500" s="5">
        <f>+K500*0.85</f>
        <v>283.05110499999978</v>
      </c>
      <c r="N500" s="5">
        <f>+M500*0.95</f>
        <v>268.8985497499998</v>
      </c>
      <c r="O500" s="5"/>
      <c r="P500" s="5">
        <v>386.11638338842999</v>
      </c>
      <c r="Q500" s="6">
        <f t="shared" si="40"/>
        <v>467.20082390000027</v>
      </c>
      <c r="R500" s="5"/>
      <c r="S500" s="16"/>
      <c r="T500" s="22">
        <f t="shared" si="41"/>
        <v>0</v>
      </c>
      <c r="U500" s="6"/>
      <c r="V500" s="6"/>
      <c r="W500" s="6"/>
      <c r="X500" s="6"/>
      <c r="Y500" s="6"/>
      <c r="Z500" s="6"/>
      <c r="AA500" s="6"/>
      <c r="AB500" s="6"/>
    </row>
    <row r="501" spans="1:28" x14ac:dyDescent="0.25">
      <c r="A501" s="3" t="s">
        <v>2757</v>
      </c>
      <c r="B501" s="3" t="s">
        <v>2758</v>
      </c>
      <c r="C501" s="4">
        <v>44334</v>
      </c>
      <c r="D501" s="3" t="s">
        <v>2759</v>
      </c>
      <c r="E501" s="3" t="s">
        <v>2760</v>
      </c>
      <c r="F501" s="3"/>
      <c r="G501" s="3" t="s">
        <v>2761</v>
      </c>
      <c r="H501" s="3" t="s">
        <v>2762</v>
      </c>
      <c r="I501" s="5">
        <v>1</v>
      </c>
      <c r="J501" s="5">
        <v>218.010909090909</v>
      </c>
      <c r="K501" s="5">
        <f t="shared" si="42"/>
        <v>263.7931999999999</v>
      </c>
      <c r="L501" s="5"/>
      <c r="M501" s="5">
        <f>+K501*0.85</f>
        <v>224.22421999999992</v>
      </c>
      <c r="N501" s="5">
        <f>+M501*0.95</f>
        <v>213.0130089999999</v>
      </c>
      <c r="O501" s="5"/>
      <c r="P501" s="5">
        <v>322.64960512727299</v>
      </c>
      <c r="Q501" s="6">
        <f t="shared" si="40"/>
        <v>390.40602220400029</v>
      </c>
      <c r="R501" s="5"/>
      <c r="S501" s="16"/>
      <c r="T501" s="22">
        <f t="shared" si="41"/>
        <v>0</v>
      </c>
      <c r="U501" s="6"/>
      <c r="V501" s="6"/>
      <c r="W501" s="6"/>
      <c r="X501" s="6"/>
      <c r="Y501" s="6"/>
      <c r="Z501" s="6"/>
      <c r="AA501" s="6"/>
      <c r="AB501" s="6"/>
    </row>
    <row r="502" spans="1:28" x14ac:dyDescent="0.25">
      <c r="A502" s="3" t="s">
        <v>3699</v>
      </c>
      <c r="B502" s="3" t="s">
        <v>3700</v>
      </c>
      <c r="C502" s="4">
        <v>44334</v>
      </c>
      <c r="D502" s="3" t="s">
        <v>3701</v>
      </c>
      <c r="E502" s="3" t="s">
        <v>3702</v>
      </c>
      <c r="F502" s="3">
        <v>2990</v>
      </c>
      <c r="G502" s="3" t="s">
        <v>3703</v>
      </c>
      <c r="H502" s="3" t="s">
        <v>3704</v>
      </c>
      <c r="I502" s="5">
        <v>2</v>
      </c>
      <c r="J502" s="5">
        <v>89.485200000000006</v>
      </c>
      <c r="K502" s="5">
        <f t="shared" si="42"/>
        <v>216.55418400000002</v>
      </c>
      <c r="L502" s="5"/>
      <c r="M502" s="5">
        <f>+K502*0.9</f>
        <v>194.89876560000002</v>
      </c>
      <c r="N502" s="5">
        <f>+M502*0.95</f>
        <v>185.15382732</v>
      </c>
      <c r="O502" s="5">
        <f>+N502+N501+N500+N499+N498</f>
        <v>1086.6527885699995</v>
      </c>
      <c r="P502" s="5">
        <v>478.68693166942199</v>
      </c>
      <c r="Q502" s="6">
        <f t="shared" si="40"/>
        <v>579.21118732000059</v>
      </c>
      <c r="R502" s="5">
        <f>+Q502+Q501+Q500+Q499+Q498</f>
        <v>2236.0176363600021</v>
      </c>
      <c r="S502" s="16">
        <v>2236</v>
      </c>
      <c r="T502" s="22">
        <f t="shared" si="41"/>
        <v>-1.7636360002143192E-2</v>
      </c>
      <c r="U502" s="6"/>
      <c r="V502" s="6"/>
      <c r="W502" s="6"/>
      <c r="X502" s="6"/>
      <c r="Y502" s="6"/>
      <c r="Z502" s="6"/>
      <c r="AA502" s="6"/>
      <c r="AB502" s="6"/>
    </row>
    <row r="503" spans="1:28" x14ac:dyDescent="0.25">
      <c r="A503" s="3" t="s">
        <v>179</v>
      </c>
      <c r="B503" s="3" t="s">
        <v>180</v>
      </c>
      <c r="C503" s="4">
        <v>44334</v>
      </c>
      <c r="D503" s="3" t="s">
        <v>181</v>
      </c>
      <c r="E503" s="3" t="s">
        <v>182</v>
      </c>
      <c r="F503" s="3"/>
      <c r="G503" s="3" t="s">
        <v>183</v>
      </c>
      <c r="H503" s="3" t="s">
        <v>184</v>
      </c>
      <c r="I503" s="5">
        <v>1</v>
      </c>
      <c r="J503" s="5">
        <v>198.36</v>
      </c>
      <c r="K503" s="5">
        <f t="shared" si="42"/>
        <v>240.01560000000001</v>
      </c>
      <c r="L503" s="5"/>
      <c r="M503" s="5"/>
      <c r="N503" s="5">
        <f>+K503*0.95</f>
        <v>228.01481999999999</v>
      </c>
      <c r="O503" s="5"/>
      <c r="P503" s="5">
        <v>293.55296399999997</v>
      </c>
      <c r="Q503" s="6">
        <f t="shared" si="40"/>
        <v>355.19908643999997</v>
      </c>
      <c r="R503" s="5"/>
      <c r="S503" s="16"/>
      <c r="T503" s="22">
        <f t="shared" si="41"/>
        <v>0</v>
      </c>
      <c r="U503" s="6"/>
      <c r="V503" s="6"/>
      <c r="W503" s="6"/>
      <c r="X503" s="6"/>
      <c r="Y503" s="6"/>
      <c r="Z503" s="6"/>
      <c r="AA503" s="6"/>
      <c r="AB503" s="6"/>
    </row>
    <row r="504" spans="1:28" x14ac:dyDescent="0.25">
      <c r="A504" s="3" t="s">
        <v>461</v>
      </c>
      <c r="B504" s="3" t="s">
        <v>462</v>
      </c>
      <c r="C504" s="4">
        <v>44334</v>
      </c>
      <c r="D504" s="3" t="s">
        <v>463</v>
      </c>
      <c r="E504" s="3" t="s">
        <v>464</v>
      </c>
      <c r="F504" s="3"/>
      <c r="G504" s="3" t="s">
        <v>465</v>
      </c>
      <c r="H504" s="3" t="s">
        <v>466</v>
      </c>
      <c r="I504" s="5">
        <v>1</v>
      </c>
      <c r="J504" s="15">
        <v>198.36</v>
      </c>
      <c r="K504" s="5">
        <f t="shared" si="42"/>
        <v>240.01560000000001</v>
      </c>
      <c r="L504" s="5"/>
      <c r="M504" s="5"/>
      <c r="N504" s="5">
        <f>+K504*0.95</f>
        <v>228.01481999999999</v>
      </c>
      <c r="O504" s="5"/>
      <c r="P504" s="5">
        <v>293.55296399999997</v>
      </c>
      <c r="Q504" s="6">
        <f t="shared" si="40"/>
        <v>355.19908643999997</v>
      </c>
      <c r="R504" s="5"/>
      <c r="S504" s="16"/>
      <c r="T504" s="22">
        <f t="shared" si="41"/>
        <v>0</v>
      </c>
      <c r="U504" s="6"/>
      <c r="V504" s="6"/>
      <c r="W504" s="6"/>
      <c r="X504" s="6"/>
      <c r="Y504" s="6"/>
      <c r="Z504" s="6"/>
      <c r="AA504" s="6"/>
      <c r="AB504" s="6"/>
    </row>
    <row r="505" spans="1:28" x14ac:dyDescent="0.25">
      <c r="A505" s="3" t="s">
        <v>3459</v>
      </c>
      <c r="B505" s="3" t="s">
        <v>3460</v>
      </c>
      <c r="C505" s="4">
        <v>44334</v>
      </c>
      <c r="D505" s="3" t="s">
        <v>3461</v>
      </c>
      <c r="E505" s="3" t="s">
        <v>3462</v>
      </c>
      <c r="F505" s="3">
        <v>2989</v>
      </c>
      <c r="G505" s="3" t="s">
        <v>3463</v>
      </c>
      <c r="H505" s="3" t="s">
        <v>3464</v>
      </c>
      <c r="I505" s="5">
        <v>1</v>
      </c>
      <c r="J505" s="5">
        <v>100.50512396694199</v>
      </c>
      <c r="K505" s="5">
        <f t="shared" si="42"/>
        <v>121.61119999999981</v>
      </c>
      <c r="L505" s="5"/>
      <c r="M505" s="5"/>
      <c r="N505" s="5">
        <f>+K505*0.95</f>
        <v>115.53063999999982</v>
      </c>
      <c r="O505" s="5">
        <f>+N505+N504+N503</f>
        <v>571.56027999999981</v>
      </c>
      <c r="P505" s="5">
        <v>148.74557336859499</v>
      </c>
      <c r="Q505" s="6">
        <f t="shared" si="40"/>
        <v>179.98214377599993</v>
      </c>
      <c r="R505" s="5">
        <f>+Q505+Q504+Q503</f>
        <v>890.38031665599988</v>
      </c>
      <c r="S505" s="16">
        <v>890.38</v>
      </c>
      <c r="T505" s="22">
        <f t="shared" si="41"/>
        <v>-3.1665599988173199E-4</v>
      </c>
      <c r="U505" s="6"/>
      <c r="V505" s="6"/>
      <c r="W505" s="6"/>
      <c r="X505" s="6"/>
      <c r="Y505" s="6"/>
      <c r="Z505" s="6"/>
      <c r="AA505" s="6"/>
      <c r="AB505" s="6"/>
    </row>
    <row r="506" spans="1:28" x14ac:dyDescent="0.25">
      <c r="A506" s="3" t="s">
        <v>1288</v>
      </c>
      <c r="B506" s="3" t="s">
        <v>1289</v>
      </c>
      <c r="C506" s="4">
        <v>44334</v>
      </c>
      <c r="D506" s="3" t="s">
        <v>1290</v>
      </c>
      <c r="E506" s="3" t="s">
        <v>1291</v>
      </c>
      <c r="F506" s="3"/>
      <c r="G506" s="3" t="s">
        <v>1292</v>
      </c>
      <c r="H506" s="3" t="s">
        <v>1293</v>
      </c>
      <c r="I506" s="5">
        <v>1</v>
      </c>
      <c r="J506" s="5">
        <v>57.163388429752104</v>
      </c>
      <c r="K506" s="5">
        <f t="shared" si="42"/>
        <v>69.167700000000039</v>
      </c>
      <c r="L506" s="5"/>
      <c r="M506" s="5"/>
      <c r="N506" s="5">
        <f>+K506*0.95</f>
        <v>65.709315000000032</v>
      </c>
      <c r="O506" s="5"/>
      <c r="P506" s="5">
        <v>84.6252518652893</v>
      </c>
      <c r="Q506" s="6">
        <f t="shared" si="40"/>
        <v>102.39655475700005</v>
      </c>
      <c r="R506" s="5"/>
      <c r="S506" s="16"/>
      <c r="T506" s="22">
        <f t="shared" si="41"/>
        <v>0</v>
      </c>
      <c r="U506" s="6"/>
      <c r="V506" s="6"/>
      <c r="W506" s="6"/>
      <c r="X506" s="6"/>
      <c r="Y506" s="6"/>
      <c r="Z506" s="6"/>
      <c r="AA506" s="6"/>
      <c r="AB506" s="6"/>
    </row>
    <row r="507" spans="1:28" x14ac:dyDescent="0.25">
      <c r="A507" s="3" t="s">
        <v>1726</v>
      </c>
      <c r="B507" s="3" t="s">
        <v>1727</v>
      </c>
      <c r="C507" s="4">
        <v>44334</v>
      </c>
      <c r="D507" s="3" t="s">
        <v>1728</v>
      </c>
      <c r="E507" s="3" t="s">
        <v>1729</v>
      </c>
      <c r="F507" s="3"/>
      <c r="G507" s="3" t="s">
        <v>1730</v>
      </c>
      <c r="H507" s="3" t="s">
        <v>1731</v>
      </c>
      <c r="I507" s="5">
        <v>2</v>
      </c>
      <c r="J507" s="5">
        <v>414.23338842975198</v>
      </c>
      <c r="K507" s="5">
        <f t="shared" si="42"/>
        <v>1002.4447999999998</v>
      </c>
      <c r="L507" s="5"/>
      <c r="M507" s="5">
        <f>+K507*0.85</f>
        <v>852.07807999999977</v>
      </c>
      <c r="N507" s="5">
        <f>+M507*0.95</f>
        <v>809.47417599999972</v>
      </c>
      <c r="O507" s="5"/>
      <c r="P507" s="5">
        <v>912.39874602314001</v>
      </c>
      <c r="Q507" s="6">
        <f t="shared" si="40"/>
        <v>1104.0024826879994</v>
      </c>
      <c r="R507" s="5"/>
      <c r="S507" s="16"/>
      <c r="T507" s="22">
        <f t="shared" si="41"/>
        <v>0</v>
      </c>
      <c r="U507" s="6"/>
      <c r="V507" s="6"/>
      <c r="W507" s="6"/>
      <c r="X507" s="6"/>
      <c r="Y507" s="6"/>
      <c r="Z507" s="6"/>
      <c r="AA507" s="6"/>
      <c r="AB507" s="6"/>
    </row>
    <row r="508" spans="1:28" x14ac:dyDescent="0.25">
      <c r="A508" s="3" t="s">
        <v>3393</v>
      </c>
      <c r="B508" s="3" t="s">
        <v>3394</v>
      </c>
      <c r="C508" s="4">
        <v>44334</v>
      </c>
      <c r="D508" s="3" t="s">
        <v>3395</v>
      </c>
      <c r="E508" s="3" t="s">
        <v>3396</v>
      </c>
      <c r="F508" s="3"/>
      <c r="G508" s="3" t="s">
        <v>3397</v>
      </c>
      <c r="H508" s="3" t="s">
        <v>3398</v>
      </c>
      <c r="I508" s="5">
        <v>1</v>
      </c>
      <c r="J508" s="5">
        <v>1299.97586776859</v>
      </c>
      <c r="K508" s="5">
        <f t="shared" si="42"/>
        <v>1572.9707999999939</v>
      </c>
      <c r="L508" s="5"/>
      <c r="M508" s="5">
        <f>+K508*0.85</f>
        <v>1337.0251799999949</v>
      </c>
      <c r="N508" s="5">
        <f>+M508*0.95</f>
        <v>1270.1739209999951</v>
      </c>
      <c r="O508" s="5"/>
      <c r="P508" s="5">
        <v>1734.7137974677601</v>
      </c>
      <c r="Q508" s="6">
        <f t="shared" si="40"/>
        <v>2099.0036949359896</v>
      </c>
      <c r="R508" s="5"/>
      <c r="S508" s="16"/>
      <c r="T508" s="22">
        <f t="shared" si="41"/>
        <v>0</v>
      </c>
      <c r="U508" s="6"/>
      <c r="V508" s="6"/>
      <c r="W508" s="6"/>
      <c r="X508" s="6"/>
      <c r="Y508" s="6"/>
      <c r="Z508" s="6"/>
      <c r="AA508" s="6"/>
      <c r="AB508" s="6"/>
    </row>
    <row r="509" spans="1:28" x14ac:dyDescent="0.25">
      <c r="A509" s="3" t="s">
        <v>4533</v>
      </c>
      <c r="B509" s="3" t="s">
        <v>4534</v>
      </c>
      <c r="C509" s="4">
        <v>44334</v>
      </c>
      <c r="D509" s="3" t="s">
        <v>4535</v>
      </c>
      <c r="E509" s="3" t="s">
        <v>4536</v>
      </c>
      <c r="F509" s="3">
        <v>2984</v>
      </c>
      <c r="G509" s="3" t="s">
        <v>4537</v>
      </c>
      <c r="H509" s="3" t="s">
        <v>4538</v>
      </c>
      <c r="I509" s="5">
        <v>1</v>
      </c>
      <c r="J509" s="5">
        <v>418.2</v>
      </c>
      <c r="K509" s="5">
        <f t="shared" si="42"/>
        <v>506.02199999999999</v>
      </c>
      <c r="L509" s="5"/>
      <c r="M509" s="5"/>
      <c r="N509" s="5">
        <f>+K509</f>
        <v>506.02199999999999</v>
      </c>
      <c r="O509" s="5">
        <f>+N509+N508+N507+N506</f>
        <v>2651.3794119999948</v>
      </c>
      <c r="P509" s="5">
        <v>595.038192987603</v>
      </c>
      <c r="Q509" s="6">
        <f t="shared" si="40"/>
        <v>719.99621351499957</v>
      </c>
      <c r="R509" s="5">
        <f>+Q509+Q508+Q507+Q506</f>
        <v>4025.3989458959886</v>
      </c>
      <c r="S509" s="16">
        <v>4025.4</v>
      </c>
      <c r="T509" s="22">
        <f t="shared" si="41"/>
        <v>1.0541040114731004E-3</v>
      </c>
      <c r="U509" s="6"/>
      <c r="V509" s="6"/>
      <c r="W509" s="6"/>
      <c r="X509" s="6"/>
      <c r="Y509" s="6"/>
      <c r="Z509" s="6"/>
      <c r="AA509" s="6"/>
      <c r="AB509" s="6"/>
    </row>
    <row r="510" spans="1:28" x14ac:dyDescent="0.25">
      <c r="A510" s="3" t="s">
        <v>4623</v>
      </c>
      <c r="B510" s="3" t="s">
        <v>4624</v>
      </c>
      <c r="C510" s="4">
        <v>44334</v>
      </c>
      <c r="D510" s="3" t="s">
        <v>4625</v>
      </c>
      <c r="E510" s="3" t="s">
        <v>4626</v>
      </c>
      <c r="F510" s="3">
        <v>2987</v>
      </c>
      <c r="G510" s="3" t="s">
        <v>4627</v>
      </c>
      <c r="H510" s="3" t="s">
        <v>4628</v>
      </c>
      <c r="I510" s="5">
        <v>1</v>
      </c>
      <c r="J510" s="5">
        <v>418.2</v>
      </c>
      <c r="K510" s="5">
        <f t="shared" si="42"/>
        <v>506.02199999999999</v>
      </c>
      <c r="L510" s="5"/>
      <c r="M510" s="5"/>
      <c r="N510" s="5">
        <f>+K510</f>
        <v>506.02199999999999</v>
      </c>
      <c r="O510" s="5">
        <f>+N510</f>
        <v>506.02199999999999</v>
      </c>
      <c r="P510" s="5">
        <v>595.038192987603</v>
      </c>
      <c r="Q510" s="6">
        <f t="shared" si="40"/>
        <v>719.99621351499957</v>
      </c>
      <c r="R510" s="5">
        <f>+Q510</f>
        <v>719.99621351499957</v>
      </c>
      <c r="S510" s="16">
        <v>720</v>
      </c>
      <c r="T510" s="22">
        <f t="shared" si="41"/>
        <v>3.786485000432549E-3</v>
      </c>
      <c r="U510" s="6"/>
      <c r="V510" s="6"/>
      <c r="W510" s="6"/>
      <c r="X510" s="6"/>
      <c r="Y510" s="6"/>
      <c r="Z510" s="6"/>
      <c r="AA510" s="6"/>
      <c r="AB510" s="6"/>
    </row>
    <row r="511" spans="1:28" x14ac:dyDescent="0.25">
      <c r="A511" s="3" t="s">
        <v>2122</v>
      </c>
      <c r="B511" s="3" t="s">
        <v>2123</v>
      </c>
      <c r="C511" s="4">
        <v>44334</v>
      </c>
      <c r="D511" s="3" t="s">
        <v>2124</v>
      </c>
      <c r="E511" s="3" t="s">
        <v>2125</v>
      </c>
      <c r="F511" s="3"/>
      <c r="G511" s="3" t="s">
        <v>2126</v>
      </c>
      <c r="H511" s="3" t="s">
        <v>2127</v>
      </c>
      <c r="I511" s="5">
        <v>1</v>
      </c>
      <c r="J511" s="5">
        <v>394.16</v>
      </c>
      <c r="K511" s="5">
        <f t="shared" si="42"/>
        <v>476.93360000000001</v>
      </c>
      <c r="L511" s="5"/>
      <c r="M511" s="5"/>
      <c r="N511" s="5">
        <f>+K511</f>
        <v>476.93360000000001</v>
      </c>
      <c r="O511" s="5"/>
      <c r="P511" s="5">
        <v>583.14314738429698</v>
      </c>
      <c r="Q511" s="6">
        <f t="shared" si="40"/>
        <v>705.60320833499929</v>
      </c>
      <c r="R511" s="5"/>
      <c r="S511" s="16"/>
      <c r="T511" s="22">
        <f t="shared" si="41"/>
        <v>0</v>
      </c>
      <c r="U511" s="6"/>
      <c r="V511" s="6"/>
      <c r="W511" s="6"/>
      <c r="X511" s="6"/>
      <c r="Y511" s="6"/>
      <c r="Z511" s="6"/>
      <c r="AA511" s="6"/>
      <c r="AB511" s="6"/>
    </row>
    <row r="512" spans="1:28" x14ac:dyDescent="0.25">
      <c r="A512" s="3" t="s">
        <v>2158</v>
      </c>
      <c r="B512" s="3" t="s">
        <v>2159</v>
      </c>
      <c r="C512" s="4">
        <v>44334</v>
      </c>
      <c r="D512" s="3" t="s">
        <v>2160</v>
      </c>
      <c r="E512" s="3" t="s">
        <v>2161</v>
      </c>
      <c r="F512" s="3">
        <v>2988</v>
      </c>
      <c r="G512" s="3" t="s">
        <v>2162</v>
      </c>
      <c r="H512" s="3" t="s">
        <v>2163</v>
      </c>
      <c r="I512" s="5">
        <v>1</v>
      </c>
      <c r="J512" s="5">
        <v>386.72</v>
      </c>
      <c r="K512" s="5">
        <f t="shared" si="42"/>
        <v>467.93120000000005</v>
      </c>
      <c r="L512" s="5"/>
      <c r="M512" s="5"/>
      <c r="N512" s="5">
        <f>+K512</f>
        <v>467.93120000000005</v>
      </c>
      <c r="O512" s="5">
        <f>+N512+N511</f>
        <v>944.86480000000006</v>
      </c>
      <c r="P512" s="5">
        <v>572.56181852231396</v>
      </c>
      <c r="Q512" s="6">
        <f t="shared" si="40"/>
        <v>692.79980041199985</v>
      </c>
      <c r="R512" s="5">
        <f>+Q512+Q511</f>
        <v>1398.4030087469991</v>
      </c>
      <c r="S512" s="16">
        <v>1398.4</v>
      </c>
      <c r="T512" s="22">
        <f t="shared" si="41"/>
        <v>-3.008746999057621E-3</v>
      </c>
      <c r="U512" s="6"/>
      <c r="V512" s="6"/>
      <c r="W512" s="6"/>
      <c r="X512" s="6"/>
      <c r="Y512" s="6"/>
      <c r="Z512" s="6"/>
      <c r="AA512" s="6"/>
      <c r="AB512" s="6"/>
    </row>
    <row r="513" spans="1:28" x14ac:dyDescent="0.25">
      <c r="A513" s="3" t="s">
        <v>75</v>
      </c>
      <c r="B513" s="3" t="s">
        <v>76</v>
      </c>
      <c r="C513" s="4">
        <v>44334</v>
      </c>
      <c r="D513" s="3" t="s">
        <v>77</v>
      </c>
      <c r="E513" s="3" t="s">
        <v>78</v>
      </c>
      <c r="F513" s="3"/>
      <c r="G513" s="3" t="s">
        <v>79</v>
      </c>
      <c r="H513" s="3" t="s">
        <v>80</v>
      </c>
      <c r="I513" s="5">
        <v>1</v>
      </c>
      <c r="J513" s="5">
        <v>207.65</v>
      </c>
      <c r="K513" s="5">
        <f t="shared" si="42"/>
        <v>251.25649999999999</v>
      </c>
      <c r="L513" s="5"/>
      <c r="M513" s="5"/>
      <c r="N513" s="5">
        <f>+K513*0.95</f>
        <v>238.69367499999998</v>
      </c>
      <c r="O513" s="5"/>
      <c r="P513" s="5">
        <v>304.13189888760297</v>
      </c>
      <c r="Q513" s="6">
        <f t="shared" si="40"/>
        <v>367.99959765399956</v>
      </c>
      <c r="R513" s="5"/>
      <c r="S513" s="16"/>
      <c r="T513" s="22">
        <f t="shared" si="41"/>
        <v>0</v>
      </c>
      <c r="U513" s="6"/>
      <c r="V513" s="6"/>
      <c r="W513" s="6"/>
      <c r="X513" s="6"/>
      <c r="Y513" s="6"/>
      <c r="Z513" s="6"/>
      <c r="AA513" s="6"/>
      <c r="AB513" s="6"/>
    </row>
    <row r="514" spans="1:28" x14ac:dyDescent="0.25">
      <c r="A514" s="3" t="s">
        <v>2613</v>
      </c>
      <c r="B514" s="3" t="s">
        <v>2614</v>
      </c>
      <c r="C514" s="4">
        <v>44334</v>
      </c>
      <c r="D514" s="3" t="s">
        <v>2615</v>
      </c>
      <c r="E514" s="3" t="s">
        <v>2616</v>
      </c>
      <c r="F514" s="3"/>
      <c r="G514" s="3" t="s">
        <v>2617</v>
      </c>
      <c r="H514" s="3" t="s">
        <v>2618</v>
      </c>
      <c r="I514" s="5">
        <v>1</v>
      </c>
      <c r="J514" s="5">
        <v>157.76545454545499</v>
      </c>
      <c r="K514" s="5">
        <f t="shared" si="42"/>
        <v>190.89620000000053</v>
      </c>
      <c r="L514" s="5"/>
      <c r="M514" s="5"/>
      <c r="N514" s="5">
        <f>+K514*0.95</f>
        <v>181.35139000000049</v>
      </c>
      <c r="O514" s="5"/>
      <c r="P514" s="5">
        <v>233.05270710909201</v>
      </c>
      <c r="Q514" s="6">
        <f t="shared" ref="Q514:Q577" si="43">+P514*1.21</f>
        <v>281.99377560200134</v>
      </c>
      <c r="R514" s="5"/>
      <c r="S514" s="16"/>
      <c r="T514" s="22">
        <f t="shared" si="41"/>
        <v>0</v>
      </c>
      <c r="U514" s="6"/>
      <c r="V514" s="6"/>
      <c r="W514" s="6"/>
      <c r="X514" s="6"/>
      <c r="Y514" s="6"/>
      <c r="Z514" s="6"/>
      <c r="AA514" s="6"/>
      <c r="AB514" s="6"/>
    </row>
    <row r="515" spans="1:28" x14ac:dyDescent="0.25">
      <c r="A515" s="3" t="s">
        <v>3003</v>
      </c>
      <c r="B515" s="3" t="s">
        <v>3004</v>
      </c>
      <c r="C515" s="4">
        <v>44334</v>
      </c>
      <c r="D515" s="3" t="s">
        <v>3005</v>
      </c>
      <c r="E515" s="3" t="s">
        <v>3006</v>
      </c>
      <c r="F515" s="3"/>
      <c r="G515" s="3" t="s">
        <v>3007</v>
      </c>
      <c r="H515" s="3" t="s">
        <v>3008</v>
      </c>
      <c r="I515" s="5">
        <v>1</v>
      </c>
      <c r="J515" s="5">
        <v>112.86347107438</v>
      </c>
      <c r="K515" s="5">
        <f t="shared" si="42"/>
        <v>136.56479999999979</v>
      </c>
      <c r="L515" s="5"/>
      <c r="M515" s="5">
        <f>+K515*0.85</f>
        <v>116.08007999999982</v>
      </c>
      <c r="N515" s="5">
        <f>+M515*0.95</f>
        <v>110.27607599999983</v>
      </c>
      <c r="O515" s="5"/>
      <c r="P515" s="5">
        <v>167.039065824793</v>
      </c>
      <c r="Q515" s="6">
        <f t="shared" si="43"/>
        <v>202.11726964799954</v>
      </c>
      <c r="R515" s="5"/>
      <c r="S515" s="16"/>
      <c r="T515" s="22">
        <f t="shared" si="41"/>
        <v>0</v>
      </c>
      <c r="U515" s="6"/>
      <c r="V515" s="6"/>
      <c r="W515" s="6"/>
      <c r="X515" s="6"/>
      <c r="Y515" s="6"/>
      <c r="Z515" s="6"/>
      <c r="AA515" s="6"/>
      <c r="AB515" s="6"/>
    </row>
    <row r="516" spans="1:28" x14ac:dyDescent="0.25">
      <c r="A516" s="3" t="s">
        <v>3705</v>
      </c>
      <c r="B516" s="3" t="s">
        <v>3706</v>
      </c>
      <c r="C516" s="4">
        <v>44334</v>
      </c>
      <c r="D516" s="3" t="s">
        <v>3707</v>
      </c>
      <c r="E516" s="3" t="s">
        <v>3708</v>
      </c>
      <c r="F516" s="3"/>
      <c r="G516" s="3" t="s">
        <v>3709</v>
      </c>
      <c r="H516" s="3" t="s">
        <v>3710</v>
      </c>
      <c r="I516" s="5">
        <v>1</v>
      </c>
      <c r="J516" s="5">
        <v>89.485200000000006</v>
      </c>
      <c r="K516" s="5">
        <f t="shared" si="42"/>
        <v>108.27709200000001</v>
      </c>
      <c r="L516" s="5"/>
      <c r="M516" s="5">
        <f>+K516*0.9</f>
        <v>97.449382800000009</v>
      </c>
      <c r="N516" s="5">
        <f>+M516*0.95</f>
        <v>92.576913660000002</v>
      </c>
      <c r="O516" s="5"/>
      <c r="P516" s="5">
        <v>239.343465834711</v>
      </c>
      <c r="Q516" s="6">
        <f t="shared" si="43"/>
        <v>289.6055936600003</v>
      </c>
      <c r="R516" s="5"/>
      <c r="S516" s="16"/>
      <c r="T516" s="22">
        <f t="shared" si="41"/>
        <v>0</v>
      </c>
      <c r="U516" s="6"/>
      <c r="V516" s="6"/>
      <c r="W516" s="6"/>
      <c r="X516" s="6"/>
      <c r="Y516" s="6"/>
      <c r="Z516" s="6"/>
      <c r="AA516" s="6"/>
      <c r="AB516" s="6"/>
    </row>
    <row r="517" spans="1:28" x14ac:dyDescent="0.25">
      <c r="A517" s="3" t="s">
        <v>4341</v>
      </c>
      <c r="B517" s="3" t="s">
        <v>4342</v>
      </c>
      <c r="C517" s="4">
        <v>44334</v>
      </c>
      <c r="D517" s="3" t="s">
        <v>4343</v>
      </c>
      <c r="E517" s="3" t="s">
        <v>4344</v>
      </c>
      <c r="F517" s="3">
        <v>2993</v>
      </c>
      <c r="G517" s="3" t="s">
        <v>4345</v>
      </c>
      <c r="H517" s="3" t="s">
        <v>4346</v>
      </c>
      <c r="I517" s="5">
        <v>1</v>
      </c>
      <c r="J517" s="5">
        <v>202.44970000000001</v>
      </c>
      <c r="K517" s="5">
        <f t="shared" si="42"/>
        <v>244.96413699999999</v>
      </c>
      <c r="L517" s="5"/>
      <c r="M517" s="5"/>
      <c r="N517" s="5">
        <f t="shared" ref="N517:N524" si="44">+K517*0.95</f>
        <v>232.71593014999999</v>
      </c>
      <c r="O517" s="5">
        <f>+N517+N516+N515+N514+N513</f>
        <v>855.61398481000037</v>
      </c>
      <c r="P517" s="5">
        <v>304.12319154545401</v>
      </c>
      <c r="Q517" s="6">
        <f t="shared" si="43"/>
        <v>367.98906176999935</v>
      </c>
      <c r="R517" s="5">
        <f>+Q517+Q516+Q515+Q514+Q513</f>
        <v>1509.705298334</v>
      </c>
      <c r="S517" s="16">
        <v>1509.7</v>
      </c>
      <c r="T517" s="22">
        <f t="shared" si="41"/>
        <v>-5.298333999917304E-3</v>
      </c>
      <c r="U517" s="6"/>
      <c r="V517" s="6"/>
      <c r="W517" s="6"/>
      <c r="X517" s="6"/>
      <c r="Y517" s="6"/>
      <c r="Z517" s="6"/>
      <c r="AA517" s="6"/>
      <c r="AB517" s="6"/>
    </row>
    <row r="518" spans="1:28" x14ac:dyDescent="0.25">
      <c r="A518" s="3" t="s">
        <v>107</v>
      </c>
      <c r="B518" s="3" t="s">
        <v>108</v>
      </c>
      <c r="C518" s="4">
        <v>44334</v>
      </c>
      <c r="D518" s="3" t="s">
        <v>109</v>
      </c>
      <c r="E518" s="3" t="s">
        <v>110</v>
      </c>
      <c r="F518" s="3"/>
      <c r="G518" s="3" t="s">
        <v>111</v>
      </c>
      <c r="H518" s="3" t="s">
        <v>112</v>
      </c>
      <c r="I518" s="5">
        <v>1</v>
      </c>
      <c r="J518" s="5">
        <v>317.99</v>
      </c>
      <c r="K518" s="5">
        <f t="shared" si="42"/>
        <v>384.7679</v>
      </c>
      <c r="L518" s="5"/>
      <c r="M518" s="5"/>
      <c r="N518" s="5">
        <f t="shared" si="44"/>
        <v>365.52950499999997</v>
      </c>
      <c r="O518" s="5"/>
      <c r="P518" s="5">
        <v>376.19726498512398</v>
      </c>
      <c r="Q518" s="6">
        <f t="shared" si="43"/>
        <v>455.19869063200002</v>
      </c>
      <c r="R518" s="5"/>
      <c r="S518" s="16"/>
      <c r="T518" s="22">
        <f t="shared" si="41"/>
        <v>0</v>
      </c>
      <c r="U518" s="6"/>
      <c r="V518" s="6"/>
      <c r="W518" s="6"/>
      <c r="X518" s="6"/>
      <c r="Y518" s="6"/>
      <c r="Z518" s="6"/>
      <c r="AA518" s="6"/>
      <c r="AB518" s="6"/>
    </row>
    <row r="519" spans="1:28" x14ac:dyDescent="0.25">
      <c r="A519" s="3" t="s">
        <v>4029</v>
      </c>
      <c r="B519" s="3" t="s">
        <v>4030</v>
      </c>
      <c r="C519" s="4">
        <v>44334</v>
      </c>
      <c r="D519" s="3" t="s">
        <v>4031</v>
      </c>
      <c r="E519" s="3" t="s">
        <v>4032</v>
      </c>
      <c r="F519" s="3">
        <v>2996</v>
      </c>
      <c r="G519" s="3" t="s">
        <v>4033</v>
      </c>
      <c r="H519" s="3" t="s">
        <v>4034</v>
      </c>
      <c r="I519" s="5">
        <v>1</v>
      </c>
      <c r="J519" s="5">
        <v>31.667107438016501</v>
      </c>
      <c r="K519" s="5">
        <f t="shared" si="42"/>
        <v>38.317199999999964</v>
      </c>
      <c r="L519" s="5"/>
      <c r="M519" s="5"/>
      <c r="N519" s="5">
        <f t="shared" si="44"/>
        <v>36.401339999999962</v>
      </c>
      <c r="O519" s="5">
        <f>+N519+N518</f>
        <v>401.93084499999992</v>
      </c>
      <c r="P519" s="5">
        <v>47.260941153719003</v>
      </c>
      <c r="Q519" s="6">
        <f t="shared" si="43"/>
        <v>57.185738795999988</v>
      </c>
      <c r="R519" s="5">
        <f>+Q519+Q518</f>
        <v>512.38442942799998</v>
      </c>
      <c r="S519" s="16">
        <v>512.39</v>
      </c>
      <c r="T519" s="22">
        <f t="shared" ref="T519:T582" si="45">+S519-R519</f>
        <v>5.570572000010543E-3</v>
      </c>
      <c r="U519" s="6"/>
      <c r="V519" s="6"/>
      <c r="W519" s="6"/>
      <c r="X519" s="6"/>
      <c r="Y519" s="6"/>
      <c r="Z519" s="6"/>
      <c r="AA519" s="6"/>
      <c r="AB519" s="6"/>
    </row>
    <row r="520" spans="1:28" x14ac:dyDescent="0.25">
      <c r="A520" s="3" t="s">
        <v>646</v>
      </c>
      <c r="B520" s="3" t="s">
        <v>647</v>
      </c>
      <c r="C520" s="4">
        <v>44335</v>
      </c>
      <c r="D520" s="3" t="s">
        <v>648</v>
      </c>
      <c r="E520" s="3" t="s">
        <v>649</v>
      </c>
      <c r="F520" s="3">
        <v>3004</v>
      </c>
      <c r="G520" s="3" t="s">
        <v>650</v>
      </c>
      <c r="H520" s="3" t="s">
        <v>651</v>
      </c>
      <c r="I520" s="5">
        <v>1</v>
      </c>
      <c r="J520" s="5">
        <v>739.71</v>
      </c>
      <c r="K520" s="5">
        <f t="shared" si="42"/>
        <v>895.04910000000007</v>
      </c>
      <c r="L520" s="5"/>
      <c r="M520" s="5"/>
      <c r="N520" s="5">
        <f t="shared" si="44"/>
        <v>850.29664500000001</v>
      </c>
      <c r="O520" s="5">
        <f>+N520</f>
        <v>850.29664500000001</v>
      </c>
      <c r="P520" s="5">
        <v>1294.2227154049599</v>
      </c>
      <c r="Q520" s="6">
        <f t="shared" si="43"/>
        <v>1566.0094856400015</v>
      </c>
      <c r="R520" s="5">
        <f>+Q520</f>
        <v>1566.0094856400015</v>
      </c>
      <c r="S520" s="16">
        <v>1566</v>
      </c>
      <c r="T520" s="22">
        <f t="shared" si="45"/>
        <v>-9.4856400014577957E-3</v>
      </c>
      <c r="U520" s="6"/>
      <c r="V520" s="6"/>
      <c r="W520" s="6"/>
      <c r="X520" s="6"/>
      <c r="Y520" s="6"/>
      <c r="Z520" s="6"/>
      <c r="AA520" s="6"/>
      <c r="AB520" s="6"/>
    </row>
    <row r="521" spans="1:28" x14ac:dyDescent="0.25">
      <c r="A521" s="3" t="s">
        <v>1678</v>
      </c>
      <c r="B521" s="3" t="s">
        <v>1679</v>
      </c>
      <c r="C521" s="4">
        <v>44335</v>
      </c>
      <c r="D521" s="3" t="s">
        <v>1680</v>
      </c>
      <c r="E521" s="3" t="s">
        <v>1681</v>
      </c>
      <c r="F521" s="3"/>
      <c r="G521" s="3" t="s">
        <v>1682</v>
      </c>
      <c r="H521" s="3" t="s">
        <v>1683</v>
      </c>
      <c r="I521" s="5">
        <v>1</v>
      </c>
      <c r="J521" s="5">
        <v>123.97</v>
      </c>
      <c r="K521" s="5">
        <f t="shared" si="42"/>
        <v>150.00369999999998</v>
      </c>
      <c r="L521" s="5"/>
      <c r="M521" s="5"/>
      <c r="N521" s="5">
        <f t="shared" si="44"/>
        <v>142.50351499999996</v>
      </c>
      <c r="O521" s="5"/>
      <c r="P521" s="5">
        <v>178.183610702479</v>
      </c>
      <c r="Q521" s="6">
        <f t="shared" si="43"/>
        <v>215.60216894999959</v>
      </c>
      <c r="R521" s="5"/>
      <c r="S521" s="16"/>
      <c r="T521" s="22">
        <f t="shared" si="45"/>
        <v>0</v>
      </c>
      <c r="U521" s="6"/>
      <c r="V521" s="6"/>
      <c r="W521" s="6"/>
      <c r="X521" s="6"/>
      <c r="Y521" s="6"/>
      <c r="Z521" s="6"/>
      <c r="AA521" s="6"/>
      <c r="AB521" s="6"/>
    </row>
    <row r="522" spans="1:28" x14ac:dyDescent="0.25">
      <c r="A522" s="3" t="s">
        <v>1696</v>
      </c>
      <c r="B522" s="3" t="s">
        <v>1697</v>
      </c>
      <c r="C522" s="4">
        <v>44335</v>
      </c>
      <c r="D522" s="3" t="s">
        <v>1698</v>
      </c>
      <c r="E522" s="3" t="s">
        <v>1699</v>
      </c>
      <c r="F522" s="3"/>
      <c r="G522" s="3" t="s">
        <v>1700</v>
      </c>
      <c r="H522" s="3" t="s">
        <v>1701</v>
      </c>
      <c r="I522" s="5">
        <v>1</v>
      </c>
      <c r="J522" s="5">
        <v>123.97</v>
      </c>
      <c r="K522" s="5">
        <f t="shared" si="42"/>
        <v>150.00369999999998</v>
      </c>
      <c r="L522" s="5"/>
      <c r="M522" s="5"/>
      <c r="N522" s="5">
        <f t="shared" si="44"/>
        <v>142.50351499999996</v>
      </c>
      <c r="O522" s="5"/>
      <c r="P522" s="5">
        <v>178.183610702479</v>
      </c>
      <c r="Q522" s="6">
        <f t="shared" si="43"/>
        <v>215.60216894999959</v>
      </c>
      <c r="R522" s="5"/>
      <c r="S522" s="16"/>
      <c r="T522" s="22">
        <f t="shared" si="45"/>
        <v>0</v>
      </c>
      <c r="U522" s="6"/>
      <c r="V522" s="6"/>
      <c r="W522" s="6"/>
      <c r="X522" s="6"/>
      <c r="Y522" s="6"/>
      <c r="Z522" s="6"/>
      <c r="AA522" s="6"/>
      <c r="AB522" s="6"/>
    </row>
    <row r="523" spans="1:28" x14ac:dyDescent="0.25">
      <c r="A523" s="3" t="s">
        <v>1708</v>
      </c>
      <c r="B523" s="3" t="s">
        <v>1709</v>
      </c>
      <c r="C523" s="4">
        <v>44335</v>
      </c>
      <c r="D523" s="3" t="s">
        <v>1710</v>
      </c>
      <c r="E523" s="3" t="s">
        <v>1711</v>
      </c>
      <c r="F523" s="3"/>
      <c r="G523" s="3" t="s">
        <v>1712</v>
      </c>
      <c r="H523" s="3" t="s">
        <v>1713</v>
      </c>
      <c r="I523" s="5">
        <v>1</v>
      </c>
      <c r="J523" s="5">
        <v>123.97</v>
      </c>
      <c r="K523" s="5">
        <f t="shared" si="42"/>
        <v>150.00369999999998</v>
      </c>
      <c r="L523" s="5"/>
      <c r="M523" s="5"/>
      <c r="N523" s="5">
        <f t="shared" si="44"/>
        <v>142.50351499999996</v>
      </c>
      <c r="O523" s="5"/>
      <c r="P523" s="5">
        <v>178.183610702479</v>
      </c>
      <c r="Q523" s="6">
        <f t="shared" si="43"/>
        <v>215.60216894999959</v>
      </c>
      <c r="R523" s="5"/>
      <c r="S523" s="16"/>
      <c r="T523" s="22">
        <f t="shared" si="45"/>
        <v>0</v>
      </c>
      <c r="U523" s="6"/>
      <c r="V523" s="6"/>
      <c r="W523" s="6"/>
      <c r="X523" s="6"/>
      <c r="Y523" s="6"/>
      <c r="Z523" s="6"/>
      <c r="AA523" s="6"/>
      <c r="AB523" s="6"/>
    </row>
    <row r="524" spans="1:28" x14ac:dyDescent="0.25">
      <c r="A524" s="3" t="s">
        <v>1720</v>
      </c>
      <c r="B524" s="3" t="s">
        <v>1721</v>
      </c>
      <c r="C524" s="4">
        <v>44335</v>
      </c>
      <c r="D524" s="3" t="s">
        <v>1722</v>
      </c>
      <c r="E524" s="3" t="s">
        <v>1723</v>
      </c>
      <c r="F524" s="3"/>
      <c r="G524" s="3" t="s">
        <v>1724</v>
      </c>
      <c r="H524" s="3" t="s">
        <v>1725</v>
      </c>
      <c r="I524" s="5">
        <v>1</v>
      </c>
      <c r="J524" s="5">
        <v>123.97</v>
      </c>
      <c r="K524" s="5">
        <f t="shared" si="42"/>
        <v>150.00369999999998</v>
      </c>
      <c r="L524" s="5"/>
      <c r="M524" s="5"/>
      <c r="N524" s="5">
        <f t="shared" si="44"/>
        <v>142.50351499999996</v>
      </c>
      <c r="O524" s="5"/>
      <c r="P524" s="5">
        <v>178.183610702479</v>
      </c>
      <c r="Q524" s="6">
        <f t="shared" si="43"/>
        <v>215.60216894999959</v>
      </c>
      <c r="R524" s="5"/>
      <c r="S524" s="16"/>
      <c r="T524" s="22">
        <f t="shared" si="45"/>
        <v>0</v>
      </c>
      <c r="U524" s="6"/>
      <c r="V524" s="6"/>
      <c r="W524" s="6"/>
      <c r="X524" s="6"/>
      <c r="Y524" s="6"/>
      <c r="Z524" s="6"/>
      <c r="AA524" s="6"/>
      <c r="AB524" s="6"/>
    </row>
    <row r="525" spans="1:28" x14ac:dyDescent="0.25">
      <c r="A525" s="3" t="s">
        <v>3609</v>
      </c>
      <c r="B525" s="3" t="s">
        <v>3610</v>
      </c>
      <c r="C525" s="4">
        <v>44335</v>
      </c>
      <c r="D525" s="3" t="s">
        <v>3611</v>
      </c>
      <c r="E525" s="3" t="s">
        <v>3612</v>
      </c>
      <c r="F525" s="3"/>
      <c r="G525" s="3" t="s">
        <v>3613</v>
      </c>
      <c r="H525" s="3" t="s">
        <v>3614</v>
      </c>
      <c r="I525" s="5">
        <v>1</v>
      </c>
      <c r="J525" s="5">
        <v>59.723999999999997</v>
      </c>
      <c r="K525" s="5">
        <f t="shared" si="42"/>
        <v>72.26603999999999</v>
      </c>
      <c r="L525" s="5"/>
      <c r="M525" s="5">
        <f>+K525*0.9</f>
        <v>65.039435999999995</v>
      </c>
      <c r="N525" s="5">
        <f>+M525*0.95</f>
        <v>61.787464199999995</v>
      </c>
      <c r="O525" s="5"/>
      <c r="P525" s="5">
        <v>116.36347594132199</v>
      </c>
      <c r="Q525" s="6">
        <f t="shared" si="43"/>
        <v>140.7998058889996</v>
      </c>
      <c r="R525" s="5"/>
      <c r="S525" s="16"/>
      <c r="T525" s="22">
        <f t="shared" si="45"/>
        <v>0</v>
      </c>
      <c r="U525" s="6"/>
      <c r="V525" s="6"/>
      <c r="W525" s="6"/>
      <c r="X525" s="6"/>
      <c r="Y525" s="6"/>
      <c r="Z525" s="6"/>
      <c r="AA525" s="6"/>
      <c r="AB525" s="6"/>
    </row>
    <row r="526" spans="1:28" x14ac:dyDescent="0.25">
      <c r="A526" s="3" t="s">
        <v>3627</v>
      </c>
      <c r="B526" s="3" t="s">
        <v>3628</v>
      </c>
      <c r="C526" s="4">
        <v>44335</v>
      </c>
      <c r="D526" s="3" t="s">
        <v>3629</v>
      </c>
      <c r="E526" s="3" t="s">
        <v>3630</v>
      </c>
      <c r="F526" s="3">
        <v>2998</v>
      </c>
      <c r="G526" s="3" t="s">
        <v>3631</v>
      </c>
      <c r="H526" s="3" t="s">
        <v>3632</v>
      </c>
      <c r="I526" s="5">
        <v>1</v>
      </c>
      <c r="J526" s="5">
        <v>56.495199999999997</v>
      </c>
      <c r="K526" s="5">
        <f t="shared" si="42"/>
        <v>68.359191999999993</v>
      </c>
      <c r="L526" s="5"/>
      <c r="M526" s="5">
        <f>+K526*0.9</f>
        <v>61.523272799999994</v>
      </c>
      <c r="N526" s="5">
        <f>+M526*0.95</f>
        <v>58.447109159999989</v>
      </c>
      <c r="O526" s="5">
        <f>+N526+N525+N524+N523+N522+N521</f>
        <v>690.24863335999987</v>
      </c>
      <c r="P526" s="5">
        <v>130.90460820661201</v>
      </c>
      <c r="Q526" s="6">
        <f t="shared" si="43"/>
        <v>158.39457593000054</v>
      </c>
      <c r="R526" s="5">
        <f>+Q526+Q525+Q524+Q523+Q522+Q521</f>
        <v>1161.6030576189985</v>
      </c>
      <c r="S526" s="16">
        <v>1161.5999999999999</v>
      </c>
      <c r="T526" s="22">
        <f t="shared" si="45"/>
        <v>-3.0576189985822566E-3</v>
      </c>
      <c r="U526" s="6"/>
      <c r="V526" s="6"/>
      <c r="W526" s="6"/>
      <c r="X526" s="6"/>
      <c r="Y526" s="6"/>
      <c r="Z526" s="6"/>
      <c r="AA526" s="6"/>
      <c r="AB526" s="6"/>
    </row>
    <row r="527" spans="1:28" x14ac:dyDescent="0.25">
      <c r="A527" s="3" t="s">
        <v>2128</v>
      </c>
      <c r="B527" s="3" t="s">
        <v>2129</v>
      </c>
      <c r="C527" s="4">
        <v>44335</v>
      </c>
      <c r="D527" s="3" t="s">
        <v>2130</v>
      </c>
      <c r="E527" s="3" t="s">
        <v>2131</v>
      </c>
      <c r="F527" s="3"/>
      <c r="G527" s="3" t="s">
        <v>2132</v>
      </c>
      <c r="H527" s="3" t="s">
        <v>2133</v>
      </c>
      <c r="I527" s="5">
        <v>1</v>
      </c>
      <c r="J527" s="5">
        <v>394.16</v>
      </c>
      <c r="K527" s="5">
        <f t="shared" si="42"/>
        <v>476.93360000000001</v>
      </c>
      <c r="L527" s="5"/>
      <c r="M527" s="5"/>
      <c r="N527" s="5">
        <f>+K527</f>
        <v>476.93360000000001</v>
      </c>
      <c r="O527" s="5"/>
      <c r="P527" s="5">
        <v>583.13719111487603</v>
      </c>
      <c r="Q527" s="6">
        <f t="shared" si="43"/>
        <v>705.59600124899998</v>
      </c>
      <c r="R527" s="5"/>
      <c r="S527" s="16"/>
      <c r="T527" s="22">
        <f t="shared" si="45"/>
        <v>0</v>
      </c>
      <c r="U527" s="6"/>
      <c r="V527" s="6"/>
      <c r="W527" s="6"/>
      <c r="X527" s="6"/>
      <c r="Y527" s="6"/>
      <c r="Z527" s="6"/>
      <c r="AA527" s="6"/>
      <c r="AB527" s="6"/>
    </row>
    <row r="528" spans="1:28" x14ac:dyDescent="0.25">
      <c r="A528" s="3" t="s">
        <v>3633</v>
      </c>
      <c r="B528" s="3" t="s">
        <v>3634</v>
      </c>
      <c r="C528" s="4">
        <v>44335</v>
      </c>
      <c r="D528" s="3" t="s">
        <v>3635</v>
      </c>
      <c r="E528" s="3" t="s">
        <v>3636</v>
      </c>
      <c r="F528" s="3"/>
      <c r="G528" s="3" t="s">
        <v>3637</v>
      </c>
      <c r="H528" s="3" t="s">
        <v>3638</v>
      </c>
      <c r="I528" s="5">
        <v>1</v>
      </c>
      <c r="J528" s="5">
        <v>56.495199999999997</v>
      </c>
      <c r="K528" s="5">
        <f t="shared" si="42"/>
        <v>68.359191999999993</v>
      </c>
      <c r="L528" s="5"/>
      <c r="M528" s="5">
        <f>+K528*0.9</f>
        <v>61.523272799999994</v>
      </c>
      <c r="N528" s="5">
        <f>+M528*0.95</f>
        <v>58.447109159999989</v>
      </c>
      <c r="O528" s="5"/>
      <c r="P528" s="5">
        <v>130.90460820661201</v>
      </c>
      <c r="Q528" s="6">
        <f t="shared" si="43"/>
        <v>158.39457593000054</v>
      </c>
      <c r="R528" s="5"/>
      <c r="S528" s="16"/>
      <c r="T528" s="22">
        <f t="shared" si="45"/>
        <v>0</v>
      </c>
      <c r="U528" s="6"/>
      <c r="V528" s="6"/>
      <c r="W528" s="6"/>
      <c r="X528" s="6"/>
      <c r="Y528" s="6"/>
      <c r="Z528" s="6"/>
      <c r="AA528" s="6"/>
      <c r="AB528" s="6"/>
    </row>
    <row r="529" spans="1:28" x14ac:dyDescent="0.25">
      <c r="A529" s="3" t="s">
        <v>4539</v>
      </c>
      <c r="B529" s="3" t="s">
        <v>4540</v>
      </c>
      <c r="C529" s="4">
        <v>44335</v>
      </c>
      <c r="D529" s="3" t="s">
        <v>4541</v>
      </c>
      <c r="E529" s="3" t="s">
        <v>4542</v>
      </c>
      <c r="F529" s="3">
        <v>2999</v>
      </c>
      <c r="G529" s="3" t="s">
        <v>4543</v>
      </c>
      <c r="H529" s="3" t="s">
        <v>4544</v>
      </c>
      <c r="I529" s="5">
        <v>1</v>
      </c>
      <c r="J529" s="5">
        <v>418.2</v>
      </c>
      <c r="K529" s="5">
        <f t="shared" si="42"/>
        <v>506.02199999999999</v>
      </c>
      <c r="L529" s="5"/>
      <c r="M529" s="5"/>
      <c r="N529" s="5">
        <f>+K529</f>
        <v>506.02199999999999</v>
      </c>
      <c r="O529" s="5">
        <f>+N529+N528+N527</f>
        <v>1041.4027091600001</v>
      </c>
      <c r="P529" s="5">
        <v>595.03787762479396</v>
      </c>
      <c r="Q529" s="6">
        <f t="shared" si="43"/>
        <v>719.99583192600062</v>
      </c>
      <c r="R529" s="5">
        <f>+Q529+Q528+Q527</f>
        <v>1583.9864091050013</v>
      </c>
      <c r="S529" s="16">
        <v>1584</v>
      </c>
      <c r="T529" s="22">
        <f t="shared" si="45"/>
        <v>1.3590894998742442E-2</v>
      </c>
      <c r="U529" s="6"/>
      <c r="V529" s="6"/>
      <c r="W529" s="6"/>
      <c r="X529" s="6"/>
      <c r="Y529" s="6"/>
      <c r="Z529" s="6"/>
      <c r="AA529" s="6"/>
      <c r="AB529" s="6"/>
    </row>
    <row r="530" spans="1:28" x14ac:dyDescent="0.25">
      <c r="A530" s="3" t="s">
        <v>1534</v>
      </c>
      <c r="B530" s="3" t="s">
        <v>1535</v>
      </c>
      <c r="C530" s="4">
        <v>44335</v>
      </c>
      <c r="D530" s="3" t="s">
        <v>1536</v>
      </c>
      <c r="E530" s="3" t="s">
        <v>1537</v>
      </c>
      <c r="F530" s="3"/>
      <c r="G530" s="3" t="s">
        <v>1538</v>
      </c>
      <c r="H530" s="3" t="s">
        <v>1539</v>
      </c>
      <c r="I530" s="5">
        <v>1</v>
      </c>
      <c r="J530" s="5">
        <v>203.38123966942101</v>
      </c>
      <c r="K530" s="5">
        <f t="shared" si="42"/>
        <v>246.09129999999942</v>
      </c>
      <c r="L530" s="5"/>
      <c r="M530" s="5">
        <f>+K530*0.85</f>
        <v>209.17760499999952</v>
      </c>
      <c r="N530" s="5">
        <f>+M530*0.95</f>
        <v>198.71872474999952</v>
      </c>
      <c r="O530" s="5"/>
      <c r="P530" s="5">
        <v>376.24919195123903</v>
      </c>
      <c r="Q530" s="6">
        <f t="shared" si="43"/>
        <v>455.26152226099919</v>
      </c>
      <c r="R530" s="5"/>
      <c r="S530" s="16"/>
      <c r="T530" s="22">
        <f t="shared" si="45"/>
        <v>0</v>
      </c>
      <c r="U530" s="6"/>
      <c r="V530" s="6"/>
      <c r="W530" s="6"/>
      <c r="X530" s="6"/>
      <c r="Y530" s="6"/>
      <c r="Z530" s="6"/>
      <c r="AA530" s="6"/>
      <c r="AB530" s="6"/>
    </row>
    <row r="531" spans="1:28" x14ac:dyDescent="0.25">
      <c r="A531" s="3" t="s">
        <v>1918</v>
      </c>
      <c r="B531" s="3" t="s">
        <v>1919</v>
      </c>
      <c r="C531" s="4">
        <v>44335</v>
      </c>
      <c r="D531" s="3" t="s">
        <v>1920</v>
      </c>
      <c r="E531" s="3" t="s">
        <v>1921</v>
      </c>
      <c r="F531" s="3"/>
      <c r="G531" s="3" t="s">
        <v>1922</v>
      </c>
      <c r="H531" s="3" t="s">
        <v>1923</v>
      </c>
      <c r="I531" s="5">
        <v>2</v>
      </c>
      <c r="J531" s="5">
        <v>256.55</v>
      </c>
      <c r="K531" s="5">
        <f t="shared" si="42"/>
        <v>620.851</v>
      </c>
      <c r="L531" s="5"/>
      <c r="M531" s="5"/>
      <c r="N531" s="5">
        <f>+K531</f>
        <v>620.851</v>
      </c>
      <c r="O531" s="5"/>
      <c r="P531" s="5">
        <v>948.76359542314196</v>
      </c>
      <c r="Q531" s="6">
        <f t="shared" si="43"/>
        <v>1148.0039504620017</v>
      </c>
      <c r="R531" s="5"/>
      <c r="S531" s="16"/>
      <c r="T531" s="22">
        <f t="shared" si="45"/>
        <v>0</v>
      </c>
      <c r="U531" s="6"/>
      <c r="V531" s="6"/>
      <c r="W531" s="6"/>
      <c r="X531" s="6"/>
      <c r="Y531" s="6"/>
      <c r="Z531" s="6"/>
      <c r="AA531" s="6"/>
      <c r="AB531" s="6"/>
    </row>
    <row r="532" spans="1:28" x14ac:dyDescent="0.25">
      <c r="A532" s="3" t="s">
        <v>2619</v>
      </c>
      <c r="B532" s="3" t="s">
        <v>2620</v>
      </c>
      <c r="C532" s="4">
        <v>44335</v>
      </c>
      <c r="D532" s="3" t="s">
        <v>2621</v>
      </c>
      <c r="E532" s="3" t="s">
        <v>2622</v>
      </c>
      <c r="F532" s="3"/>
      <c r="G532" s="3" t="s">
        <v>2623</v>
      </c>
      <c r="H532" s="3" t="s">
        <v>2624</v>
      </c>
      <c r="I532" s="5">
        <v>1</v>
      </c>
      <c r="J532" s="5">
        <v>157.767024793388</v>
      </c>
      <c r="K532" s="5">
        <f t="shared" si="42"/>
        <v>190.89809999999949</v>
      </c>
      <c r="L532" s="5"/>
      <c r="M532" s="5"/>
      <c r="N532" s="5">
        <f>+K532*0.95</f>
        <v>181.35319499999952</v>
      </c>
      <c r="O532" s="5"/>
      <c r="P532" s="5">
        <v>291.73331622644599</v>
      </c>
      <c r="Q532" s="6">
        <f t="shared" si="43"/>
        <v>352.99731263399963</v>
      </c>
      <c r="R532" s="5"/>
      <c r="S532" s="16"/>
      <c r="T532" s="22">
        <f t="shared" si="45"/>
        <v>0</v>
      </c>
      <c r="U532" s="6"/>
      <c r="V532" s="6"/>
      <c r="W532" s="6"/>
      <c r="X532" s="6"/>
      <c r="Y532" s="6"/>
      <c r="Z532" s="6"/>
      <c r="AA532" s="6"/>
      <c r="AB532" s="6"/>
    </row>
    <row r="533" spans="1:28" x14ac:dyDescent="0.25">
      <c r="A533" s="3" t="s">
        <v>3009</v>
      </c>
      <c r="B533" s="3" t="s">
        <v>3010</v>
      </c>
      <c r="C533" s="4">
        <v>44335</v>
      </c>
      <c r="D533" s="3" t="s">
        <v>3011</v>
      </c>
      <c r="E533" s="3" t="s">
        <v>3012</v>
      </c>
      <c r="F533" s="3"/>
      <c r="G533" s="3" t="s">
        <v>3013</v>
      </c>
      <c r="H533" s="3" t="s">
        <v>3014</v>
      </c>
      <c r="I533" s="5">
        <v>1</v>
      </c>
      <c r="J533" s="5">
        <v>479.641818181818</v>
      </c>
      <c r="K533" s="5">
        <f t="shared" si="42"/>
        <v>580.36659999999972</v>
      </c>
      <c r="L533" s="5"/>
      <c r="M533" s="5">
        <f>+K533*0.85</f>
        <v>493.31160999999975</v>
      </c>
      <c r="N533" s="5">
        <f>+M533*0.95</f>
        <v>468.64602949999971</v>
      </c>
      <c r="O533" s="5"/>
      <c r="P533" s="5">
        <v>886.77138629090905</v>
      </c>
      <c r="Q533" s="6">
        <f t="shared" si="43"/>
        <v>1072.993377412</v>
      </c>
      <c r="R533" s="5"/>
      <c r="S533" s="16"/>
      <c r="T533" s="22">
        <f t="shared" si="45"/>
        <v>0</v>
      </c>
      <c r="U533" s="6"/>
      <c r="V533" s="6"/>
      <c r="W533" s="6"/>
      <c r="X533" s="6"/>
      <c r="Y533" s="6"/>
      <c r="Z533" s="6"/>
      <c r="AA533" s="6"/>
      <c r="AB533" s="6"/>
    </row>
    <row r="534" spans="1:28" x14ac:dyDescent="0.25">
      <c r="A534" s="3" t="s">
        <v>3807</v>
      </c>
      <c r="B534" s="3" t="s">
        <v>3808</v>
      </c>
      <c r="C534" s="4">
        <v>44335</v>
      </c>
      <c r="D534" s="3" t="s">
        <v>3809</v>
      </c>
      <c r="E534" s="3" t="s">
        <v>3810</v>
      </c>
      <c r="F534" s="3">
        <v>3002</v>
      </c>
      <c r="G534" s="3" t="s">
        <v>3811</v>
      </c>
      <c r="H534" s="3" t="s">
        <v>3812</v>
      </c>
      <c r="I534" s="5">
        <v>1</v>
      </c>
      <c r="J534" s="5">
        <v>264.552479338843</v>
      </c>
      <c r="K534" s="5">
        <f t="shared" si="42"/>
        <v>320.10849999999999</v>
      </c>
      <c r="L534" s="5"/>
      <c r="M534" s="5">
        <f>+K534*0.9</f>
        <v>288.09764999999999</v>
      </c>
      <c r="N534" s="5">
        <f>+M534*0.95</f>
        <v>273.6927675</v>
      </c>
      <c r="O534" s="5">
        <f>+N534+N533+N532+N531+N530</f>
        <v>1743.2617167499989</v>
      </c>
      <c r="P534" s="5">
        <v>489.25277319008302</v>
      </c>
      <c r="Q534" s="6">
        <f t="shared" si="43"/>
        <v>591.99585556000045</v>
      </c>
      <c r="R534" s="5">
        <f>+Q534+Q533+Q532+Q531+Q530</f>
        <v>3621.2520183290012</v>
      </c>
      <c r="S534" s="16">
        <v>3621.26</v>
      </c>
      <c r="T534" s="22">
        <f t="shared" si="45"/>
        <v>7.9816709990154777E-3</v>
      </c>
      <c r="U534" s="6"/>
      <c r="V534" s="6"/>
      <c r="W534" s="6"/>
      <c r="X534" s="6"/>
      <c r="Y534" s="6"/>
      <c r="Z534" s="6"/>
      <c r="AA534" s="6"/>
      <c r="AB534" s="6"/>
    </row>
    <row r="535" spans="1:28" x14ac:dyDescent="0.25">
      <c r="A535" s="3" t="s">
        <v>2278</v>
      </c>
      <c r="B535" s="3" t="s">
        <v>2279</v>
      </c>
      <c r="C535" s="4">
        <v>44335</v>
      </c>
      <c r="D535" s="3" t="s">
        <v>2280</v>
      </c>
      <c r="E535" s="3" t="s">
        <v>2281</v>
      </c>
      <c r="F535" s="3"/>
      <c r="G535" s="3" t="s">
        <v>2282</v>
      </c>
      <c r="H535" s="3" t="s">
        <v>2283</v>
      </c>
      <c r="I535" s="5">
        <v>4</v>
      </c>
      <c r="J535" s="5">
        <v>208.2</v>
      </c>
      <c r="K535" s="5">
        <f t="shared" si="42"/>
        <v>1007.6879999999999</v>
      </c>
      <c r="L535" s="5"/>
      <c r="M535" s="5"/>
      <c r="N535" s="5">
        <f>+K535</f>
        <v>1007.6879999999999</v>
      </c>
      <c r="O535" s="5"/>
      <c r="P535" s="5">
        <v>1600.0189707107399</v>
      </c>
      <c r="Q535" s="6">
        <f t="shared" si="43"/>
        <v>1936.0229545599952</v>
      </c>
      <c r="R535" s="5"/>
      <c r="S535" s="16"/>
      <c r="T535" s="22">
        <f t="shared" si="45"/>
        <v>0</v>
      </c>
      <c r="U535" s="6"/>
      <c r="V535" s="6"/>
      <c r="W535" s="6"/>
      <c r="X535" s="6"/>
      <c r="Y535" s="6"/>
      <c r="Z535" s="6"/>
      <c r="AA535" s="6"/>
      <c r="AB535" s="6"/>
    </row>
    <row r="536" spans="1:28" x14ac:dyDescent="0.25">
      <c r="A536" s="3" t="s">
        <v>4401</v>
      </c>
      <c r="B536" s="3" t="s">
        <v>4402</v>
      </c>
      <c r="C536" s="4">
        <v>44335</v>
      </c>
      <c r="D536" s="3" t="s">
        <v>4403</v>
      </c>
      <c r="E536" s="3" t="s">
        <v>4404</v>
      </c>
      <c r="F536" s="3">
        <v>3005</v>
      </c>
      <c r="G536" s="3" t="s">
        <v>4405</v>
      </c>
      <c r="H536" s="3" t="s">
        <v>4406</v>
      </c>
      <c r="I536" s="5">
        <v>2</v>
      </c>
      <c r="J536" s="5">
        <v>743.85</v>
      </c>
      <c r="K536" s="5">
        <f t="shared" si="42"/>
        <v>1800.117</v>
      </c>
      <c r="L536" s="5"/>
      <c r="M536" s="5"/>
      <c r="N536" s="5">
        <f>+K536*0.95</f>
        <v>1710.11115</v>
      </c>
      <c r="O536" s="5">
        <f>+N536+N535</f>
        <v>2717.7991499999998</v>
      </c>
      <c r="P536" s="5">
        <v>5785.1229916677703</v>
      </c>
      <c r="Q536" s="6">
        <f t="shared" si="43"/>
        <v>6999.9988199180016</v>
      </c>
      <c r="R536" s="5">
        <f>+Q536+Q535</f>
        <v>8936.0217744779966</v>
      </c>
      <c r="S536" s="16">
        <v>8936</v>
      </c>
      <c r="T536" s="22">
        <f t="shared" si="45"/>
        <v>-2.1774477996586938E-2</v>
      </c>
      <c r="U536" s="6"/>
      <c r="V536" s="6"/>
      <c r="W536" s="6"/>
      <c r="X536" s="6"/>
      <c r="Y536" s="6"/>
      <c r="Z536" s="6"/>
      <c r="AA536" s="6"/>
      <c r="AB536" s="6"/>
    </row>
    <row r="537" spans="1:28" x14ac:dyDescent="0.25">
      <c r="A537" s="3" t="s">
        <v>700</v>
      </c>
      <c r="B537" s="3" t="s">
        <v>701</v>
      </c>
      <c r="C537" s="4">
        <v>44335</v>
      </c>
      <c r="D537" s="3" t="s">
        <v>702</v>
      </c>
      <c r="E537" s="3" t="s">
        <v>703</v>
      </c>
      <c r="F537" s="3"/>
      <c r="G537" s="3" t="s">
        <v>704</v>
      </c>
      <c r="H537" s="3" t="s">
        <v>705</v>
      </c>
      <c r="I537" s="5">
        <v>1</v>
      </c>
      <c r="J537" s="5">
        <v>739.71</v>
      </c>
      <c r="K537" s="5">
        <f t="shared" si="42"/>
        <v>895.04910000000007</v>
      </c>
      <c r="L537" s="5"/>
      <c r="M537" s="5"/>
      <c r="N537" s="5">
        <f>+K537*0.95</f>
        <v>850.29664500000001</v>
      </c>
      <c r="O537" s="5"/>
      <c r="P537" s="5">
        <v>1294.2227154049599</v>
      </c>
      <c r="Q537" s="6">
        <f t="shared" si="43"/>
        <v>1566.0094856400015</v>
      </c>
      <c r="R537" s="5"/>
      <c r="S537" s="16"/>
      <c r="T537" s="22">
        <f t="shared" si="45"/>
        <v>0</v>
      </c>
      <c r="U537" s="6"/>
      <c r="V537" s="6"/>
      <c r="W537" s="6"/>
      <c r="X537" s="6"/>
      <c r="Y537" s="6"/>
      <c r="Z537" s="6"/>
      <c r="AA537" s="6"/>
      <c r="AB537" s="6"/>
    </row>
    <row r="538" spans="1:28" x14ac:dyDescent="0.25">
      <c r="A538" s="3" t="s">
        <v>2206</v>
      </c>
      <c r="B538" s="3" t="s">
        <v>2207</v>
      </c>
      <c r="C538" s="4">
        <v>44335</v>
      </c>
      <c r="D538" s="3" t="s">
        <v>2208</v>
      </c>
      <c r="E538" s="3" t="s">
        <v>2209</v>
      </c>
      <c r="F538" s="3"/>
      <c r="G538" s="3" t="s">
        <v>2210</v>
      </c>
      <c r="H538" s="3" t="s">
        <v>2211</v>
      </c>
      <c r="I538" s="5">
        <v>1</v>
      </c>
      <c r="J538" s="5">
        <v>208.2</v>
      </c>
      <c r="K538" s="5">
        <f t="shared" si="42"/>
        <v>251.92199999999997</v>
      </c>
      <c r="L538" s="5"/>
      <c r="M538" s="5"/>
      <c r="N538" s="5">
        <f>+K538</f>
        <v>251.92199999999997</v>
      </c>
      <c r="O538" s="5"/>
      <c r="P538" s="5">
        <v>400.00474267768601</v>
      </c>
      <c r="Q538" s="6">
        <f t="shared" si="43"/>
        <v>484.00573864000006</v>
      </c>
      <c r="R538" s="5"/>
      <c r="S538" s="16"/>
      <c r="T538" s="22">
        <f t="shared" si="45"/>
        <v>0</v>
      </c>
      <c r="U538" s="6"/>
      <c r="V538" s="6"/>
      <c r="W538" s="6"/>
      <c r="X538" s="6"/>
      <c r="Y538" s="6"/>
      <c r="Z538" s="6"/>
      <c r="AA538" s="6"/>
      <c r="AB538" s="6"/>
    </row>
    <row r="539" spans="1:28" x14ac:dyDescent="0.25">
      <c r="A539" s="3" t="s">
        <v>3177</v>
      </c>
      <c r="B539" s="3" t="s">
        <v>3178</v>
      </c>
      <c r="C539" s="4">
        <v>44335</v>
      </c>
      <c r="D539" s="3" t="s">
        <v>3179</v>
      </c>
      <c r="E539" s="3" t="s">
        <v>3180</v>
      </c>
      <c r="F539" s="3"/>
      <c r="G539" s="3" t="s">
        <v>3181</v>
      </c>
      <c r="H539" s="3" t="s">
        <v>3182</v>
      </c>
      <c r="I539" s="5">
        <v>1</v>
      </c>
      <c r="J539" s="5">
        <v>346.95066115702502</v>
      </c>
      <c r="K539" s="5">
        <f t="shared" si="42"/>
        <v>419.81030000000027</v>
      </c>
      <c r="L539" s="5"/>
      <c r="M539" s="5">
        <f>+K539*0.85</f>
        <v>356.83875500000022</v>
      </c>
      <c r="N539" s="5">
        <f>+M539*0.95</f>
        <v>338.99681725000022</v>
      </c>
      <c r="O539" s="5"/>
      <c r="P539" s="5">
        <v>642.15016169586795</v>
      </c>
      <c r="Q539" s="6">
        <f t="shared" si="43"/>
        <v>777.00169565200019</v>
      </c>
      <c r="R539" s="5"/>
      <c r="S539" s="16"/>
      <c r="T539" s="22">
        <f t="shared" si="45"/>
        <v>0</v>
      </c>
      <c r="U539" s="6"/>
      <c r="V539" s="6"/>
      <c r="W539" s="6"/>
      <c r="X539" s="6"/>
      <c r="Y539" s="6"/>
      <c r="Z539" s="6"/>
      <c r="AA539" s="6"/>
      <c r="AB539" s="6"/>
    </row>
    <row r="540" spans="1:28" x14ac:dyDescent="0.25">
      <c r="A540" s="3" t="s">
        <v>3435</v>
      </c>
      <c r="B540" s="3" t="s">
        <v>3436</v>
      </c>
      <c r="C540" s="4">
        <v>44335</v>
      </c>
      <c r="D540" s="3" t="s">
        <v>3437</v>
      </c>
      <c r="E540" s="3" t="s">
        <v>3438</v>
      </c>
      <c r="F540" s="3">
        <v>3007</v>
      </c>
      <c r="G540" s="3" t="s">
        <v>3439</v>
      </c>
      <c r="H540" s="3" t="s">
        <v>3440</v>
      </c>
      <c r="I540" s="5">
        <v>1</v>
      </c>
      <c r="J540" s="5">
        <v>2289.24090909091</v>
      </c>
      <c r="K540" s="5">
        <f t="shared" si="42"/>
        <v>2769.9815000000012</v>
      </c>
      <c r="L540" s="5"/>
      <c r="M540" s="5">
        <f>+K540*0.85</f>
        <v>2354.4842750000012</v>
      </c>
      <c r="N540" s="5">
        <f>+M540*0.95</f>
        <v>2236.7600612500009</v>
      </c>
      <c r="O540" s="5">
        <f>+N540+N539+N538+N537</f>
        <v>3677.9755235000011</v>
      </c>
      <c r="P540" s="5">
        <v>4234.7065108636398</v>
      </c>
      <c r="Q540" s="6">
        <f t="shared" si="43"/>
        <v>5123.9948781450039</v>
      </c>
      <c r="R540" s="5">
        <f>+Q540+Q539+Q538+Q537</f>
        <v>7951.0117980770065</v>
      </c>
      <c r="S540" s="16">
        <v>7951</v>
      </c>
      <c r="T540" s="22">
        <f t="shared" si="45"/>
        <v>-1.1798077006460517E-2</v>
      </c>
      <c r="U540" s="6"/>
      <c r="V540" s="6"/>
      <c r="W540" s="6"/>
      <c r="X540" s="6"/>
      <c r="Y540" s="6"/>
      <c r="Z540" s="6"/>
      <c r="AA540" s="6"/>
      <c r="AB540" s="6"/>
    </row>
    <row r="541" spans="1:28" x14ac:dyDescent="0.25">
      <c r="A541" s="3" t="s">
        <v>2242</v>
      </c>
      <c r="B541" s="3" t="s">
        <v>2243</v>
      </c>
      <c r="C541" s="4">
        <v>44337</v>
      </c>
      <c r="D541" s="3" t="s">
        <v>2244</v>
      </c>
      <c r="E541" s="3" t="s">
        <v>2245</v>
      </c>
      <c r="F541" s="3"/>
      <c r="G541" s="3" t="s">
        <v>2246</v>
      </c>
      <c r="H541" s="3" t="s">
        <v>2247</v>
      </c>
      <c r="I541" s="5">
        <v>4</v>
      </c>
      <c r="J541" s="5">
        <v>148.69</v>
      </c>
      <c r="K541" s="5">
        <f t="shared" si="42"/>
        <v>719.65959999999995</v>
      </c>
      <c r="L541" s="5"/>
      <c r="M541" s="5"/>
      <c r="N541" s="5">
        <f>+K541</f>
        <v>719.65959999999995</v>
      </c>
      <c r="O541" s="5"/>
      <c r="P541" s="5">
        <v>1156.9733173818199</v>
      </c>
      <c r="Q541" s="6">
        <f t="shared" si="43"/>
        <v>1399.9377140320021</v>
      </c>
      <c r="R541" s="5"/>
      <c r="S541" s="16"/>
      <c r="T541" s="22">
        <f t="shared" si="45"/>
        <v>0</v>
      </c>
      <c r="U541" s="6"/>
      <c r="V541" s="6"/>
      <c r="W541" s="6"/>
      <c r="X541" s="6"/>
      <c r="Y541" s="6"/>
      <c r="Z541" s="6"/>
      <c r="AA541" s="6"/>
      <c r="AB541" s="6"/>
    </row>
    <row r="542" spans="1:28" x14ac:dyDescent="0.25">
      <c r="A542" s="3" t="s">
        <v>2805</v>
      </c>
      <c r="B542" s="3" t="s">
        <v>2806</v>
      </c>
      <c r="C542" s="4">
        <v>44337</v>
      </c>
      <c r="D542" s="3" t="s">
        <v>2807</v>
      </c>
      <c r="E542" s="3" t="s">
        <v>2808</v>
      </c>
      <c r="F542" s="3">
        <v>3010</v>
      </c>
      <c r="G542" s="3" t="s">
        <v>2809</v>
      </c>
      <c r="H542" s="3" t="s">
        <v>2810</v>
      </c>
      <c r="I542" s="5">
        <v>1</v>
      </c>
      <c r="J542" s="5">
        <v>634.52545454545498</v>
      </c>
      <c r="K542" s="5">
        <f t="shared" si="42"/>
        <v>767.77580000000046</v>
      </c>
      <c r="L542" s="5"/>
      <c r="M542" s="5">
        <f>+K542*0.85</f>
        <v>652.60943000000043</v>
      </c>
      <c r="N542" s="5">
        <f>+M542*0.95</f>
        <v>619.97895850000043</v>
      </c>
      <c r="O542" s="5">
        <f>+N542+N541</f>
        <v>1339.6385585000003</v>
      </c>
      <c r="P542" s="5">
        <v>1173.54848292727</v>
      </c>
      <c r="Q542" s="6">
        <f t="shared" si="43"/>
        <v>1419.9936643419967</v>
      </c>
      <c r="R542" s="5">
        <f>+Q542+Q541</f>
        <v>2819.931378373999</v>
      </c>
      <c r="S542" s="16">
        <v>2819.96</v>
      </c>
      <c r="T542" s="22">
        <f t="shared" si="45"/>
        <v>2.8621626001040568E-2</v>
      </c>
      <c r="U542" s="6"/>
      <c r="V542" s="6"/>
      <c r="W542" s="6"/>
      <c r="X542" s="6"/>
      <c r="Y542" s="6"/>
      <c r="Z542" s="6"/>
      <c r="AA542" s="6"/>
      <c r="AB542" s="6"/>
    </row>
    <row r="543" spans="1:28" x14ac:dyDescent="0.25">
      <c r="A543" s="3" t="s">
        <v>4407</v>
      </c>
      <c r="B543" s="3" t="s">
        <v>4408</v>
      </c>
      <c r="C543" s="4">
        <v>44337</v>
      </c>
      <c r="D543" s="3" t="s">
        <v>4409</v>
      </c>
      <c r="E543" s="3" t="s">
        <v>4410</v>
      </c>
      <c r="F543" s="3">
        <v>3011</v>
      </c>
      <c r="G543" s="3" t="s">
        <v>4411</v>
      </c>
      <c r="H543" s="3" t="s">
        <v>4412</v>
      </c>
      <c r="I543" s="5">
        <v>1</v>
      </c>
      <c r="J543" s="5">
        <v>743.85</v>
      </c>
      <c r="K543" s="5">
        <f t="shared" si="42"/>
        <v>900.05849999999998</v>
      </c>
      <c r="L543" s="5"/>
      <c r="M543" s="5"/>
      <c r="N543" s="5">
        <f t="shared" ref="N543:N548" si="46">+K543*0.95</f>
        <v>855.05557499999998</v>
      </c>
      <c r="O543" s="5">
        <f>+N543</f>
        <v>855.05557499999998</v>
      </c>
      <c r="P543" s="5">
        <v>2892.5614958338801</v>
      </c>
      <c r="Q543" s="6">
        <f t="shared" si="43"/>
        <v>3499.9994099589949</v>
      </c>
      <c r="R543" s="5">
        <f>+Q543</f>
        <v>3499.9994099589949</v>
      </c>
      <c r="S543" s="16">
        <v>3500</v>
      </c>
      <c r="T543" s="22">
        <f t="shared" si="45"/>
        <v>5.9004100512538571E-4</v>
      </c>
      <c r="U543" s="6"/>
      <c r="V543" s="6"/>
      <c r="W543" s="6"/>
      <c r="X543" s="6"/>
      <c r="Y543" s="6"/>
      <c r="Z543" s="6"/>
      <c r="AA543" s="6"/>
      <c r="AB543" s="6"/>
    </row>
    <row r="544" spans="1:28" x14ac:dyDescent="0.25">
      <c r="A544" s="3" t="s">
        <v>652</v>
      </c>
      <c r="B544" s="3" t="s">
        <v>653</v>
      </c>
      <c r="C544" s="4">
        <v>44337</v>
      </c>
      <c r="D544" s="3" t="s">
        <v>654</v>
      </c>
      <c r="E544" s="3" t="s">
        <v>655</v>
      </c>
      <c r="F544" s="3"/>
      <c r="G544" s="3" t="s">
        <v>656</v>
      </c>
      <c r="H544" s="3" t="s">
        <v>657</v>
      </c>
      <c r="I544" s="5">
        <v>1</v>
      </c>
      <c r="J544" s="5">
        <v>739.71</v>
      </c>
      <c r="K544" s="5">
        <f t="shared" si="42"/>
        <v>895.04910000000007</v>
      </c>
      <c r="L544" s="5"/>
      <c r="M544" s="5"/>
      <c r="N544" s="5">
        <f t="shared" si="46"/>
        <v>850.29664500000001</v>
      </c>
      <c r="O544" s="5"/>
      <c r="P544" s="5">
        <v>1294.2227154049599</v>
      </c>
      <c r="Q544" s="6">
        <f t="shared" si="43"/>
        <v>1566.0094856400015</v>
      </c>
      <c r="R544" s="5"/>
      <c r="S544" s="16"/>
      <c r="T544" s="22">
        <f t="shared" si="45"/>
        <v>0</v>
      </c>
      <c r="U544" s="6"/>
      <c r="V544" s="6"/>
      <c r="W544" s="6"/>
      <c r="X544" s="6"/>
      <c r="Y544" s="6"/>
      <c r="Z544" s="6"/>
      <c r="AA544" s="6"/>
      <c r="AB544" s="6"/>
    </row>
    <row r="545" spans="1:28" x14ac:dyDescent="0.25">
      <c r="A545" s="3" t="s">
        <v>4305</v>
      </c>
      <c r="B545" s="3" t="s">
        <v>4306</v>
      </c>
      <c r="C545" s="4">
        <v>44337</v>
      </c>
      <c r="D545" s="3" t="s">
        <v>4307</v>
      </c>
      <c r="E545" s="3" t="s">
        <v>4308</v>
      </c>
      <c r="F545" s="3"/>
      <c r="G545" s="3" t="s">
        <v>4309</v>
      </c>
      <c r="H545" s="3" t="s">
        <v>4310</v>
      </c>
      <c r="I545" s="5">
        <v>2</v>
      </c>
      <c r="J545" s="5">
        <v>145.24209999999999</v>
      </c>
      <c r="K545" s="5">
        <f t="shared" si="42"/>
        <v>351.48588199999995</v>
      </c>
      <c r="L545" s="5"/>
      <c r="M545" s="5"/>
      <c r="N545" s="5">
        <f t="shared" si="46"/>
        <v>333.91158789999992</v>
      </c>
      <c r="O545" s="5"/>
      <c r="P545" s="5">
        <v>909.09088461818305</v>
      </c>
      <c r="Q545" s="6">
        <f t="shared" si="43"/>
        <v>1099.9999703880014</v>
      </c>
      <c r="R545" s="5"/>
      <c r="S545" s="16"/>
      <c r="T545" s="22">
        <f t="shared" si="45"/>
        <v>0</v>
      </c>
      <c r="U545" s="6"/>
      <c r="V545" s="6"/>
      <c r="W545" s="6"/>
      <c r="X545" s="6"/>
      <c r="Y545" s="6"/>
      <c r="Z545" s="6"/>
      <c r="AA545" s="6"/>
      <c r="AB545" s="6"/>
    </row>
    <row r="546" spans="1:28" x14ac:dyDescent="0.25">
      <c r="A546" s="3" t="s">
        <v>4347</v>
      </c>
      <c r="B546" s="3" t="s">
        <v>4348</v>
      </c>
      <c r="C546" s="4">
        <v>44337</v>
      </c>
      <c r="D546" s="3" t="s">
        <v>4349</v>
      </c>
      <c r="E546" s="3" t="s">
        <v>4350</v>
      </c>
      <c r="F546" s="3"/>
      <c r="G546" s="3" t="s">
        <v>4351</v>
      </c>
      <c r="H546" s="3" t="s">
        <v>4352</v>
      </c>
      <c r="I546" s="5">
        <v>4</v>
      </c>
      <c r="J546" s="5">
        <v>202.44970000000001</v>
      </c>
      <c r="K546" s="5">
        <f t="shared" si="42"/>
        <v>979.85654799999998</v>
      </c>
      <c r="L546" s="5"/>
      <c r="M546" s="5"/>
      <c r="N546" s="5">
        <f t="shared" si="46"/>
        <v>930.86372059999997</v>
      </c>
      <c r="O546" s="5"/>
      <c r="P546" s="5">
        <v>1520.6099089090901</v>
      </c>
      <c r="Q546" s="6">
        <f t="shared" si="43"/>
        <v>1839.937989779999</v>
      </c>
      <c r="R546" s="5"/>
      <c r="S546" s="16"/>
      <c r="T546" s="22">
        <f t="shared" si="45"/>
        <v>0</v>
      </c>
      <c r="U546" s="6"/>
      <c r="V546" s="6"/>
      <c r="W546" s="6"/>
      <c r="X546" s="6"/>
      <c r="Y546" s="6"/>
      <c r="Z546" s="6"/>
      <c r="AA546" s="6"/>
      <c r="AB546" s="6"/>
    </row>
    <row r="547" spans="1:28" x14ac:dyDescent="0.25">
      <c r="A547" s="3" t="s">
        <v>4377</v>
      </c>
      <c r="B547" s="3" t="s">
        <v>4378</v>
      </c>
      <c r="C547" s="4">
        <v>44337</v>
      </c>
      <c r="D547" s="3" t="s">
        <v>4379</v>
      </c>
      <c r="E547" s="3" t="s">
        <v>4380</v>
      </c>
      <c r="F547" s="3"/>
      <c r="G547" s="3" t="s">
        <v>4381</v>
      </c>
      <c r="H547" s="3" t="s">
        <v>4382</v>
      </c>
      <c r="I547" s="5">
        <v>1</v>
      </c>
      <c r="J547" s="5">
        <v>183.3751</v>
      </c>
      <c r="K547" s="5">
        <f t="shared" si="42"/>
        <v>221.883871</v>
      </c>
      <c r="L547" s="5"/>
      <c r="M547" s="5"/>
      <c r="N547" s="5">
        <f t="shared" si="46"/>
        <v>210.78967745</v>
      </c>
      <c r="O547" s="5"/>
      <c r="P547" s="5">
        <v>454.54007704958701</v>
      </c>
      <c r="Q547" s="6">
        <f t="shared" si="43"/>
        <v>549.99349323000024</v>
      </c>
      <c r="R547" s="5"/>
      <c r="S547" s="16"/>
      <c r="T547" s="22">
        <f t="shared" si="45"/>
        <v>0</v>
      </c>
      <c r="U547" s="6"/>
      <c r="V547" s="6"/>
      <c r="W547" s="6"/>
      <c r="X547" s="6"/>
      <c r="Y547" s="6"/>
      <c r="Z547" s="6"/>
      <c r="AA547" s="6"/>
      <c r="AB547" s="6"/>
    </row>
    <row r="548" spans="1:28" x14ac:dyDescent="0.25">
      <c r="A548" s="3" t="s">
        <v>4803</v>
      </c>
      <c r="B548" s="3" t="s">
        <v>4804</v>
      </c>
      <c r="C548" s="4">
        <v>44337</v>
      </c>
      <c r="D548" s="3" t="s">
        <v>4805</v>
      </c>
      <c r="E548" s="3" t="s">
        <v>4806</v>
      </c>
      <c r="F548" s="3">
        <v>3008</v>
      </c>
      <c r="G548" s="3" t="s">
        <v>4807</v>
      </c>
      <c r="H548" s="3" t="s">
        <v>4808</v>
      </c>
      <c r="I548" s="5">
        <v>5</v>
      </c>
      <c r="J548" s="5">
        <v>129.82660000000001</v>
      </c>
      <c r="K548" s="5">
        <f t="shared" si="42"/>
        <v>785.45092999999997</v>
      </c>
      <c r="L548" s="5"/>
      <c r="M548" s="5"/>
      <c r="N548" s="5">
        <f t="shared" si="46"/>
        <v>746.17838349999988</v>
      </c>
      <c r="O548" s="5">
        <f>+N548+N547+N546+N545+N544</f>
        <v>3072.0400144499999</v>
      </c>
      <c r="P548" s="5">
        <v>1454.5168159090899</v>
      </c>
      <c r="Q548" s="6">
        <f t="shared" si="43"/>
        <v>1759.9653472499988</v>
      </c>
      <c r="R548" s="5">
        <f>+Q548+Q547+Q546+Q545+Q544</f>
        <v>6815.906286288</v>
      </c>
      <c r="S548" s="16">
        <v>6815.96</v>
      </c>
      <c r="T548" s="22">
        <f t="shared" si="45"/>
        <v>5.3713711999989755E-2</v>
      </c>
      <c r="U548" s="6"/>
      <c r="V548" s="6"/>
      <c r="W548" s="6"/>
      <c r="X548" s="6"/>
      <c r="Y548" s="6"/>
      <c r="Z548" s="6"/>
      <c r="AA548" s="6"/>
      <c r="AB548" s="6"/>
    </row>
    <row r="549" spans="1:28" x14ac:dyDescent="0.25">
      <c r="A549" s="3" t="s">
        <v>4581</v>
      </c>
      <c r="B549" s="3" t="s">
        <v>4582</v>
      </c>
      <c r="C549" s="4">
        <v>44337</v>
      </c>
      <c r="D549" s="3" t="s">
        <v>4583</v>
      </c>
      <c r="E549" s="3" t="s">
        <v>4584</v>
      </c>
      <c r="F549" s="3">
        <v>3009</v>
      </c>
      <c r="G549" s="3" t="s">
        <v>4585</v>
      </c>
      <c r="H549" s="3" t="s">
        <v>4586</v>
      </c>
      <c r="I549" s="5">
        <v>1</v>
      </c>
      <c r="J549" s="5">
        <v>418.2</v>
      </c>
      <c r="K549" s="5">
        <f t="shared" ref="K549:K612" si="47">+J549*I549*1.21</f>
        <v>506.02199999999999</v>
      </c>
      <c r="L549" s="5"/>
      <c r="M549" s="5"/>
      <c r="N549" s="5">
        <f>+K549</f>
        <v>506.02199999999999</v>
      </c>
      <c r="O549" s="5">
        <f>+N549</f>
        <v>506.02199999999999</v>
      </c>
      <c r="P549" s="5">
        <v>595.03795601652905</v>
      </c>
      <c r="Q549" s="6">
        <f t="shared" si="43"/>
        <v>719.9959267800001</v>
      </c>
      <c r="R549" s="5">
        <f>+Q549</f>
        <v>719.9959267800001</v>
      </c>
      <c r="S549" s="16">
        <v>720</v>
      </c>
      <c r="T549" s="22">
        <f t="shared" si="45"/>
        <v>4.0732199998956276E-3</v>
      </c>
      <c r="U549" s="6"/>
      <c r="V549" s="6"/>
      <c r="W549" s="6"/>
      <c r="X549" s="6"/>
      <c r="Y549" s="6"/>
      <c r="Z549" s="6"/>
      <c r="AA549" s="6"/>
      <c r="AB549" s="6"/>
    </row>
    <row r="550" spans="1:28" x14ac:dyDescent="0.25">
      <c r="A550" s="3" t="s">
        <v>2356</v>
      </c>
      <c r="B550" s="3" t="s">
        <v>2357</v>
      </c>
      <c r="C550" s="4">
        <v>44337</v>
      </c>
      <c r="D550" s="3" t="s">
        <v>2358</v>
      </c>
      <c r="E550" s="3" t="s">
        <v>2359</v>
      </c>
      <c r="F550" s="3"/>
      <c r="G550" s="3" t="s">
        <v>2360</v>
      </c>
      <c r="H550" s="3" t="s">
        <v>2361</v>
      </c>
      <c r="I550" s="5">
        <v>1</v>
      </c>
      <c r="J550" s="5">
        <v>234.23</v>
      </c>
      <c r="K550" s="5">
        <f t="shared" si="47"/>
        <v>283.41829999999999</v>
      </c>
      <c r="L550" s="5"/>
      <c r="M550" s="5"/>
      <c r="N550" s="5">
        <f>+K550</f>
        <v>283.41829999999999</v>
      </c>
      <c r="O550" s="5"/>
      <c r="P550" s="5">
        <v>451.23545977272698</v>
      </c>
      <c r="Q550" s="6">
        <f t="shared" si="43"/>
        <v>545.99490632499965</v>
      </c>
      <c r="R550" s="5"/>
      <c r="S550" s="16"/>
      <c r="T550" s="22">
        <f t="shared" si="45"/>
        <v>0</v>
      </c>
      <c r="U550" s="6"/>
      <c r="V550" s="6"/>
      <c r="W550" s="6"/>
      <c r="X550" s="6"/>
      <c r="Y550" s="6"/>
      <c r="Z550" s="6"/>
      <c r="AA550" s="6"/>
      <c r="AB550" s="6"/>
    </row>
    <row r="551" spans="1:28" x14ac:dyDescent="0.25">
      <c r="A551" s="3" t="s">
        <v>4677</v>
      </c>
      <c r="B551" s="3" t="s">
        <v>4678</v>
      </c>
      <c r="C551" s="4">
        <v>44337</v>
      </c>
      <c r="D551" s="3" t="s">
        <v>4679</v>
      </c>
      <c r="E551" s="3" t="s">
        <v>4680</v>
      </c>
      <c r="F551" s="3"/>
      <c r="G551" s="3" t="s">
        <v>4681</v>
      </c>
      <c r="H551" s="3" t="s">
        <v>4682</v>
      </c>
      <c r="I551" s="5">
        <v>1</v>
      </c>
      <c r="J551" s="5">
        <v>418.2</v>
      </c>
      <c r="K551" s="5">
        <f t="shared" si="47"/>
        <v>506.02199999999999</v>
      </c>
      <c r="L551" s="5"/>
      <c r="M551" s="5"/>
      <c r="N551" s="5">
        <f>+K551</f>
        <v>506.02199999999999</v>
      </c>
      <c r="O551" s="5"/>
      <c r="P551" s="5">
        <v>595.03795601652905</v>
      </c>
      <c r="Q551" s="6">
        <f t="shared" si="43"/>
        <v>719.9959267800001</v>
      </c>
      <c r="R551" s="5"/>
      <c r="S551" s="16"/>
      <c r="T551" s="22">
        <f t="shared" si="45"/>
        <v>0</v>
      </c>
      <c r="U551" s="6"/>
      <c r="V551" s="6"/>
      <c r="W551" s="6"/>
      <c r="X551" s="6"/>
      <c r="Y551" s="6"/>
      <c r="Z551" s="6"/>
      <c r="AA551" s="6"/>
      <c r="AB551" s="6"/>
    </row>
    <row r="552" spans="1:28" x14ac:dyDescent="0.25">
      <c r="A552" s="3" t="s">
        <v>4851</v>
      </c>
      <c r="B552" s="3" t="s">
        <v>4852</v>
      </c>
      <c r="C552" s="4">
        <v>44337</v>
      </c>
      <c r="D552" s="3" t="s">
        <v>4853</v>
      </c>
      <c r="E552" s="3" t="s">
        <v>4854</v>
      </c>
      <c r="F552" s="3">
        <v>3012</v>
      </c>
      <c r="G552" s="3" t="s">
        <v>4855</v>
      </c>
      <c r="H552" s="3" t="s">
        <v>4856</v>
      </c>
      <c r="I552" s="5">
        <v>1</v>
      </c>
      <c r="J552" s="5">
        <v>119.49958677686</v>
      </c>
      <c r="K552" s="5">
        <f t="shared" si="47"/>
        <v>144.59450000000061</v>
      </c>
      <c r="L552" s="5"/>
      <c r="M552" s="5">
        <f>+K552*0.85</f>
        <v>122.90532500000052</v>
      </c>
      <c r="N552" s="5">
        <f>+M552*0.95</f>
        <v>116.76005875000048</v>
      </c>
      <c r="O552" s="5">
        <f>+N552+N551+N550</f>
        <v>906.20035875000053</v>
      </c>
      <c r="P552" s="5">
        <v>220.66793694214999</v>
      </c>
      <c r="Q552" s="6">
        <f t="shared" si="43"/>
        <v>267.0082037000015</v>
      </c>
      <c r="R552" s="5">
        <f>+Q552+Q551+Q550</f>
        <v>1532.9990368050012</v>
      </c>
      <c r="S552" s="16">
        <v>1533</v>
      </c>
      <c r="T552" s="22">
        <f t="shared" si="45"/>
        <v>9.6319499880337389E-4</v>
      </c>
      <c r="U552" s="6"/>
      <c r="V552" s="6"/>
      <c r="W552" s="6"/>
      <c r="X552" s="6"/>
      <c r="Y552" s="6"/>
      <c r="Z552" s="6"/>
      <c r="AA552" s="6"/>
      <c r="AB552" s="6"/>
    </row>
    <row r="553" spans="1:28" x14ac:dyDescent="0.25">
      <c r="A553" s="3" t="s">
        <v>3993</v>
      </c>
      <c r="B553" s="3" t="s">
        <v>3994</v>
      </c>
      <c r="C553" s="4">
        <v>44337</v>
      </c>
      <c r="D553" s="3" t="s">
        <v>3995</v>
      </c>
      <c r="E553" s="3" t="s">
        <v>3996</v>
      </c>
      <c r="F553" s="3">
        <v>3014</v>
      </c>
      <c r="G553" s="3" t="s">
        <v>3997</v>
      </c>
      <c r="H553" s="3" t="s">
        <v>3998</v>
      </c>
      <c r="I553" s="5">
        <v>2</v>
      </c>
      <c r="J553" s="5">
        <v>219.21371900826401</v>
      </c>
      <c r="K553" s="5">
        <f t="shared" si="47"/>
        <v>530.49719999999888</v>
      </c>
      <c r="L553" s="5">
        <f>+K553*0.7</f>
        <v>371.34803999999917</v>
      </c>
      <c r="M553" s="5"/>
      <c r="N553" s="5">
        <f>+L553*0.95</f>
        <v>352.78063799999921</v>
      </c>
      <c r="O553" s="5">
        <f>+N553</f>
        <v>352.78063799999921</v>
      </c>
      <c r="P553" s="5">
        <v>413.22224460495801</v>
      </c>
      <c r="Q553" s="6">
        <f t="shared" si="43"/>
        <v>499.99891597199917</v>
      </c>
      <c r="R553" s="5">
        <f>+Q553</f>
        <v>499.99891597199917</v>
      </c>
      <c r="S553" s="16">
        <v>500</v>
      </c>
      <c r="T553" s="22">
        <f t="shared" si="45"/>
        <v>1.0840280008324044E-3</v>
      </c>
      <c r="U553" s="6"/>
      <c r="V553" s="6"/>
      <c r="W553" s="6"/>
      <c r="X553" s="6"/>
      <c r="Y553" s="6"/>
      <c r="Z553" s="6"/>
      <c r="AA553" s="6"/>
      <c r="AB553" s="6"/>
    </row>
    <row r="554" spans="1:28" x14ac:dyDescent="0.25">
      <c r="A554" s="3" t="s">
        <v>449</v>
      </c>
      <c r="B554" s="3" t="s">
        <v>450</v>
      </c>
      <c r="C554" s="4">
        <v>44341</v>
      </c>
      <c r="D554" s="3" t="s">
        <v>451</v>
      </c>
      <c r="E554" s="3" t="s">
        <v>452</v>
      </c>
      <c r="F554" s="3"/>
      <c r="G554" s="3" t="s">
        <v>453</v>
      </c>
      <c r="H554" s="3" t="s">
        <v>454</v>
      </c>
      <c r="I554" s="5">
        <v>1</v>
      </c>
      <c r="J554" s="15">
        <v>198.36</v>
      </c>
      <c r="K554" s="5">
        <f t="shared" si="47"/>
        <v>240.01560000000001</v>
      </c>
      <c r="L554" s="5"/>
      <c r="M554" s="5"/>
      <c r="N554" s="5">
        <f>+K554*0.95</f>
        <v>228.01481999999999</v>
      </c>
      <c r="O554" s="5"/>
      <c r="P554" s="5">
        <v>366.937931504132</v>
      </c>
      <c r="Q554" s="6">
        <f t="shared" si="43"/>
        <v>443.99489711999968</v>
      </c>
      <c r="R554" s="5"/>
      <c r="S554" s="16"/>
      <c r="T554" s="22">
        <f t="shared" si="45"/>
        <v>0</v>
      </c>
      <c r="U554" s="6"/>
      <c r="V554" s="6"/>
      <c r="W554" s="6"/>
      <c r="X554" s="6"/>
      <c r="Y554" s="6"/>
      <c r="Z554" s="6"/>
      <c r="AA554" s="6"/>
      <c r="AB554" s="6"/>
    </row>
    <row r="555" spans="1:28" x14ac:dyDescent="0.25">
      <c r="A555" s="3" t="s">
        <v>473</v>
      </c>
      <c r="B555" s="3" t="s">
        <v>474</v>
      </c>
      <c r="C555" s="4">
        <v>44341</v>
      </c>
      <c r="D555" s="3" t="s">
        <v>475</v>
      </c>
      <c r="E555" s="3" t="s">
        <v>476</v>
      </c>
      <c r="F555" s="3"/>
      <c r="G555" s="3" t="s">
        <v>477</v>
      </c>
      <c r="H555" s="3" t="s">
        <v>478</v>
      </c>
      <c r="I555" s="5">
        <v>1</v>
      </c>
      <c r="J555" s="15">
        <v>198.36</v>
      </c>
      <c r="K555" s="5">
        <f t="shared" si="47"/>
        <v>240.01560000000001</v>
      </c>
      <c r="L555" s="5"/>
      <c r="M555" s="5"/>
      <c r="N555" s="5">
        <f>+K555*0.95</f>
        <v>228.01481999999999</v>
      </c>
      <c r="O555" s="5"/>
      <c r="P555" s="5">
        <v>366.937931504132</v>
      </c>
      <c r="Q555" s="6">
        <f t="shared" si="43"/>
        <v>443.99489711999968</v>
      </c>
      <c r="R555" s="5"/>
      <c r="S555" s="16"/>
      <c r="T555" s="22">
        <f t="shared" si="45"/>
        <v>0</v>
      </c>
      <c r="U555" s="6"/>
      <c r="V555" s="6"/>
      <c r="W555" s="6"/>
      <c r="X555" s="6"/>
      <c r="Y555" s="6"/>
      <c r="Z555" s="6"/>
      <c r="AA555" s="6"/>
      <c r="AB555" s="6"/>
    </row>
    <row r="556" spans="1:28" x14ac:dyDescent="0.25">
      <c r="A556" s="3" t="s">
        <v>3639</v>
      </c>
      <c r="B556" s="3" t="s">
        <v>3640</v>
      </c>
      <c r="C556" s="4">
        <v>44341</v>
      </c>
      <c r="D556" s="3" t="s">
        <v>3641</v>
      </c>
      <c r="E556" s="3" t="s">
        <v>3642</v>
      </c>
      <c r="F556" s="3"/>
      <c r="G556" s="3" t="s">
        <v>3643</v>
      </c>
      <c r="H556" s="3" t="s">
        <v>3644</v>
      </c>
      <c r="I556" s="5">
        <v>1</v>
      </c>
      <c r="J556" s="5">
        <v>56.495199999999997</v>
      </c>
      <c r="K556" s="5">
        <f t="shared" si="47"/>
        <v>68.359191999999993</v>
      </c>
      <c r="L556" s="5"/>
      <c r="M556" s="5">
        <f>+K556*0.9</f>
        <v>61.523272799999994</v>
      </c>
      <c r="N556" s="5">
        <f>+M556*0.95</f>
        <v>58.447109159999989</v>
      </c>
      <c r="O556" s="5"/>
      <c r="P556" s="5">
        <v>163.63026697107401</v>
      </c>
      <c r="Q556" s="6">
        <f t="shared" si="43"/>
        <v>197.99262303499955</v>
      </c>
      <c r="R556" s="5"/>
      <c r="S556" s="16"/>
      <c r="T556" s="22">
        <f t="shared" si="45"/>
        <v>0</v>
      </c>
      <c r="U556" s="6"/>
      <c r="V556" s="6"/>
      <c r="W556" s="6"/>
      <c r="X556" s="6"/>
      <c r="Y556" s="6"/>
      <c r="Z556" s="6"/>
      <c r="AA556" s="6"/>
      <c r="AB556" s="6"/>
    </row>
    <row r="557" spans="1:28" x14ac:dyDescent="0.25">
      <c r="A557" s="3" t="s">
        <v>3675</v>
      </c>
      <c r="B557" s="3" t="s">
        <v>3676</v>
      </c>
      <c r="C557" s="4">
        <v>44341</v>
      </c>
      <c r="D557" s="3" t="s">
        <v>3677</v>
      </c>
      <c r="E557" s="3" t="s">
        <v>3678</v>
      </c>
      <c r="F557" s="3"/>
      <c r="G557" s="3" t="s">
        <v>3679</v>
      </c>
      <c r="H557" s="3" t="s">
        <v>3680</v>
      </c>
      <c r="I557" s="5">
        <v>1</v>
      </c>
      <c r="J557" s="5">
        <v>54.896500000000003</v>
      </c>
      <c r="K557" s="5">
        <f t="shared" si="47"/>
        <v>66.424765000000008</v>
      </c>
      <c r="L557" s="5"/>
      <c r="M557" s="5">
        <f>+K557*0.9</f>
        <v>59.782288500000007</v>
      </c>
      <c r="N557" s="5">
        <f>+M557*0.95</f>
        <v>56.793174075000003</v>
      </c>
      <c r="O557" s="5"/>
      <c r="P557" s="5">
        <v>152.06353886776901</v>
      </c>
      <c r="Q557" s="6">
        <f t="shared" si="43"/>
        <v>183.99688203000051</v>
      </c>
      <c r="R557" s="5"/>
      <c r="S557" s="16"/>
      <c r="T557" s="22">
        <f t="shared" si="45"/>
        <v>0</v>
      </c>
      <c r="U557" s="6"/>
      <c r="V557" s="6"/>
      <c r="W557" s="6"/>
      <c r="X557" s="6"/>
      <c r="Y557" s="6"/>
      <c r="Z557" s="6"/>
      <c r="AA557" s="6"/>
      <c r="AB557" s="6"/>
    </row>
    <row r="558" spans="1:28" x14ac:dyDescent="0.25">
      <c r="A558" s="3" t="s">
        <v>4137</v>
      </c>
      <c r="B558" s="3" t="s">
        <v>4138</v>
      </c>
      <c r="C558" s="4">
        <v>44341</v>
      </c>
      <c r="D558" s="3" t="s">
        <v>4139</v>
      </c>
      <c r="E558" s="3" t="s">
        <v>4140</v>
      </c>
      <c r="F558" s="3">
        <v>3018</v>
      </c>
      <c r="G558" s="3" t="s">
        <v>4141</v>
      </c>
      <c r="H558" s="3" t="s">
        <v>4142</v>
      </c>
      <c r="I558" s="5">
        <v>1</v>
      </c>
      <c r="J558" s="5">
        <v>237.50520661157</v>
      </c>
      <c r="K558" s="5">
        <f t="shared" si="47"/>
        <v>287.38129999999967</v>
      </c>
      <c r="L558" s="5"/>
      <c r="M558" s="5"/>
      <c r="N558" s="5">
        <f>+K558*0.95</f>
        <v>273.01223499999969</v>
      </c>
      <c r="O558" s="5">
        <f>+N558+N557+N556+N555+N554</f>
        <v>844.28215823499966</v>
      </c>
      <c r="P558" s="5">
        <v>439.67201353140399</v>
      </c>
      <c r="Q558" s="6">
        <f t="shared" si="43"/>
        <v>532.00313637299882</v>
      </c>
      <c r="R558" s="5">
        <f>+Q558+Q557+Q556+Q555+Q554</f>
        <v>1801.9824356779982</v>
      </c>
      <c r="S558" s="16">
        <v>1802</v>
      </c>
      <c r="T558" s="22">
        <f t="shared" si="45"/>
        <v>1.7564322001817345E-2</v>
      </c>
      <c r="U558" s="6"/>
      <c r="V558" s="6"/>
      <c r="W558" s="6"/>
      <c r="X558" s="6"/>
      <c r="Y558" s="6"/>
      <c r="Z558" s="6"/>
      <c r="AA558" s="6"/>
      <c r="AB558" s="6"/>
    </row>
    <row r="559" spans="1:28" x14ac:dyDescent="0.25">
      <c r="A559" s="3" t="s">
        <v>1342</v>
      </c>
      <c r="B559" s="3" t="s">
        <v>1343</v>
      </c>
      <c r="C559" s="4">
        <v>44341</v>
      </c>
      <c r="D559" s="3" t="s">
        <v>1344</v>
      </c>
      <c r="E559" s="3" t="s">
        <v>1345</v>
      </c>
      <c r="F559" s="3"/>
      <c r="G559" s="3" t="s">
        <v>1346</v>
      </c>
      <c r="H559" s="3" t="s">
        <v>1347</v>
      </c>
      <c r="I559" s="5">
        <v>1</v>
      </c>
      <c r="J559" s="5">
        <v>155.72140495867799</v>
      </c>
      <c r="K559" s="5">
        <f t="shared" si="47"/>
        <v>188.42290000000037</v>
      </c>
      <c r="L559" s="5"/>
      <c r="M559" s="5"/>
      <c r="N559" s="5">
        <f>+K559*0.95</f>
        <v>179.00175500000034</v>
      </c>
      <c r="O559" s="5"/>
      <c r="P559" s="5">
        <v>287.608091674381</v>
      </c>
      <c r="Q559" s="6">
        <f t="shared" si="43"/>
        <v>348.005790926001</v>
      </c>
      <c r="R559" s="5"/>
      <c r="S559" s="16"/>
      <c r="T559" s="22">
        <f t="shared" si="45"/>
        <v>0</v>
      </c>
      <c r="U559" s="6"/>
      <c r="V559" s="6"/>
      <c r="W559" s="6"/>
      <c r="X559" s="6"/>
      <c r="Y559" s="6"/>
      <c r="Z559" s="6"/>
      <c r="AA559" s="6"/>
      <c r="AB559" s="6"/>
    </row>
    <row r="560" spans="1:28" x14ac:dyDescent="0.25">
      <c r="A560" s="3" t="s">
        <v>1924</v>
      </c>
      <c r="B560" s="3" t="s">
        <v>1925</v>
      </c>
      <c r="C560" s="4">
        <v>44341</v>
      </c>
      <c r="D560" s="3" t="s">
        <v>1926</v>
      </c>
      <c r="E560" s="3" t="s">
        <v>1927</v>
      </c>
      <c r="F560" s="3"/>
      <c r="G560" s="3" t="s">
        <v>1928</v>
      </c>
      <c r="H560" s="3" t="s">
        <v>1929</v>
      </c>
      <c r="I560" s="5">
        <v>1</v>
      </c>
      <c r="J560" s="5">
        <v>256.55</v>
      </c>
      <c r="K560" s="5">
        <f t="shared" si="47"/>
        <v>310.4255</v>
      </c>
      <c r="L560" s="5"/>
      <c r="M560" s="5"/>
      <c r="N560" s="5">
        <f>+K560</f>
        <v>310.4255</v>
      </c>
      <c r="O560" s="5"/>
      <c r="P560" s="5">
        <v>474.38179771157098</v>
      </c>
      <c r="Q560" s="6">
        <f t="shared" si="43"/>
        <v>574.00197523100087</v>
      </c>
      <c r="R560" s="5"/>
      <c r="S560" s="16"/>
      <c r="T560" s="22">
        <f t="shared" si="45"/>
        <v>0</v>
      </c>
      <c r="U560" s="6"/>
      <c r="V560" s="6"/>
      <c r="W560" s="6"/>
      <c r="X560" s="6"/>
      <c r="Y560" s="6"/>
      <c r="Z560" s="6"/>
      <c r="AA560" s="6"/>
      <c r="AB560" s="6"/>
    </row>
    <row r="561" spans="1:28" x14ac:dyDescent="0.25">
      <c r="A561" s="3" t="s">
        <v>2338</v>
      </c>
      <c r="B561" s="3" t="s">
        <v>2339</v>
      </c>
      <c r="C561" s="4">
        <v>44341</v>
      </c>
      <c r="D561" s="3" t="s">
        <v>2340</v>
      </c>
      <c r="E561" s="3" t="s">
        <v>2341</v>
      </c>
      <c r="F561" s="3"/>
      <c r="G561" s="3" t="s">
        <v>2342</v>
      </c>
      <c r="H561" s="3" t="s">
        <v>2343</v>
      </c>
      <c r="I561" s="5">
        <v>1</v>
      </c>
      <c r="J561" s="5">
        <v>401.6</v>
      </c>
      <c r="K561" s="5">
        <f t="shared" si="47"/>
        <v>485.93600000000004</v>
      </c>
      <c r="L561" s="5"/>
      <c r="M561" s="5"/>
      <c r="N561" s="5">
        <f>+K561</f>
        <v>485.93600000000004</v>
      </c>
      <c r="O561" s="5"/>
      <c r="P561" s="5">
        <v>742.97389278347202</v>
      </c>
      <c r="Q561" s="6">
        <f t="shared" si="43"/>
        <v>898.99841026800107</v>
      </c>
      <c r="R561" s="5"/>
      <c r="S561" s="16"/>
      <c r="T561" s="22">
        <f t="shared" si="45"/>
        <v>0</v>
      </c>
      <c r="U561" s="6"/>
      <c r="V561" s="6"/>
      <c r="W561" s="6"/>
      <c r="X561" s="6"/>
      <c r="Y561" s="6"/>
      <c r="Z561" s="6"/>
      <c r="AA561" s="6"/>
      <c r="AB561" s="6"/>
    </row>
    <row r="562" spans="1:28" x14ac:dyDescent="0.25">
      <c r="A562" s="3" t="s">
        <v>3507</v>
      </c>
      <c r="B562" s="3" t="s">
        <v>3508</v>
      </c>
      <c r="C562" s="4">
        <v>44341</v>
      </c>
      <c r="D562" s="3" t="s">
        <v>3509</v>
      </c>
      <c r="E562" s="3" t="s">
        <v>3510</v>
      </c>
      <c r="F562" s="3"/>
      <c r="G562" s="3" t="s">
        <v>3511</v>
      </c>
      <c r="H562" s="3" t="s">
        <v>3512</v>
      </c>
      <c r="I562" s="5">
        <v>1</v>
      </c>
      <c r="J562" s="5">
        <v>624.93925619834704</v>
      </c>
      <c r="K562" s="5">
        <f t="shared" si="47"/>
        <v>756.17649999999992</v>
      </c>
      <c r="L562" s="5"/>
      <c r="M562" s="5"/>
      <c r="N562" s="5">
        <f>+K562*0.95</f>
        <v>718.36767499999985</v>
      </c>
      <c r="O562" s="5"/>
      <c r="P562" s="5">
        <v>1156.1938685</v>
      </c>
      <c r="Q562" s="6">
        <f t="shared" si="43"/>
        <v>1398.994580885</v>
      </c>
      <c r="R562" s="5"/>
      <c r="S562" s="16"/>
      <c r="T562" s="22">
        <f t="shared" si="45"/>
        <v>0</v>
      </c>
      <c r="U562" s="6"/>
      <c r="V562" s="6"/>
      <c r="W562" s="6"/>
      <c r="X562" s="6"/>
      <c r="Y562" s="6"/>
      <c r="Z562" s="6"/>
      <c r="AA562" s="6"/>
      <c r="AB562" s="6"/>
    </row>
    <row r="563" spans="1:28" x14ac:dyDescent="0.25">
      <c r="A563" s="3" t="s">
        <v>3903</v>
      </c>
      <c r="B563" s="3" t="s">
        <v>3904</v>
      </c>
      <c r="C563" s="4">
        <v>44341</v>
      </c>
      <c r="D563" s="3" t="s">
        <v>3905</v>
      </c>
      <c r="E563" s="3" t="s">
        <v>3906</v>
      </c>
      <c r="F563" s="3"/>
      <c r="G563" s="3" t="s">
        <v>3907</v>
      </c>
      <c r="H563" s="3" t="s">
        <v>3908</v>
      </c>
      <c r="I563" s="5">
        <v>1</v>
      </c>
      <c r="J563" s="5">
        <v>21.923636363636401</v>
      </c>
      <c r="K563" s="5">
        <f t="shared" si="47"/>
        <v>26.527600000000046</v>
      </c>
      <c r="L563" s="5"/>
      <c r="M563" s="5"/>
      <c r="N563" s="5">
        <f>+K563*0.95</f>
        <v>25.201220000000042</v>
      </c>
      <c r="O563" s="5"/>
      <c r="P563" s="5">
        <v>40.4922986545455</v>
      </c>
      <c r="Q563" s="6">
        <f t="shared" si="43"/>
        <v>48.995681372000057</v>
      </c>
      <c r="R563" s="5"/>
      <c r="S563" s="16"/>
      <c r="T563" s="22">
        <f t="shared" si="45"/>
        <v>0</v>
      </c>
      <c r="U563" s="6"/>
      <c r="V563" s="6"/>
      <c r="W563" s="6"/>
      <c r="X563" s="6"/>
      <c r="Y563" s="6"/>
      <c r="Z563" s="6"/>
      <c r="AA563" s="6"/>
      <c r="AB563" s="6"/>
    </row>
    <row r="564" spans="1:28" x14ac:dyDescent="0.25">
      <c r="A564" s="3" t="s">
        <v>3909</v>
      </c>
      <c r="B564" s="3" t="s">
        <v>3910</v>
      </c>
      <c r="C564" s="4">
        <v>44341</v>
      </c>
      <c r="D564" s="3" t="s">
        <v>3911</v>
      </c>
      <c r="E564" s="3" t="s">
        <v>3912</v>
      </c>
      <c r="F564" s="3"/>
      <c r="G564" s="3" t="s">
        <v>3913</v>
      </c>
      <c r="H564" s="3" t="s">
        <v>3914</v>
      </c>
      <c r="I564" s="5">
        <v>1</v>
      </c>
      <c r="J564" s="5">
        <v>21.923636363636401</v>
      </c>
      <c r="K564" s="5">
        <f t="shared" si="47"/>
        <v>26.527600000000046</v>
      </c>
      <c r="L564" s="5"/>
      <c r="M564" s="5"/>
      <c r="N564" s="5">
        <f>+K564*0.95</f>
        <v>25.201220000000042</v>
      </c>
      <c r="O564" s="5"/>
      <c r="P564" s="5">
        <v>40.4922986545455</v>
      </c>
      <c r="Q564" s="6">
        <f t="shared" si="43"/>
        <v>48.995681372000057</v>
      </c>
      <c r="R564" s="5"/>
      <c r="S564" s="16"/>
      <c r="T564" s="22">
        <f t="shared" si="45"/>
        <v>0</v>
      </c>
      <c r="U564" s="6"/>
      <c r="V564" s="6"/>
      <c r="W564" s="6"/>
      <c r="X564" s="6"/>
      <c r="Y564" s="6"/>
      <c r="Z564" s="6"/>
      <c r="AA564" s="6"/>
      <c r="AB564" s="6"/>
    </row>
    <row r="565" spans="1:28" x14ac:dyDescent="0.25">
      <c r="A565" s="3" t="s">
        <v>3999</v>
      </c>
      <c r="B565" s="3" t="s">
        <v>4000</v>
      </c>
      <c r="C565" s="4">
        <v>44341</v>
      </c>
      <c r="D565" s="3" t="s">
        <v>4001</v>
      </c>
      <c r="E565" s="3" t="s">
        <v>4002</v>
      </c>
      <c r="F565" s="3">
        <v>3015</v>
      </c>
      <c r="G565" s="3" t="s">
        <v>4003</v>
      </c>
      <c r="H565" s="3" t="s">
        <v>4004</v>
      </c>
      <c r="I565" s="5">
        <v>1</v>
      </c>
      <c r="J565" s="5">
        <v>219.21371900826401</v>
      </c>
      <c r="K565" s="5">
        <f t="shared" si="47"/>
        <v>265.24859999999944</v>
      </c>
      <c r="L565" s="5">
        <f>+K565*0.7</f>
        <v>185.67401999999959</v>
      </c>
      <c r="M565" s="5"/>
      <c r="N565" s="5">
        <f>+L565*0.95</f>
        <v>176.39031899999961</v>
      </c>
      <c r="O565" s="5">
        <f>+SUM(N559:N565)</f>
        <v>1920.5236890000001</v>
      </c>
      <c r="P565" s="5">
        <v>206.611122302479</v>
      </c>
      <c r="Q565" s="6">
        <f t="shared" si="43"/>
        <v>249.99945798599958</v>
      </c>
      <c r="R565" s="5">
        <f>+SUM(Q559:Q565)</f>
        <v>3567.9915780400024</v>
      </c>
      <c r="S565" s="16">
        <v>3973.14</v>
      </c>
      <c r="T565" s="22">
        <f t="shared" si="45"/>
        <v>405.14842195999745</v>
      </c>
      <c r="U565" s="6"/>
      <c r="V565" s="6"/>
      <c r="W565" s="6"/>
      <c r="X565" s="6"/>
      <c r="Y565" s="6"/>
      <c r="Z565" s="6"/>
      <c r="AA565" s="6"/>
      <c r="AB565" s="16" t="s">
        <v>4894</v>
      </c>
    </row>
    <row r="566" spans="1:28" x14ac:dyDescent="0.25">
      <c r="A566" s="3" t="s">
        <v>1372</v>
      </c>
      <c r="B566" s="3" t="s">
        <v>1373</v>
      </c>
      <c r="C566" s="4">
        <v>44341</v>
      </c>
      <c r="D566" s="3" t="s">
        <v>1374</v>
      </c>
      <c r="E566" s="3" t="s">
        <v>1375</v>
      </c>
      <c r="F566" s="3"/>
      <c r="G566" s="3" t="s">
        <v>1376</v>
      </c>
      <c r="H566" s="3" t="s">
        <v>1377</v>
      </c>
      <c r="I566" s="5">
        <v>1</v>
      </c>
      <c r="J566" s="5">
        <v>148.729008264463</v>
      </c>
      <c r="K566" s="5">
        <f t="shared" si="47"/>
        <v>179.96210000000022</v>
      </c>
      <c r="L566" s="5"/>
      <c r="M566" s="5"/>
      <c r="N566" s="5">
        <f>+K566*0.95</f>
        <v>170.96399500000021</v>
      </c>
      <c r="O566" s="5"/>
      <c r="P566" s="5">
        <v>275.20964418264498</v>
      </c>
      <c r="Q566" s="6">
        <f t="shared" si="43"/>
        <v>333.00366946100041</v>
      </c>
      <c r="R566" s="5"/>
      <c r="S566" s="16"/>
      <c r="T566" s="22">
        <f t="shared" si="45"/>
        <v>0</v>
      </c>
      <c r="U566" s="6"/>
      <c r="V566" s="6"/>
      <c r="W566" s="6"/>
      <c r="X566" s="6"/>
      <c r="Y566" s="6"/>
      <c r="Z566" s="6"/>
      <c r="AA566" s="6"/>
      <c r="AB566" s="6"/>
    </row>
    <row r="567" spans="1:28" x14ac:dyDescent="0.25">
      <c r="A567" s="3" t="s">
        <v>2470</v>
      </c>
      <c r="B567" s="3" t="s">
        <v>2471</v>
      </c>
      <c r="C567" s="4">
        <v>44341</v>
      </c>
      <c r="D567" s="3" t="s">
        <v>2472</v>
      </c>
      <c r="E567" s="3" t="s">
        <v>2473</v>
      </c>
      <c r="F567" s="3"/>
      <c r="G567" s="3" t="s">
        <v>2474</v>
      </c>
      <c r="H567" s="3" t="s">
        <v>2475</v>
      </c>
      <c r="I567" s="5">
        <v>1</v>
      </c>
      <c r="J567" s="5">
        <v>233.982727272727</v>
      </c>
      <c r="K567" s="5">
        <f t="shared" si="47"/>
        <v>283.11909999999966</v>
      </c>
      <c r="L567" s="5"/>
      <c r="M567" s="5">
        <f>+K567*0.85</f>
        <v>240.6512349999997</v>
      </c>
      <c r="N567" s="5">
        <f>+M567*0.95</f>
        <v>228.61867324999972</v>
      </c>
      <c r="O567" s="5"/>
      <c r="P567" s="5">
        <v>394.21409890909001</v>
      </c>
      <c r="Q567" s="6">
        <f t="shared" si="43"/>
        <v>476.99905967999888</v>
      </c>
      <c r="R567" s="5"/>
      <c r="S567" s="16"/>
      <c r="T567" s="22">
        <f t="shared" si="45"/>
        <v>0</v>
      </c>
      <c r="U567" s="6"/>
      <c r="V567" s="6"/>
      <c r="W567" s="6"/>
      <c r="X567" s="6"/>
      <c r="Y567" s="6"/>
      <c r="Z567" s="6"/>
      <c r="AA567" s="6"/>
      <c r="AB567" s="6"/>
    </row>
    <row r="568" spans="1:28" x14ac:dyDescent="0.25">
      <c r="A568" s="3" t="s">
        <v>2769</v>
      </c>
      <c r="B568" s="3" t="s">
        <v>2770</v>
      </c>
      <c r="C568" s="4">
        <v>44341</v>
      </c>
      <c r="D568" s="3" t="s">
        <v>2771</v>
      </c>
      <c r="E568" s="3" t="s">
        <v>2772</v>
      </c>
      <c r="F568" s="3"/>
      <c r="G568" s="3" t="s">
        <v>2773</v>
      </c>
      <c r="H568" s="3" t="s">
        <v>2774</v>
      </c>
      <c r="I568" s="5">
        <v>1</v>
      </c>
      <c r="J568" s="5">
        <v>218.01305785124001</v>
      </c>
      <c r="K568" s="5">
        <f t="shared" si="47"/>
        <v>263.79580000000038</v>
      </c>
      <c r="L568" s="5"/>
      <c r="M568" s="5">
        <f>+K568*0.85</f>
        <v>224.22643000000031</v>
      </c>
      <c r="N568" s="5">
        <f>+M568*0.95</f>
        <v>213.01510850000028</v>
      </c>
      <c r="O568" s="5"/>
      <c r="P568" s="5">
        <v>403.30017558843002</v>
      </c>
      <c r="Q568" s="6">
        <f t="shared" si="43"/>
        <v>487.99321246200032</v>
      </c>
      <c r="R568" s="5"/>
      <c r="S568" s="16"/>
      <c r="T568" s="22">
        <f t="shared" si="45"/>
        <v>0</v>
      </c>
      <c r="U568" s="6"/>
      <c r="V568" s="6"/>
      <c r="W568" s="6"/>
      <c r="X568" s="6"/>
      <c r="Y568" s="6"/>
      <c r="Z568" s="6"/>
      <c r="AA568" s="6"/>
      <c r="AB568" s="6"/>
    </row>
    <row r="569" spans="1:28" x14ac:dyDescent="0.25">
      <c r="A569" s="3" t="s">
        <v>3711</v>
      </c>
      <c r="B569" s="3" t="s">
        <v>3712</v>
      </c>
      <c r="C569" s="4">
        <v>44341</v>
      </c>
      <c r="D569" s="3" t="s">
        <v>3713</v>
      </c>
      <c r="E569" s="3" t="s">
        <v>3714</v>
      </c>
      <c r="F569" s="3"/>
      <c r="G569" s="3" t="s">
        <v>3715</v>
      </c>
      <c r="H569" s="3" t="s">
        <v>3716</v>
      </c>
      <c r="I569" s="5">
        <v>1</v>
      </c>
      <c r="J569" s="5">
        <v>89.485200000000006</v>
      </c>
      <c r="K569" s="5">
        <f t="shared" si="47"/>
        <v>108.27709200000001</v>
      </c>
      <c r="L569" s="5"/>
      <c r="M569" s="5">
        <f>+K569*0.9</f>
        <v>97.449382800000009</v>
      </c>
      <c r="N569" s="5">
        <f>+M569*0.95</f>
        <v>92.576913660000002</v>
      </c>
      <c r="O569" s="5"/>
      <c r="P569" s="5">
        <v>299.16742968595099</v>
      </c>
      <c r="Q569" s="6">
        <f t="shared" si="43"/>
        <v>361.99258992000068</v>
      </c>
      <c r="R569" s="5"/>
      <c r="S569" s="16"/>
      <c r="T569" s="22">
        <f t="shared" si="45"/>
        <v>0</v>
      </c>
      <c r="U569" s="6"/>
      <c r="V569" s="6"/>
      <c r="W569" s="6"/>
      <c r="X569" s="6"/>
      <c r="Y569" s="6"/>
      <c r="Z569" s="6"/>
      <c r="AA569" s="6"/>
      <c r="AB569" s="6"/>
    </row>
    <row r="570" spans="1:28" x14ac:dyDescent="0.25">
      <c r="A570" s="3" t="s">
        <v>3915</v>
      </c>
      <c r="B570" s="3" t="s">
        <v>3916</v>
      </c>
      <c r="C570" s="4">
        <v>44341</v>
      </c>
      <c r="D570" s="3" t="s">
        <v>3917</v>
      </c>
      <c r="E570" s="3" t="s">
        <v>3918</v>
      </c>
      <c r="F570" s="3"/>
      <c r="G570" s="3" t="s">
        <v>3919</v>
      </c>
      <c r="H570" s="3" t="s">
        <v>3920</v>
      </c>
      <c r="I570" s="5">
        <v>1</v>
      </c>
      <c r="J570" s="5">
        <v>21.923636363636401</v>
      </c>
      <c r="K570" s="5">
        <f t="shared" si="47"/>
        <v>26.527600000000046</v>
      </c>
      <c r="L570" s="5"/>
      <c r="M570" s="5"/>
      <c r="N570" s="5">
        <f t="shared" ref="N570:N580" si="48">+K570*0.95</f>
        <v>25.201220000000042</v>
      </c>
      <c r="O570" s="5"/>
      <c r="P570" s="5">
        <v>40.4922986545455</v>
      </c>
      <c r="Q570" s="6">
        <f t="shared" si="43"/>
        <v>48.995681372000057</v>
      </c>
      <c r="R570" s="5"/>
      <c r="S570" s="16"/>
      <c r="T570" s="22">
        <f t="shared" si="45"/>
        <v>0</v>
      </c>
      <c r="U570" s="6"/>
      <c r="V570" s="6"/>
      <c r="W570" s="6"/>
      <c r="X570" s="6"/>
      <c r="Y570" s="6"/>
      <c r="Z570" s="6"/>
      <c r="AA570" s="6"/>
      <c r="AB570" s="6"/>
    </row>
    <row r="571" spans="1:28" x14ac:dyDescent="0.25">
      <c r="A571" s="3" t="s">
        <v>3921</v>
      </c>
      <c r="B571" s="3" t="s">
        <v>3922</v>
      </c>
      <c r="C571" s="4">
        <v>44341</v>
      </c>
      <c r="D571" s="3" t="s">
        <v>3923</v>
      </c>
      <c r="E571" s="3" t="s">
        <v>3924</v>
      </c>
      <c r="F571" s="3"/>
      <c r="G571" s="3" t="s">
        <v>3925</v>
      </c>
      <c r="H571" s="3" t="s">
        <v>3926</v>
      </c>
      <c r="I571" s="5">
        <v>1</v>
      </c>
      <c r="J571" s="5">
        <v>21.923636363636401</v>
      </c>
      <c r="K571" s="5">
        <f t="shared" si="47"/>
        <v>26.527600000000046</v>
      </c>
      <c r="L571" s="5"/>
      <c r="M571" s="5"/>
      <c r="N571" s="5">
        <f t="shared" si="48"/>
        <v>25.201220000000042</v>
      </c>
      <c r="O571" s="5"/>
      <c r="P571" s="5">
        <v>40.4922986545455</v>
      </c>
      <c r="Q571" s="6">
        <f t="shared" si="43"/>
        <v>48.995681372000057</v>
      </c>
      <c r="R571" s="5"/>
      <c r="S571" s="16"/>
      <c r="T571" s="22">
        <f t="shared" si="45"/>
        <v>0</v>
      </c>
      <c r="U571" s="6"/>
      <c r="V571" s="6"/>
      <c r="W571" s="6"/>
      <c r="X571" s="6"/>
      <c r="Y571" s="6"/>
      <c r="Z571" s="6"/>
      <c r="AA571" s="6"/>
      <c r="AB571" s="6"/>
    </row>
    <row r="572" spans="1:28" x14ac:dyDescent="0.25">
      <c r="A572" s="3" t="s">
        <v>3927</v>
      </c>
      <c r="B572" s="3" t="s">
        <v>3928</v>
      </c>
      <c r="C572" s="4">
        <v>44341</v>
      </c>
      <c r="D572" s="3" t="s">
        <v>3929</v>
      </c>
      <c r="E572" s="3" t="s">
        <v>3930</v>
      </c>
      <c r="F572" s="3"/>
      <c r="G572" s="3" t="s">
        <v>3931</v>
      </c>
      <c r="H572" s="3" t="s">
        <v>3932</v>
      </c>
      <c r="I572" s="5">
        <v>1</v>
      </c>
      <c r="J572" s="5">
        <v>21.923636363636401</v>
      </c>
      <c r="K572" s="5">
        <f t="shared" si="47"/>
        <v>26.527600000000046</v>
      </c>
      <c r="L572" s="5"/>
      <c r="M572" s="5"/>
      <c r="N572" s="5">
        <f t="shared" si="48"/>
        <v>25.201220000000042</v>
      </c>
      <c r="O572" s="5"/>
      <c r="P572" s="5">
        <v>40.4922986545455</v>
      </c>
      <c r="Q572" s="6">
        <f t="shared" si="43"/>
        <v>48.995681372000057</v>
      </c>
      <c r="R572" s="5"/>
      <c r="S572" s="16"/>
      <c r="T572" s="22">
        <f t="shared" si="45"/>
        <v>0</v>
      </c>
      <c r="U572" s="6"/>
      <c r="V572" s="6"/>
      <c r="W572" s="6"/>
      <c r="X572" s="6"/>
      <c r="Y572" s="6"/>
      <c r="Z572" s="6"/>
      <c r="AA572" s="6"/>
      <c r="AB572" s="6"/>
    </row>
    <row r="573" spans="1:28" x14ac:dyDescent="0.25">
      <c r="A573" s="3" t="s">
        <v>3933</v>
      </c>
      <c r="B573" s="3" t="s">
        <v>3934</v>
      </c>
      <c r="C573" s="4">
        <v>44341</v>
      </c>
      <c r="D573" s="3" t="s">
        <v>3935</v>
      </c>
      <c r="E573" s="3" t="s">
        <v>3936</v>
      </c>
      <c r="F573" s="3"/>
      <c r="G573" s="3" t="s">
        <v>3937</v>
      </c>
      <c r="H573" s="3" t="s">
        <v>3938</v>
      </c>
      <c r="I573" s="5">
        <v>1</v>
      </c>
      <c r="J573" s="5">
        <v>21.923636363636401</v>
      </c>
      <c r="K573" s="5">
        <f t="shared" si="47"/>
        <v>26.527600000000046</v>
      </c>
      <c r="L573" s="5"/>
      <c r="M573" s="5"/>
      <c r="N573" s="5">
        <f t="shared" si="48"/>
        <v>25.201220000000042</v>
      </c>
      <c r="O573" s="5"/>
      <c r="P573" s="5">
        <v>40.4922986545455</v>
      </c>
      <c r="Q573" s="6">
        <f t="shared" si="43"/>
        <v>48.995681372000057</v>
      </c>
      <c r="R573" s="5"/>
      <c r="S573" s="16"/>
      <c r="T573" s="22">
        <f t="shared" si="45"/>
        <v>0</v>
      </c>
      <c r="U573" s="6"/>
      <c r="V573" s="6"/>
      <c r="W573" s="6"/>
      <c r="X573" s="6"/>
      <c r="Y573" s="6"/>
      <c r="Z573" s="6"/>
      <c r="AA573" s="6"/>
      <c r="AB573" s="6"/>
    </row>
    <row r="574" spans="1:28" x14ac:dyDescent="0.25">
      <c r="A574" s="3" t="s">
        <v>4101</v>
      </c>
      <c r="B574" s="3" t="s">
        <v>4102</v>
      </c>
      <c r="C574" s="4">
        <v>44341</v>
      </c>
      <c r="D574" s="3" t="s">
        <v>4103</v>
      </c>
      <c r="E574" s="3" t="s">
        <v>4104</v>
      </c>
      <c r="F574" s="3">
        <v>3016</v>
      </c>
      <c r="G574" s="3" t="s">
        <v>4105</v>
      </c>
      <c r="H574" s="3" t="s">
        <v>4106</v>
      </c>
      <c r="I574" s="5">
        <v>1</v>
      </c>
      <c r="J574" s="5">
        <v>70.642644628099205</v>
      </c>
      <c r="K574" s="5">
        <f t="shared" si="47"/>
        <v>85.477600000000038</v>
      </c>
      <c r="L574" s="5"/>
      <c r="M574" s="5"/>
      <c r="N574" s="5">
        <f t="shared" si="48"/>
        <v>81.203720000000033</v>
      </c>
      <c r="O574" s="5">
        <f>+SUM(N566:N574)</f>
        <v>887.18329041000038</v>
      </c>
      <c r="P574" s="5">
        <v>130.575157904132</v>
      </c>
      <c r="Q574" s="6">
        <f t="shared" si="43"/>
        <v>157.99594106399971</v>
      </c>
      <c r="R574" s="5">
        <f>+SUM(Q566:Q574)</f>
        <v>2013.9671980750002</v>
      </c>
      <c r="S574" s="16">
        <v>2014</v>
      </c>
      <c r="T574" s="22">
        <f t="shared" si="45"/>
        <v>3.280192499983059E-2</v>
      </c>
      <c r="U574" s="6"/>
      <c r="V574" s="6"/>
      <c r="W574" s="6"/>
      <c r="X574" s="6"/>
      <c r="Y574" s="6"/>
      <c r="Z574" s="6"/>
      <c r="AA574" s="6"/>
      <c r="AB574" s="6"/>
    </row>
    <row r="575" spans="1:28" x14ac:dyDescent="0.25">
      <c r="A575" s="3" t="s">
        <v>15</v>
      </c>
      <c r="B575" s="3" t="s">
        <v>16</v>
      </c>
      <c r="C575" s="4">
        <v>44341</v>
      </c>
      <c r="D575" s="3" t="s">
        <v>17</v>
      </c>
      <c r="E575" s="3" t="s">
        <v>18</v>
      </c>
      <c r="F575" s="3"/>
      <c r="G575" s="3" t="s">
        <v>19</v>
      </c>
      <c r="H575" s="3" t="s">
        <v>20</v>
      </c>
      <c r="I575" s="5">
        <v>1</v>
      </c>
      <c r="J575" s="5">
        <v>237.91</v>
      </c>
      <c r="K575" s="5">
        <f t="shared" si="47"/>
        <v>287.87110000000001</v>
      </c>
      <c r="L575" s="5"/>
      <c r="M575" s="5"/>
      <c r="N575" s="5">
        <f t="shared" si="48"/>
        <v>273.47754500000002</v>
      </c>
      <c r="O575" s="5"/>
      <c r="P575" s="5">
        <v>439.66499441487599</v>
      </c>
      <c r="Q575" s="6">
        <f t="shared" si="43"/>
        <v>531.99464324199994</v>
      </c>
      <c r="R575" s="5"/>
      <c r="S575" s="16"/>
      <c r="T575" s="22">
        <f t="shared" si="45"/>
        <v>0</v>
      </c>
      <c r="U575" s="6"/>
      <c r="V575" s="6"/>
      <c r="W575" s="6"/>
      <c r="X575" s="6"/>
      <c r="Y575" s="6"/>
      <c r="Z575" s="6"/>
      <c r="AA575" s="6"/>
      <c r="AB575" s="6"/>
    </row>
    <row r="576" spans="1:28" x14ac:dyDescent="0.25">
      <c r="A576" s="3" t="s">
        <v>898</v>
      </c>
      <c r="B576" s="3" t="s">
        <v>899</v>
      </c>
      <c r="C576" s="4">
        <v>44341</v>
      </c>
      <c r="D576" s="3" t="s">
        <v>900</v>
      </c>
      <c r="E576" s="3" t="s">
        <v>901</v>
      </c>
      <c r="F576" s="3"/>
      <c r="G576" s="3" t="s">
        <v>902</v>
      </c>
      <c r="H576" s="3" t="s">
        <v>903</v>
      </c>
      <c r="I576" s="5">
        <v>2</v>
      </c>
      <c r="J576" s="15">
        <v>305.72000000000003</v>
      </c>
      <c r="K576" s="5">
        <f t="shared" si="47"/>
        <v>739.8424</v>
      </c>
      <c r="L576" s="5"/>
      <c r="M576" s="5"/>
      <c r="N576" s="5">
        <f t="shared" si="48"/>
        <v>702.85028</v>
      </c>
      <c r="O576" s="5"/>
      <c r="P576" s="5">
        <v>975.19222343801596</v>
      </c>
      <c r="Q576" s="6">
        <f t="shared" si="43"/>
        <v>1179.9825903599992</v>
      </c>
      <c r="R576" s="5"/>
      <c r="S576" s="16"/>
      <c r="T576" s="22">
        <f t="shared" si="45"/>
        <v>0</v>
      </c>
      <c r="U576" s="6"/>
      <c r="V576" s="6"/>
      <c r="W576" s="6"/>
      <c r="X576" s="6"/>
      <c r="Y576" s="6"/>
      <c r="Z576" s="6"/>
      <c r="AA576" s="6"/>
      <c r="AB576" s="6"/>
    </row>
    <row r="577" spans="1:28" x14ac:dyDescent="0.25">
      <c r="A577" s="3" t="s">
        <v>904</v>
      </c>
      <c r="B577" s="3" t="s">
        <v>905</v>
      </c>
      <c r="C577" s="4">
        <v>44341</v>
      </c>
      <c r="D577" s="3" t="s">
        <v>906</v>
      </c>
      <c r="E577" s="3" t="s">
        <v>907</v>
      </c>
      <c r="F577" s="3"/>
      <c r="G577" s="3" t="s">
        <v>908</v>
      </c>
      <c r="H577" s="3" t="s">
        <v>909</v>
      </c>
      <c r="I577" s="5">
        <v>2</v>
      </c>
      <c r="J577" s="15">
        <v>305.72000000000003</v>
      </c>
      <c r="K577" s="5">
        <f t="shared" si="47"/>
        <v>739.8424</v>
      </c>
      <c r="L577" s="5"/>
      <c r="M577" s="5"/>
      <c r="N577" s="5">
        <f t="shared" si="48"/>
        <v>702.85028</v>
      </c>
      <c r="O577" s="5"/>
      <c r="P577" s="5">
        <v>975.19222343801596</v>
      </c>
      <c r="Q577" s="6">
        <f t="shared" si="43"/>
        <v>1179.9825903599992</v>
      </c>
      <c r="R577" s="5"/>
      <c r="S577" s="16"/>
      <c r="T577" s="22">
        <f t="shared" si="45"/>
        <v>0</v>
      </c>
      <c r="U577" s="6"/>
      <c r="V577" s="6"/>
      <c r="W577" s="6"/>
      <c r="X577" s="6"/>
      <c r="Y577" s="6"/>
      <c r="Z577" s="6"/>
      <c r="AA577" s="6"/>
      <c r="AB577" s="6"/>
    </row>
    <row r="578" spans="1:28" x14ac:dyDescent="0.25">
      <c r="A578" s="3" t="s">
        <v>910</v>
      </c>
      <c r="B578" s="3" t="s">
        <v>911</v>
      </c>
      <c r="C578" s="4">
        <v>44341</v>
      </c>
      <c r="D578" s="3" t="s">
        <v>912</v>
      </c>
      <c r="E578" s="3" t="s">
        <v>913</v>
      </c>
      <c r="F578" s="3"/>
      <c r="G578" s="3" t="s">
        <v>914</v>
      </c>
      <c r="H578" s="3" t="s">
        <v>915</v>
      </c>
      <c r="I578" s="5">
        <v>2</v>
      </c>
      <c r="J578" s="15">
        <v>305.72000000000003</v>
      </c>
      <c r="K578" s="5">
        <f t="shared" si="47"/>
        <v>739.8424</v>
      </c>
      <c r="L578" s="5"/>
      <c r="M578" s="5"/>
      <c r="N578" s="5">
        <f t="shared" si="48"/>
        <v>702.85028</v>
      </c>
      <c r="O578" s="5"/>
      <c r="P578" s="5">
        <v>975.19222343801596</v>
      </c>
      <c r="Q578" s="6">
        <f t="shared" ref="Q578:Q641" si="49">+P578*1.21</f>
        <v>1179.9825903599992</v>
      </c>
      <c r="R578" s="5"/>
      <c r="S578" s="16"/>
      <c r="T578" s="22">
        <f t="shared" si="45"/>
        <v>0</v>
      </c>
      <c r="U578" s="6"/>
      <c r="V578" s="6"/>
      <c r="W578" s="6"/>
      <c r="X578" s="6"/>
      <c r="Y578" s="6"/>
      <c r="Z578" s="6"/>
      <c r="AA578" s="6"/>
      <c r="AB578" s="6"/>
    </row>
    <row r="579" spans="1:28" x14ac:dyDescent="0.25">
      <c r="A579" s="3" t="s">
        <v>976</v>
      </c>
      <c r="B579" s="3" t="s">
        <v>977</v>
      </c>
      <c r="C579" s="4">
        <v>44341</v>
      </c>
      <c r="D579" s="3" t="s">
        <v>978</v>
      </c>
      <c r="E579" s="3" t="s">
        <v>979</v>
      </c>
      <c r="F579" s="3"/>
      <c r="G579" s="3" t="s">
        <v>980</v>
      </c>
      <c r="H579" s="3" t="s">
        <v>981</v>
      </c>
      <c r="I579" s="5">
        <v>4</v>
      </c>
      <c r="J579" s="5">
        <v>131.06388429752101</v>
      </c>
      <c r="K579" s="5">
        <f t="shared" si="47"/>
        <v>634.3492000000017</v>
      </c>
      <c r="L579" s="5"/>
      <c r="M579" s="5"/>
      <c r="N579" s="5">
        <f t="shared" si="48"/>
        <v>602.63174000000163</v>
      </c>
      <c r="O579" s="5"/>
      <c r="P579" s="5">
        <v>968.57783262479597</v>
      </c>
      <c r="Q579" s="6">
        <f t="shared" si="49"/>
        <v>1171.9791774760031</v>
      </c>
      <c r="R579" s="5"/>
      <c r="S579" s="16"/>
      <c r="T579" s="22">
        <f t="shared" si="45"/>
        <v>0</v>
      </c>
      <c r="U579" s="6"/>
      <c r="V579" s="6"/>
      <c r="W579" s="6"/>
      <c r="X579" s="6"/>
      <c r="Y579" s="6"/>
      <c r="Z579" s="6"/>
      <c r="AA579" s="6"/>
      <c r="AB579" s="6"/>
    </row>
    <row r="580" spans="1:28" x14ac:dyDescent="0.25">
      <c r="A580" s="3" t="s">
        <v>982</v>
      </c>
      <c r="B580" s="3" t="s">
        <v>983</v>
      </c>
      <c r="C580" s="4">
        <v>44341</v>
      </c>
      <c r="D580" s="3" t="s">
        <v>984</v>
      </c>
      <c r="E580" s="3" t="s">
        <v>985</v>
      </c>
      <c r="F580" s="3"/>
      <c r="G580" s="3" t="s">
        <v>986</v>
      </c>
      <c r="H580" s="3" t="s">
        <v>987</v>
      </c>
      <c r="I580" s="5">
        <v>4</v>
      </c>
      <c r="J580" s="5">
        <v>131.06388429752101</v>
      </c>
      <c r="K580" s="5">
        <f t="shared" si="47"/>
        <v>634.3492000000017</v>
      </c>
      <c r="L580" s="5"/>
      <c r="M580" s="5"/>
      <c r="N580" s="5">
        <f t="shared" si="48"/>
        <v>602.63174000000163</v>
      </c>
      <c r="O580" s="5"/>
      <c r="P580" s="5">
        <v>968.57783262479597</v>
      </c>
      <c r="Q580" s="6">
        <f t="shared" si="49"/>
        <v>1171.9791774760031</v>
      </c>
      <c r="R580" s="5"/>
      <c r="S580" s="16"/>
      <c r="T580" s="22">
        <f t="shared" si="45"/>
        <v>0</v>
      </c>
      <c r="U580" s="6"/>
      <c r="V580" s="6"/>
      <c r="W580" s="6"/>
      <c r="X580" s="6"/>
      <c r="Y580" s="6"/>
      <c r="Z580" s="6"/>
      <c r="AA580" s="6"/>
      <c r="AB580" s="6"/>
    </row>
    <row r="581" spans="1:28" x14ac:dyDescent="0.25">
      <c r="A581" s="3" t="s">
        <v>2164</v>
      </c>
      <c r="B581" s="3" t="s">
        <v>2165</v>
      </c>
      <c r="C581" s="4">
        <v>44341</v>
      </c>
      <c r="D581" s="3" t="s">
        <v>2166</v>
      </c>
      <c r="E581" s="3" t="s">
        <v>2167</v>
      </c>
      <c r="F581" s="3"/>
      <c r="G581" s="3" t="s">
        <v>2168</v>
      </c>
      <c r="H581" s="3" t="s">
        <v>2169</v>
      </c>
      <c r="I581" s="5">
        <v>1</v>
      </c>
      <c r="J581" s="5">
        <v>386.72</v>
      </c>
      <c r="K581" s="5">
        <f t="shared" si="47"/>
        <v>467.93120000000005</v>
      </c>
      <c r="L581" s="5"/>
      <c r="M581" s="5"/>
      <c r="N581" s="5">
        <f>+K581</f>
        <v>467.93120000000005</v>
      </c>
      <c r="O581" s="5"/>
      <c r="P581" s="5">
        <v>715.70070923636399</v>
      </c>
      <c r="Q581" s="6">
        <f t="shared" si="49"/>
        <v>865.99785817600036</v>
      </c>
      <c r="R581" s="5"/>
      <c r="S581" s="16"/>
      <c r="T581" s="22">
        <f t="shared" si="45"/>
        <v>0</v>
      </c>
      <c r="U581" s="6"/>
      <c r="V581" s="6"/>
      <c r="W581" s="6"/>
      <c r="X581" s="6"/>
      <c r="Y581" s="6"/>
      <c r="Z581" s="6"/>
      <c r="AA581" s="6"/>
      <c r="AB581" s="6"/>
    </row>
    <row r="582" spans="1:28" x14ac:dyDescent="0.25">
      <c r="A582" s="13" t="s">
        <v>4221</v>
      </c>
      <c r="B582" s="13" t="s">
        <v>4222</v>
      </c>
      <c r="C582" s="14">
        <v>44341</v>
      </c>
      <c r="D582" s="13" t="s">
        <v>4223</v>
      </c>
      <c r="E582" s="13" t="s">
        <v>4224</v>
      </c>
      <c r="F582" s="13">
        <v>3017</v>
      </c>
      <c r="G582" s="13" t="s">
        <v>4225</v>
      </c>
      <c r="H582" s="13" t="s">
        <v>4226</v>
      </c>
      <c r="I582" s="15">
        <v>1</v>
      </c>
      <c r="J582" s="15">
        <v>980.65</v>
      </c>
      <c r="K582" s="15">
        <f t="shared" si="47"/>
        <v>1186.5864999999999</v>
      </c>
      <c r="L582" s="5"/>
      <c r="M582" s="15"/>
      <c r="N582" s="5">
        <f>+K582*0.95</f>
        <v>1127.2571749999997</v>
      </c>
      <c r="O582" s="15">
        <f>+SUM(N575:N582)</f>
        <v>5182.4802400000026</v>
      </c>
      <c r="P582" s="15">
        <v>2096.6895048809902</v>
      </c>
      <c r="Q582" s="16">
        <f t="shared" si="49"/>
        <v>2536.994300905998</v>
      </c>
      <c r="R582" s="15">
        <f>+SUM(Q575:Q582)</f>
        <v>9818.8929283560028</v>
      </c>
      <c r="S582" s="16">
        <v>9819</v>
      </c>
      <c r="T582" s="22">
        <f t="shared" si="45"/>
        <v>0.10707164399718749</v>
      </c>
      <c r="U582" s="16"/>
      <c r="V582" s="16"/>
      <c r="W582" s="16"/>
      <c r="X582" s="16"/>
      <c r="Y582" s="16"/>
      <c r="Z582" s="16"/>
      <c r="AA582" s="16"/>
      <c r="AB582" s="16"/>
    </row>
    <row r="583" spans="1:28" x14ac:dyDescent="0.25">
      <c r="A583" s="3" t="s">
        <v>868</v>
      </c>
      <c r="B583" s="3" t="s">
        <v>869</v>
      </c>
      <c r="C583" s="4">
        <v>44341</v>
      </c>
      <c r="D583" s="3" t="s">
        <v>870</v>
      </c>
      <c r="E583" s="3" t="s">
        <v>871</v>
      </c>
      <c r="F583" s="3"/>
      <c r="G583" s="3" t="s">
        <v>872</v>
      </c>
      <c r="H583" s="3" t="s">
        <v>873</v>
      </c>
      <c r="I583" s="5">
        <v>1</v>
      </c>
      <c r="J583" s="5">
        <v>246.14107438016501</v>
      </c>
      <c r="K583" s="5">
        <f t="shared" si="47"/>
        <v>297.83069999999964</v>
      </c>
      <c r="L583" s="5">
        <f>+K583*0.7</f>
        <v>208.48148999999972</v>
      </c>
      <c r="M583" s="5"/>
      <c r="N583" s="5">
        <f>+L583*0.95</f>
        <v>198.05741549999973</v>
      </c>
      <c r="O583" s="5"/>
      <c r="P583" s="5">
        <v>319.00867803966901</v>
      </c>
      <c r="Q583" s="6">
        <f t="shared" si="49"/>
        <v>386.0005004279995</v>
      </c>
      <c r="R583" s="5"/>
      <c r="S583" s="16"/>
      <c r="T583" s="22">
        <f t="shared" ref="T583:T646" si="50">+S583-R583</f>
        <v>0</v>
      </c>
      <c r="U583" s="6"/>
      <c r="V583" s="6"/>
      <c r="W583" s="6"/>
      <c r="X583" s="6"/>
      <c r="Y583" s="6"/>
      <c r="Z583" s="6"/>
      <c r="AA583" s="6"/>
      <c r="AB583" s="6"/>
    </row>
    <row r="584" spans="1:28" x14ac:dyDescent="0.25">
      <c r="A584" s="3" t="s">
        <v>988</v>
      </c>
      <c r="B584" s="3" t="s">
        <v>989</v>
      </c>
      <c r="C584" s="4">
        <v>44341</v>
      </c>
      <c r="D584" s="3" t="s">
        <v>990</v>
      </c>
      <c r="E584" s="3" t="s">
        <v>991</v>
      </c>
      <c r="F584" s="3"/>
      <c r="G584" s="3" t="s">
        <v>992</v>
      </c>
      <c r="H584" s="3" t="s">
        <v>993</v>
      </c>
      <c r="I584" s="5">
        <v>4</v>
      </c>
      <c r="J584" s="5">
        <v>131.06388429752101</v>
      </c>
      <c r="K584" s="5">
        <f t="shared" si="47"/>
        <v>634.3492000000017</v>
      </c>
      <c r="L584" s="5"/>
      <c r="M584" s="5"/>
      <c r="N584" s="5">
        <f>+K584*0.95</f>
        <v>602.63174000000163</v>
      </c>
      <c r="O584" s="5"/>
      <c r="P584" s="5">
        <v>968.57783262479597</v>
      </c>
      <c r="Q584" s="6">
        <f t="shared" si="49"/>
        <v>1171.9791774760031</v>
      </c>
      <c r="R584" s="5"/>
      <c r="S584" s="16"/>
      <c r="T584" s="22">
        <f t="shared" si="50"/>
        <v>0</v>
      </c>
      <c r="U584" s="6"/>
      <c r="V584" s="6"/>
      <c r="W584" s="6"/>
      <c r="X584" s="6"/>
      <c r="Y584" s="6"/>
      <c r="Z584" s="6"/>
      <c r="AA584" s="6"/>
      <c r="AB584" s="6"/>
    </row>
    <row r="585" spans="1:28" x14ac:dyDescent="0.25">
      <c r="A585" s="3" t="s">
        <v>2344</v>
      </c>
      <c r="B585" s="3" t="s">
        <v>2345</v>
      </c>
      <c r="C585" s="4">
        <v>44341</v>
      </c>
      <c r="D585" s="3" t="s">
        <v>2346</v>
      </c>
      <c r="E585" s="3" t="s">
        <v>2347</v>
      </c>
      <c r="F585" s="3"/>
      <c r="G585" s="3" t="s">
        <v>2348</v>
      </c>
      <c r="H585" s="3" t="s">
        <v>2349</v>
      </c>
      <c r="I585" s="5">
        <v>1</v>
      </c>
      <c r="J585" s="5">
        <v>401.6</v>
      </c>
      <c r="K585" s="5">
        <f t="shared" si="47"/>
        <v>485.93600000000004</v>
      </c>
      <c r="L585" s="5"/>
      <c r="M585" s="5"/>
      <c r="N585" s="5">
        <f>+K585</f>
        <v>485.93600000000004</v>
      </c>
      <c r="O585" s="5"/>
      <c r="P585" s="5">
        <v>742.97389278347202</v>
      </c>
      <c r="Q585" s="6">
        <f t="shared" si="49"/>
        <v>898.99841026800107</v>
      </c>
      <c r="R585" s="5"/>
      <c r="S585" s="16"/>
      <c r="T585" s="22">
        <f t="shared" si="50"/>
        <v>0</v>
      </c>
      <c r="U585" s="6"/>
      <c r="V585" s="6"/>
      <c r="W585" s="6"/>
      <c r="X585" s="6"/>
      <c r="Y585" s="6"/>
      <c r="Z585" s="6"/>
      <c r="AA585" s="6"/>
      <c r="AB585" s="6"/>
    </row>
    <row r="586" spans="1:28" x14ac:dyDescent="0.25">
      <c r="A586" s="3" t="s">
        <v>3573</v>
      </c>
      <c r="B586" s="3" t="s">
        <v>3574</v>
      </c>
      <c r="C586" s="4">
        <v>44341</v>
      </c>
      <c r="D586" s="3" t="s">
        <v>3575</v>
      </c>
      <c r="E586" s="3" t="s">
        <v>3576</v>
      </c>
      <c r="F586" s="3"/>
      <c r="G586" s="3" t="s">
        <v>3577</v>
      </c>
      <c r="H586" s="3" t="s">
        <v>3578</v>
      </c>
      <c r="I586" s="5">
        <v>2</v>
      </c>
      <c r="J586" s="5">
        <v>60.0496694214876</v>
      </c>
      <c r="K586" s="5">
        <f t="shared" si="47"/>
        <v>145.3202</v>
      </c>
      <c r="L586" s="5"/>
      <c r="M586" s="5"/>
      <c r="N586" s="5">
        <f>+K586*0.95</f>
        <v>138.05419000000001</v>
      </c>
      <c r="O586" s="5"/>
      <c r="P586" s="5">
        <v>222.182575866116</v>
      </c>
      <c r="Q586" s="6">
        <f t="shared" si="49"/>
        <v>268.84091679800036</v>
      </c>
      <c r="R586" s="5"/>
      <c r="S586" s="16"/>
      <c r="T586" s="22">
        <f t="shared" si="50"/>
        <v>0</v>
      </c>
      <c r="U586" s="6"/>
      <c r="V586" s="6"/>
      <c r="W586" s="6"/>
      <c r="X586" s="6"/>
      <c r="Y586" s="6"/>
      <c r="Z586" s="6"/>
      <c r="AA586" s="6"/>
      <c r="AB586" s="6"/>
    </row>
    <row r="587" spans="1:28" x14ac:dyDescent="0.25">
      <c r="A587" s="3" t="s">
        <v>4005</v>
      </c>
      <c r="B587" s="3" t="s">
        <v>4006</v>
      </c>
      <c r="C587" s="4">
        <v>44341</v>
      </c>
      <c r="D587" s="3" t="s">
        <v>4007</v>
      </c>
      <c r="E587" s="3" t="s">
        <v>4008</v>
      </c>
      <c r="F587" s="3">
        <v>3019</v>
      </c>
      <c r="G587" s="3" t="s">
        <v>4009</v>
      </c>
      <c r="H587" s="3" t="s">
        <v>4010</v>
      </c>
      <c r="I587" s="5">
        <v>3</v>
      </c>
      <c r="J587" s="5">
        <v>219.21371900826401</v>
      </c>
      <c r="K587" s="5">
        <f t="shared" si="47"/>
        <v>795.74579999999833</v>
      </c>
      <c r="L587" s="5">
        <f>+K587*0.7</f>
        <v>557.02205999999876</v>
      </c>
      <c r="M587" s="5"/>
      <c r="N587" s="5">
        <f>+L587*0.95</f>
        <v>529.17095699999879</v>
      </c>
      <c r="O587" s="5">
        <f>+N587+N586+N585+N584+N583</f>
        <v>1953.8503025000002</v>
      </c>
      <c r="P587" s="5">
        <v>619.83336690743704</v>
      </c>
      <c r="Q587" s="6">
        <f t="shared" si="49"/>
        <v>749.99837395799875</v>
      </c>
      <c r="R587" s="5">
        <f>+Q587+Q586+Q585+Q584+Q583</f>
        <v>3475.8173789280031</v>
      </c>
      <c r="S587" s="16">
        <v>3475.84</v>
      </c>
      <c r="T587" s="22">
        <f t="shared" si="50"/>
        <v>2.2621071997036779E-2</v>
      </c>
      <c r="U587" s="6"/>
      <c r="V587" s="6"/>
      <c r="W587" s="6"/>
      <c r="X587" s="6"/>
      <c r="Y587" s="6"/>
      <c r="Z587" s="6"/>
      <c r="AA587" s="6"/>
      <c r="AB587" s="6"/>
    </row>
    <row r="588" spans="1:28" x14ac:dyDescent="0.25">
      <c r="A588" s="3" t="s">
        <v>1300</v>
      </c>
      <c r="B588" s="3" t="s">
        <v>1301</v>
      </c>
      <c r="C588" s="4">
        <v>44341</v>
      </c>
      <c r="D588" s="3" t="s">
        <v>1302</v>
      </c>
      <c r="E588" s="3" t="s">
        <v>1303</v>
      </c>
      <c r="F588" s="3"/>
      <c r="G588" s="3" t="s">
        <v>1304</v>
      </c>
      <c r="H588" s="3" t="s">
        <v>1305</v>
      </c>
      <c r="I588" s="5">
        <v>1</v>
      </c>
      <c r="J588" s="5">
        <v>176.544380165289</v>
      </c>
      <c r="K588" s="5">
        <f t="shared" si="47"/>
        <v>213.61869999999968</v>
      </c>
      <c r="L588" s="5"/>
      <c r="M588" s="5"/>
      <c r="N588" s="5">
        <f>+K588*0.95</f>
        <v>202.93776499999967</v>
      </c>
      <c r="O588" s="5"/>
      <c r="P588" s="5">
        <v>326.44468247603299</v>
      </c>
      <c r="Q588" s="6">
        <f t="shared" si="49"/>
        <v>394.99806579599993</v>
      </c>
      <c r="R588" s="5"/>
      <c r="S588" s="16"/>
      <c r="T588" s="22">
        <f t="shared" si="50"/>
        <v>0</v>
      </c>
      <c r="U588" s="6"/>
      <c r="V588" s="6"/>
      <c r="W588" s="6"/>
      <c r="X588" s="6"/>
      <c r="Y588" s="6"/>
      <c r="Z588" s="6"/>
      <c r="AA588" s="6"/>
      <c r="AB588" s="6"/>
    </row>
    <row r="589" spans="1:28" x14ac:dyDescent="0.25">
      <c r="A589" s="3" t="s">
        <v>2625</v>
      </c>
      <c r="B589" s="3" t="s">
        <v>2626</v>
      </c>
      <c r="C589" s="4">
        <v>44341</v>
      </c>
      <c r="D589" s="3" t="s">
        <v>2627</v>
      </c>
      <c r="E589" s="3" t="s">
        <v>2628</v>
      </c>
      <c r="F589" s="3"/>
      <c r="G589" s="3" t="s">
        <v>2629</v>
      </c>
      <c r="H589" s="3" t="s">
        <v>2630</v>
      </c>
      <c r="I589" s="5">
        <v>1</v>
      </c>
      <c r="J589" s="5">
        <v>1328.77388429752</v>
      </c>
      <c r="K589" s="5">
        <f t="shared" si="47"/>
        <v>1607.8163999999992</v>
      </c>
      <c r="L589" s="5"/>
      <c r="M589" s="5"/>
      <c r="N589" s="5">
        <f>+K589*0.95</f>
        <v>1527.4255799999992</v>
      </c>
      <c r="O589" s="5"/>
      <c r="P589" s="5">
        <v>2457.8463415239698</v>
      </c>
      <c r="Q589" s="6">
        <f t="shared" si="49"/>
        <v>2973.9940732440036</v>
      </c>
      <c r="R589" s="5"/>
      <c r="S589" s="16"/>
      <c r="T589" s="22">
        <f t="shared" si="50"/>
        <v>0</v>
      </c>
      <c r="U589" s="6"/>
      <c r="V589" s="6"/>
      <c r="W589" s="6"/>
      <c r="X589" s="6"/>
      <c r="Y589" s="6"/>
      <c r="Z589" s="6"/>
      <c r="AA589" s="6"/>
      <c r="AB589" s="6"/>
    </row>
    <row r="590" spans="1:28" x14ac:dyDescent="0.25">
      <c r="A590" s="3" t="s">
        <v>2817</v>
      </c>
      <c r="B590" s="3" t="s">
        <v>2818</v>
      </c>
      <c r="C590" s="4">
        <v>44341</v>
      </c>
      <c r="D590" s="3" t="s">
        <v>2819</v>
      </c>
      <c r="E590" s="3" t="s">
        <v>2820</v>
      </c>
      <c r="F590" s="3"/>
      <c r="G590" s="3" t="s">
        <v>2821</v>
      </c>
      <c r="H590" s="3" t="s">
        <v>2822</v>
      </c>
      <c r="I590" s="5">
        <v>1</v>
      </c>
      <c r="J590" s="5">
        <v>379.98776859504102</v>
      </c>
      <c r="K590" s="5">
        <f t="shared" si="47"/>
        <v>459.78519999999963</v>
      </c>
      <c r="L590" s="5"/>
      <c r="M590" s="5">
        <f>+K590*0.85</f>
        <v>390.81741999999969</v>
      </c>
      <c r="N590" s="5">
        <f t="shared" ref="N590:N599" si="51">+M590*0.95</f>
        <v>371.2765489999997</v>
      </c>
      <c r="O590" s="5"/>
      <c r="P590" s="5">
        <v>703.29656162644596</v>
      </c>
      <c r="Q590" s="6">
        <f t="shared" si="49"/>
        <v>850.98883956799955</v>
      </c>
      <c r="R590" s="5"/>
      <c r="S590" s="16"/>
      <c r="T590" s="22">
        <f t="shared" si="50"/>
        <v>0</v>
      </c>
      <c r="U590" s="6"/>
      <c r="V590" s="6"/>
      <c r="W590" s="6"/>
      <c r="X590" s="6"/>
      <c r="Y590" s="6"/>
      <c r="Z590" s="6"/>
      <c r="AA590" s="6"/>
      <c r="AB590" s="6"/>
    </row>
    <row r="591" spans="1:28" x14ac:dyDescent="0.25">
      <c r="A591" s="3" t="s">
        <v>2859</v>
      </c>
      <c r="B591" s="3" t="s">
        <v>2860</v>
      </c>
      <c r="C591" s="4">
        <v>44341</v>
      </c>
      <c r="D591" s="3" t="s">
        <v>2861</v>
      </c>
      <c r="E591" s="3" t="s">
        <v>2862</v>
      </c>
      <c r="F591" s="3"/>
      <c r="G591" s="3" t="s">
        <v>2863</v>
      </c>
      <c r="H591" s="3" t="s">
        <v>2864</v>
      </c>
      <c r="I591" s="5">
        <v>1</v>
      </c>
      <c r="J591" s="5">
        <v>399.99702479338799</v>
      </c>
      <c r="K591" s="5">
        <f t="shared" si="47"/>
        <v>483.99639999999948</v>
      </c>
      <c r="L591" s="5"/>
      <c r="M591" s="5">
        <f>+K591*0.85</f>
        <v>411.39693999999957</v>
      </c>
      <c r="N591" s="5">
        <f t="shared" si="51"/>
        <v>390.82709299999959</v>
      </c>
      <c r="O591" s="5"/>
      <c r="P591" s="5">
        <v>739.66249833718905</v>
      </c>
      <c r="Q591" s="6">
        <f t="shared" si="49"/>
        <v>894.99162298799877</v>
      </c>
      <c r="R591" s="5"/>
      <c r="S591" s="16"/>
      <c r="T591" s="22">
        <f t="shared" si="50"/>
        <v>0</v>
      </c>
      <c r="U591" s="6"/>
      <c r="V591" s="6"/>
      <c r="W591" s="6"/>
      <c r="X591" s="6"/>
      <c r="Y591" s="6"/>
      <c r="Z591" s="6"/>
      <c r="AA591" s="6"/>
      <c r="AB591" s="6"/>
    </row>
    <row r="592" spans="1:28" x14ac:dyDescent="0.25">
      <c r="A592" s="3" t="s">
        <v>2913</v>
      </c>
      <c r="B592" s="3" t="s">
        <v>2914</v>
      </c>
      <c r="C592" s="4">
        <v>44341</v>
      </c>
      <c r="D592" s="3" t="s">
        <v>2915</v>
      </c>
      <c r="E592" s="3" t="s">
        <v>2916</v>
      </c>
      <c r="F592" s="3"/>
      <c r="G592" s="3" t="s">
        <v>2917</v>
      </c>
      <c r="H592" s="3" t="s">
        <v>2918</v>
      </c>
      <c r="I592" s="5">
        <v>1</v>
      </c>
      <c r="J592" s="5">
        <v>424.99421487603303</v>
      </c>
      <c r="K592" s="5">
        <f t="shared" si="47"/>
        <v>514.24299999999994</v>
      </c>
      <c r="L592" s="5"/>
      <c r="M592" s="5">
        <f>+K592*0.85</f>
        <v>437.10654999999991</v>
      </c>
      <c r="N592" s="5">
        <f t="shared" si="51"/>
        <v>415.25122249999993</v>
      </c>
      <c r="O592" s="5"/>
      <c r="P592" s="5">
        <v>785.954551396694</v>
      </c>
      <c r="Q592" s="6">
        <f t="shared" si="49"/>
        <v>951.00500718999967</v>
      </c>
      <c r="R592" s="5"/>
      <c r="S592" s="16"/>
      <c r="T592" s="22">
        <f t="shared" si="50"/>
        <v>0</v>
      </c>
      <c r="U592" s="6"/>
      <c r="V592" s="6"/>
      <c r="W592" s="6"/>
      <c r="X592" s="6"/>
      <c r="Y592" s="6"/>
      <c r="Z592" s="6"/>
      <c r="AA592" s="6"/>
      <c r="AB592" s="6"/>
    </row>
    <row r="593" spans="1:28" x14ac:dyDescent="0.25">
      <c r="A593" s="3" t="s">
        <v>2955</v>
      </c>
      <c r="B593" s="3" t="s">
        <v>2956</v>
      </c>
      <c r="C593" s="4">
        <v>44341</v>
      </c>
      <c r="D593" s="3" t="s">
        <v>2957</v>
      </c>
      <c r="E593" s="3" t="s">
        <v>2958</v>
      </c>
      <c r="F593" s="3"/>
      <c r="G593" s="3" t="s">
        <v>2959</v>
      </c>
      <c r="H593" s="3" t="s">
        <v>2960</v>
      </c>
      <c r="I593" s="5">
        <v>1</v>
      </c>
      <c r="J593" s="5">
        <v>464.27818181818202</v>
      </c>
      <c r="K593" s="5">
        <f t="shared" si="47"/>
        <v>561.77660000000026</v>
      </c>
      <c r="L593" s="5"/>
      <c r="M593" s="5">
        <f>+K593*0.85</f>
        <v>477.51011000000022</v>
      </c>
      <c r="N593" s="5">
        <f t="shared" si="51"/>
        <v>453.63460450000019</v>
      </c>
      <c r="O593" s="5"/>
      <c r="P593" s="5">
        <v>858.67321170909099</v>
      </c>
      <c r="Q593" s="6">
        <f t="shared" si="49"/>
        <v>1038.9945861680001</v>
      </c>
      <c r="R593" s="5"/>
      <c r="S593" s="16"/>
      <c r="T593" s="22">
        <f t="shared" si="50"/>
        <v>0</v>
      </c>
      <c r="U593" s="6"/>
      <c r="V593" s="6"/>
      <c r="W593" s="6"/>
      <c r="X593" s="6"/>
      <c r="Y593" s="6"/>
      <c r="Z593" s="6"/>
      <c r="AA593" s="6"/>
      <c r="AB593" s="6"/>
    </row>
    <row r="594" spans="1:28" x14ac:dyDescent="0.25">
      <c r="A594" s="3" t="s">
        <v>3045</v>
      </c>
      <c r="B594" s="3" t="s">
        <v>3046</v>
      </c>
      <c r="C594" s="4">
        <v>44341</v>
      </c>
      <c r="D594" s="3" t="s">
        <v>3047</v>
      </c>
      <c r="E594" s="3" t="s">
        <v>3048</v>
      </c>
      <c r="F594" s="3"/>
      <c r="G594" s="3" t="s">
        <v>3049</v>
      </c>
      <c r="H594" s="3" t="s">
        <v>3050</v>
      </c>
      <c r="I594" s="5">
        <v>1</v>
      </c>
      <c r="J594" s="5">
        <v>429.99958677685999</v>
      </c>
      <c r="K594" s="5">
        <f t="shared" si="47"/>
        <v>520.29950000000053</v>
      </c>
      <c r="L594" s="5"/>
      <c r="M594" s="5">
        <f>+K594*0.85</f>
        <v>442.25457500000044</v>
      </c>
      <c r="N594" s="5">
        <f t="shared" si="51"/>
        <v>420.14184625000041</v>
      </c>
      <c r="O594" s="5"/>
      <c r="P594" s="5">
        <v>795.86903518181896</v>
      </c>
      <c r="Q594" s="6">
        <f t="shared" si="49"/>
        <v>963.0015325700009</v>
      </c>
      <c r="R594" s="5"/>
      <c r="S594" s="16"/>
      <c r="T594" s="22">
        <f t="shared" si="50"/>
        <v>0</v>
      </c>
      <c r="U594" s="6"/>
      <c r="V594" s="6"/>
      <c r="W594" s="6"/>
      <c r="X594" s="6"/>
      <c r="Y594" s="6"/>
      <c r="Z594" s="6"/>
      <c r="AA594" s="6"/>
      <c r="AB594" s="6"/>
    </row>
    <row r="595" spans="1:28" x14ac:dyDescent="0.25">
      <c r="A595" s="3" t="s">
        <v>3651</v>
      </c>
      <c r="B595" s="3" t="s">
        <v>3652</v>
      </c>
      <c r="C595" s="4">
        <v>44341</v>
      </c>
      <c r="D595" s="3" t="s">
        <v>3653</v>
      </c>
      <c r="E595" s="3" t="s">
        <v>3654</v>
      </c>
      <c r="F595" s="3"/>
      <c r="G595" s="3" t="s">
        <v>3655</v>
      </c>
      <c r="H595" s="3" t="s">
        <v>3656</v>
      </c>
      <c r="I595" s="5">
        <v>1</v>
      </c>
      <c r="J595" s="5">
        <v>48.729100000000003</v>
      </c>
      <c r="K595" s="5">
        <f t="shared" si="47"/>
        <v>58.962211000000003</v>
      </c>
      <c r="L595" s="5"/>
      <c r="M595" s="5">
        <f>+K595*0.9</f>
        <v>53.065989900000005</v>
      </c>
      <c r="N595" s="5">
        <f t="shared" si="51"/>
        <v>50.412690404999999</v>
      </c>
      <c r="O595" s="5"/>
      <c r="P595" s="5">
        <v>140.49270636859501</v>
      </c>
      <c r="Q595" s="6">
        <f t="shared" si="49"/>
        <v>169.99617470599995</v>
      </c>
      <c r="R595" s="5"/>
      <c r="S595" s="16"/>
      <c r="T595" s="22">
        <f t="shared" si="50"/>
        <v>0</v>
      </c>
      <c r="U595" s="6"/>
      <c r="V595" s="6"/>
      <c r="W595" s="6"/>
      <c r="X595" s="6"/>
      <c r="Y595" s="6"/>
      <c r="Z595" s="6"/>
      <c r="AA595" s="6"/>
      <c r="AB595" s="6"/>
    </row>
    <row r="596" spans="1:28" x14ac:dyDescent="0.25">
      <c r="A596" s="3" t="s">
        <v>3717</v>
      </c>
      <c r="B596" s="3" t="s">
        <v>3718</v>
      </c>
      <c r="C596" s="4">
        <v>44341</v>
      </c>
      <c r="D596" s="3" t="s">
        <v>3719</v>
      </c>
      <c r="E596" s="3" t="s">
        <v>3720</v>
      </c>
      <c r="F596" s="3">
        <v>3020</v>
      </c>
      <c r="G596" s="3" t="s">
        <v>3721</v>
      </c>
      <c r="H596" s="3" t="s">
        <v>3722</v>
      </c>
      <c r="I596" s="5">
        <v>1</v>
      </c>
      <c r="J596" s="5">
        <v>89.485200000000006</v>
      </c>
      <c r="K596" s="5">
        <f t="shared" si="47"/>
        <v>108.27709200000001</v>
      </c>
      <c r="L596" s="5"/>
      <c r="M596" s="5">
        <f>+K596*0.9</f>
        <v>97.449382800000009</v>
      </c>
      <c r="N596" s="5">
        <f t="shared" si="51"/>
        <v>92.576913660000002</v>
      </c>
      <c r="O596" s="5">
        <f>+SUM(N588:N596)</f>
        <v>3924.4842643149987</v>
      </c>
      <c r="P596" s="5">
        <v>299.16742968595099</v>
      </c>
      <c r="Q596" s="6">
        <f t="shared" si="49"/>
        <v>361.99258992000068</v>
      </c>
      <c r="R596" s="5">
        <f>+SUM(Q588:Q596)</f>
        <v>8599.9624921500035</v>
      </c>
      <c r="S596" s="16">
        <v>9051.1200000000008</v>
      </c>
      <c r="T596" s="22">
        <f t="shared" si="50"/>
        <v>451.15750784999727</v>
      </c>
      <c r="U596" s="6"/>
      <c r="V596" s="6"/>
      <c r="W596" s="6"/>
      <c r="X596" s="6"/>
      <c r="Y596" s="6"/>
      <c r="Z596" s="6"/>
      <c r="AA596" s="6"/>
      <c r="AB596" s="16" t="s">
        <v>4894</v>
      </c>
    </row>
    <row r="597" spans="1:28" x14ac:dyDescent="0.25">
      <c r="A597" s="3" t="s">
        <v>2494</v>
      </c>
      <c r="B597" s="3" t="s">
        <v>2495</v>
      </c>
      <c r="C597" s="4">
        <v>44341</v>
      </c>
      <c r="D597" s="3" t="s">
        <v>2496</v>
      </c>
      <c r="E597" s="3" t="s">
        <v>2497</v>
      </c>
      <c r="F597" s="3"/>
      <c r="G597" s="3" t="s">
        <v>2498</v>
      </c>
      <c r="H597" s="3" t="s">
        <v>2499</v>
      </c>
      <c r="I597" s="5">
        <v>1</v>
      </c>
      <c r="J597" s="5">
        <v>275.21330578512402</v>
      </c>
      <c r="K597" s="5">
        <f t="shared" si="47"/>
        <v>333.00810000000007</v>
      </c>
      <c r="L597" s="5"/>
      <c r="M597" s="5">
        <f>+K597*0.85</f>
        <v>283.05688500000008</v>
      </c>
      <c r="N597" s="5">
        <f t="shared" si="51"/>
        <v>268.90404075000004</v>
      </c>
      <c r="O597" s="5"/>
      <c r="P597" s="5">
        <v>482.64157435537197</v>
      </c>
      <c r="Q597" s="6">
        <f t="shared" si="49"/>
        <v>583.9963049700001</v>
      </c>
      <c r="R597" s="5"/>
      <c r="S597" s="16"/>
      <c r="T597" s="22">
        <f t="shared" si="50"/>
        <v>0</v>
      </c>
      <c r="U597" s="6"/>
      <c r="V597" s="6"/>
      <c r="W597" s="6"/>
      <c r="X597" s="6"/>
      <c r="Y597" s="6"/>
      <c r="Z597" s="6"/>
      <c r="AA597" s="6"/>
      <c r="AB597" s="6"/>
    </row>
    <row r="598" spans="1:28" x14ac:dyDescent="0.25">
      <c r="A598" s="3" t="s">
        <v>2865</v>
      </c>
      <c r="B598" s="3" t="s">
        <v>2866</v>
      </c>
      <c r="C598" s="4">
        <v>44341</v>
      </c>
      <c r="D598" s="3" t="s">
        <v>2867</v>
      </c>
      <c r="E598" s="3" t="s">
        <v>2868</v>
      </c>
      <c r="F598" s="3"/>
      <c r="G598" s="3" t="s">
        <v>2869</v>
      </c>
      <c r="H598" s="3" t="s">
        <v>2870</v>
      </c>
      <c r="I598" s="5">
        <v>1</v>
      </c>
      <c r="J598" s="5">
        <v>399.99702479338799</v>
      </c>
      <c r="K598" s="5">
        <f t="shared" si="47"/>
        <v>483.99639999999948</v>
      </c>
      <c r="L598" s="5"/>
      <c r="M598" s="5">
        <f>+K598*0.85</f>
        <v>411.39693999999957</v>
      </c>
      <c r="N598" s="5">
        <f t="shared" si="51"/>
        <v>390.82709299999959</v>
      </c>
      <c r="O598" s="5"/>
      <c r="P598" s="5">
        <v>739.66249833718905</v>
      </c>
      <c r="Q598" s="6">
        <f t="shared" si="49"/>
        <v>894.99162298799877</v>
      </c>
      <c r="R598" s="5"/>
      <c r="S598" s="16"/>
      <c r="T598" s="22">
        <f t="shared" si="50"/>
        <v>0</v>
      </c>
      <c r="U598" s="6"/>
      <c r="V598" s="6"/>
      <c r="W598" s="6"/>
      <c r="X598" s="6"/>
      <c r="Y598" s="6"/>
      <c r="Z598" s="6"/>
      <c r="AA598" s="6"/>
      <c r="AB598" s="6"/>
    </row>
    <row r="599" spans="1:28" x14ac:dyDescent="0.25">
      <c r="A599" s="3" t="s">
        <v>2919</v>
      </c>
      <c r="B599" s="3" t="s">
        <v>2920</v>
      </c>
      <c r="C599" s="4">
        <v>44341</v>
      </c>
      <c r="D599" s="3" t="s">
        <v>2921</v>
      </c>
      <c r="E599" s="3" t="s">
        <v>2922</v>
      </c>
      <c r="F599" s="3"/>
      <c r="G599" s="3" t="s">
        <v>2923</v>
      </c>
      <c r="H599" s="3" t="s">
        <v>2924</v>
      </c>
      <c r="I599" s="5">
        <v>1</v>
      </c>
      <c r="J599" s="5">
        <v>424.99421487603303</v>
      </c>
      <c r="K599" s="5">
        <f t="shared" si="47"/>
        <v>514.24299999999994</v>
      </c>
      <c r="L599" s="5"/>
      <c r="M599" s="5">
        <f>+K599*0.85</f>
        <v>437.10654999999991</v>
      </c>
      <c r="N599" s="5">
        <f t="shared" si="51"/>
        <v>415.25122249999993</v>
      </c>
      <c r="O599" s="5"/>
      <c r="P599" s="5">
        <v>785.954551396694</v>
      </c>
      <c r="Q599" s="6">
        <f t="shared" si="49"/>
        <v>951.00500718999967</v>
      </c>
      <c r="R599" s="5"/>
      <c r="S599" s="16"/>
      <c r="T599" s="22">
        <f t="shared" si="50"/>
        <v>0</v>
      </c>
      <c r="U599" s="6"/>
      <c r="V599" s="6"/>
      <c r="W599" s="6"/>
      <c r="X599" s="6"/>
      <c r="Y599" s="6"/>
      <c r="Z599" s="6"/>
      <c r="AA599" s="6"/>
      <c r="AB599" s="6"/>
    </row>
    <row r="600" spans="1:28" x14ac:dyDescent="0.25">
      <c r="A600" s="3" t="s">
        <v>3585</v>
      </c>
      <c r="B600" s="3" t="s">
        <v>3586</v>
      </c>
      <c r="C600" s="4">
        <v>44341</v>
      </c>
      <c r="D600" s="3" t="s">
        <v>3587</v>
      </c>
      <c r="E600" s="3" t="s">
        <v>3588</v>
      </c>
      <c r="F600" s="3"/>
      <c r="G600" s="3" t="s">
        <v>3589</v>
      </c>
      <c r="H600" s="3" t="s">
        <v>3590</v>
      </c>
      <c r="I600" s="5">
        <v>1</v>
      </c>
      <c r="J600" s="5">
        <v>112.287107438017</v>
      </c>
      <c r="K600" s="5">
        <f t="shared" si="47"/>
        <v>135.86740000000057</v>
      </c>
      <c r="L600" s="5"/>
      <c r="M600" s="5"/>
      <c r="N600" s="5">
        <f t="shared" ref="N600:N611" si="52">+K600*0.95</f>
        <v>129.07403000000053</v>
      </c>
      <c r="O600" s="5"/>
      <c r="P600" s="5">
        <v>207.433587925621</v>
      </c>
      <c r="Q600" s="6">
        <f t="shared" si="49"/>
        <v>250.99464139000139</v>
      </c>
      <c r="R600" s="5"/>
      <c r="S600" s="16"/>
      <c r="T600" s="22">
        <f t="shared" si="50"/>
        <v>0</v>
      </c>
      <c r="U600" s="6"/>
      <c r="V600" s="6"/>
      <c r="W600" s="6"/>
      <c r="X600" s="6"/>
      <c r="Y600" s="6"/>
      <c r="Z600" s="6"/>
      <c r="AA600" s="6"/>
      <c r="AB600" s="6"/>
    </row>
    <row r="601" spans="1:28" x14ac:dyDescent="0.25">
      <c r="A601" s="13" t="s">
        <v>3837</v>
      </c>
      <c r="B601" s="13" t="s">
        <v>3838</v>
      </c>
      <c r="C601" s="14">
        <v>44341</v>
      </c>
      <c r="D601" s="13" t="s">
        <v>3839</v>
      </c>
      <c r="E601" s="13" t="s">
        <v>3840</v>
      </c>
      <c r="F601" s="13"/>
      <c r="G601" s="13" t="s">
        <v>3841</v>
      </c>
      <c r="H601" s="13" t="s">
        <v>3842</v>
      </c>
      <c r="I601" s="15">
        <v>3</v>
      </c>
      <c r="J601" s="15">
        <v>21.92</v>
      </c>
      <c r="K601" s="15">
        <f t="shared" si="47"/>
        <v>79.569600000000008</v>
      </c>
      <c r="L601" s="5"/>
      <c r="M601" s="15"/>
      <c r="N601" s="5">
        <f t="shared" si="52"/>
        <v>75.591120000000004</v>
      </c>
      <c r="O601" s="15"/>
      <c r="P601" s="15">
        <v>121.647078190909</v>
      </c>
      <c r="Q601" s="16">
        <f t="shared" si="49"/>
        <v>147.19296461099989</v>
      </c>
      <c r="R601" s="15"/>
      <c r="S601" s="16"/>
      <c r="T601" s="22">
        <f t="shared" si="50"/>
        <v>0</v>
      </c>
      <c r="U601" s="16"/>
      <c r="V601" s="16"/>
      <c r="W601" s="16"/>
      <c r="X601" s="16"/>
      <c r="Y601" s="16"/>
      <c r="Z601" s="16"/>
      <c r="AA601" s="16"/>
      <c r="AB601" s="16"/>
    </row>
    <row r="602" spans="1:28" x14ac:dyDescent="0.25">
      <c r="A602" s="3" t="s">
        <v>3939</v>
      </c>
      <c r="B602" s="3" t="s">
        <v>3940</v>
      </c>
      <c r="C602" s="4">
        <v>44341</v>
      </c>
      <c r="D602" s="3" t="s">
        <v>3941</v>
      </c>
      <c r="E602" s="3" t="s">
        <v>3942</v>
      </c>
      <c r="F602" s="3"/>
      <c r="G602" s="3" t="s">
        <v>3943</v>
      </c>
      <c r="H602" s="3" t="s">
        <v>3944</v>
      </c>
      <c r="I602" s="5">
        <v>1</v>
      </c>
      <c r="J602" s="5">
        <v>21.923636363636401</v>
      </c>
      <c r="K602" s="5">
        <f t="shared" si="47"/>
        <v>26.527600000000046</v>
      </c>
      <c r="L602" s="5"/>
      <c r="M602" s="5"/>
      <c r="N602" s="5">
        <f t="shared" si="52"/>
        <v>25.201220000000042</v>
      </c>
      <c r="O602" s="5"/>
      <c r="P602" s="5">
        <v>40.4922986545455</v>
      </c>
      <c r="Q602" s="6">
        <f t="shared" si="49"/>
        <v>48.995681372000057</v>
      </c>
      <c r="R602" s="5"/>
      <c r="S602" s="16"/>
      <c r="T602" s="22">
        <f t="shared" si="50"/>
        <v>0</v>
      </c>
      <c r="U602" s="6"/>
      <c r="V602" s="6"/>
      <c r="W602" s="6"/>
      <c r="X602" s="6"/>
      <c r="Y602" s="6"/>
      <c r="Z602" s="6"/>
      <c r="AA602" s="6"/>
      <c r="AB602" s="6"/>
    </row>
    <row r="603" spans="1:28" x14ac:dyDescent="0.25">
      <c r="A603" s="3" t="s">
        <v>3945</v>
      </c>
      <c r="B603" s="3" t="s">
        <v>3946</v>
      </c>
      <c r="C603" s="4">
        <v>44341</v>
      </c>
      <c r="D603" s="3" t="s">
        <v>3947</v>
      </c>
      <c r="E603" s="3" t="s">
        <v>3948</v>
      </c>
      <c r="F603" s="3"/>
      <c r="G603" s="3" t="s">
        <v>3949</v>
      </c>
      <c r="H603" s="3" t="s">
        <v>3950</v>
      </c>
      <c r="I603" s="5">
        <v>1</v>
      </c>
      <c r="J603" s="5">
        <v>21.923636363636401</v>
      </c>
      <c r="K603" s="5">
        <f t="shared" si="47"/>
        <v>26.527600000000046</v>
      </c>
      <c r="L603" s="5"/>
      <c r="M603" s="5"/>
      <c r="N603" s="5">
        <f t="shared" si="52"/>
        <v>25.201220000000042</v>
      </c>
      <c r="O603" s="5"/>
      <c r="P603" s="5">
        <v>40.4922986545455</v>
      </c>
      <c r="Q603" s="6">
        <f t="shared" si="49"/>
        <v>48.995681372000057</v>
      </c>
      <c r="R603" s="5"/>
      <c r="S603" s="16"/>
      <c r="T603" s="22">
        <f t="shared" si="50"/>
        <v>0</v>
      </c>
      <c r="U603" s="6"/>
      <c r="V603" s="6"/>
      <c r="W603" s="6"/>
      <c r="X603" s="6"/>
      <c r="Y603" s="6"/>
      <c r="Z603" s="6"/>
      <c r="AA603" s="6"/>
      <c r="AB603" s="6"/>
    </row>
    <row r="604" spans="1:28" x14ac:dyDescent="0.25">
      <c r="A604" s="3" t="s">
        <v>3951</v>
      </c>
      <c r="B604" s="3" t="s">
        <v>3952</v>
      </c>
      <c r="C604" s="4">
        <v>44341</v>
      </c>
      <c r="D604" s="3" t="s">
        <v>3953</v>
      </c>
      <c r="E604" s="3" t="s">
        <v>3954</v>
      </c>
      <c r="F604" s="3"/>
      <c r="G604" s="3" t="s">
        <v>3955</v>
      </c>
      <c r="H604" s="3" t="s">
        <v>3956</v>
      </c>
      <c r="I604" s="5">
        <v>1</v>
      </c>
      <c r="J604" s="5">
        <v>21.923636363636401</v>
      </c>
      <c r="K604" s="5">
        <f t="shared" si="47"/>
        <v>26.527600000000046</v>
      </c>
      <c r="L604" s="5"/>
      <c r="M604" s="5"/>
      <c r="N604" s="5">
        <f t="shared" si="52"/>
        <v>25.201220000000042</v>
      </c>
      <c r="O604" s="5"/>
      <c r="P604" s="5">
        <v>40.4922986545455</v>
      </c>
      <c r="Q604" s="6">
        <f t="shared" si="49"/>
        <v>48.995681372000057</v>
      </c>
      <c r="R604" s="5"/>
      <c r="S604" s="16"/>
      <c r="T604" s="22">
        <f t="shared" si="50"/>
        <v>0</v>
      </c>
      <c r="U604" s="6"/>
      <c r="V604" s="6"/>
      <c r="W604" s="6"/>
      <c r="X604" s="6"/>
      <c r="Y604" s="6"/>
      <c r="Z604" s="6"/>
      <c r="AA604" s="6"/>
      <c r="AB604" s="6"/>
    </row>
    <row r="605" spans="1:28" x14ac:dyDescent="0.25">
      <c r="A605" s="13" t="s">
        <v>3957</v>
      </c>
      <c r="B605" s="13" t="s">
        <v>3958</v>
      </c>
      <c r="C605" s="14">
        <v>44341</v>
      </c>
      <c r="D605" s="13" t="s">
        <v>3959</v>
      </c>
      <c r="E605" s="13" t="s">
        <v>3960</v>
      </c>
      <c r="F605" s="13"/>
      <c r="G605" s="13" t="s">
        <v>3961</v>
      </c>
      <c r="H605" s="13" t="s">
        <v>3962</v>
      </c>
      <c r="I605" s="15">
        <v>3</v>
      </c>
      <c r="J605" s="15">
        <v>21.923636363636401</v>
      </c>
      <c r="K605" s="15">
        <f t="shared" si="47"/>
        <v>79.582800000000134</v>
      </c>
      <c r="L605" s="5"/>
      <c r="M605" s="15"/>
      <c r="N605" s="5">
        <f t="shared" si="52"/>
        <v>75.603660000000119</v>
      </c>
      <c r="O605" s="15"/>
      <c r="P605" s="15">
        <v>121.64681615206599</v>
      </c>
      <c r="Q605" s="16">
        <f t="shared" si="49"/>
        <v>147.19264754399984</v>
      </c>
      <c r="R605" s="15"/>
      <c r="S605" s="16"/>
      <c r="T605" s="22">
        <f t="shared" si="50"/>
        <v>0</v>
      </c>
      <c r="U605" s="16"/>
      <c r="V605" s="16"/>
      <c r="W605" s="16"/>
      <c r="X605" s="16"/>
      <c r="Y605" s="16"/>
      <c r="Z605" s="16"/>
      <c r="AA605" s="16"/>
      <c r="AB605" s="16"/>
    </row>
    <row r="606" spans="1:28" x14ac:dyDescent="0.25">
      <c r="A606" s="3" t="s">
        <v>4047</v>
      </c>
      <c r="B606" s="3" t="s">
        <v>4048</v>
      </c>
      <c r="C606" s="4">
        <v>44341</v>
      </c>
      <c r="D606" s="3" t="s">
        <v>4049</v>
      </c>
      <c r="E606" s="3" t="s">
        <v>4050</v>
      </c>
      <c r="F606" s="3"/>
      <c r="G606" s="3" t="s">
        <v>4051</v>
      </c>
      <c r="H606" s="3" t="s">
        <v>4052</v>
      </c>
      <c r="I606" s="5">
        <v>1</v>
      </c>
      <c r="J606" s="5">
        <v>31.667520661156999</v>
      </c>
      <c r="K606" s="5">
        <f t="shared" si="47"/>
        <v>38.317699999999967</v>
      </c>
      <c r="L606" s="5"/>
      <c r="M606" s="5"/>
      <c r="N606" s="5">
        <f t="shared" si="52"/>
        <v>36.401814999999964</v>
      </c>
      <c r="O606" s="5"/>
      <c r="P606" s="5">
        <v>58.674215631404898</v>
      </c>
      <c r="Q606" s="6">
        <f t="shared" si="49"/>
        <v>70.995800913999929</v>
      </c>
      <c r="R606" s="5"/>
      <c r="S606" s="16"/>
      <c r="T606" s="22">
        <f t="shared" si="50"/>
        <v>0</v>
      </c>
      <c r="U606" s="6"/>
      <c r="V606" s="6"/>
      <c r="W606" s="6"/>
      <c r="X606" s="6"/>
      <c r="Y606" s="6"/>
      <c r="Z606" s="6"/>
      <c r="AA606" s="6"/>
      <c r="AB606" s="6"/>
    </row>
    <row r="607" spans="1:28" x14ac:dyDescent="0.25">
      <c r="A607" s="3" t="s">
        <v>4053</v>
      </c>
      <c r="B607" s="3" t="s">
        <v>4054</v>
      </c>
      <c r="C607" s="4">
        <v>44341</v>
      </c>
      <c r="D607" s="3" t="s">
        <v>4055</v>
      </c>
      <c r="E607" s="3" t="s">
        <v>4056</v>
      </c>
      <c r="F607" s="3"/>
      <c r="G607" s="3" t="s">
        <v>4057</v>
      </c>
      <c r="H607" s="3" t="s">
        <v>4058</v>
      </c>
      <c r="I607" s="5">
        <v>1</v>
      </c>
      <c r="J607" s="5">
        <v>31.667520661156999</v>
      </c>
      <c r="K607" s="5">
        <f t="shared" si="47"/>
        <v>38.317699999999967</v>
      </c>
      <c r="L607" s="5"/>
      <c r="M607" s="5"/>
      <c r="N607" s="5">
        <f t="shared" si="52"/>
        <v>36.401814999999964</v>
      </c>
      <c r="O607" s="5"/>
      <c r="P607" s="5">
        <v>58.674215631404898</v>
      </c>
      <c r="Q607" s="6">
        <f t="shared" si="49"/>
        <v>70.995800913999929</v>
      </c>
      <c r="R607" s="5"/>
      <c r="S607" s="16"/>
      <c r="T607" s="22">
        <f t="shared" si="50"/>
        <v>0</v>
      </c>
      <c r="U607" s="6"/>
      <c r="V607" s="6"/>
      <c r="W607" s="6"/>
      <c r="X607" s="6"/>
      <c r="Y607" s="6"/>
      <c r="Z607" s="6"/>
      <c r="AA607" s="6"/>
      <c r="AB607" s="6"/>
    </row>
    <row r="608" spans="1:28" x14ac:dyDescent="0.25">
      <c r="A608" s="3" t="s">
        <v>4059</v>
      </c>
      <c r="B608" s="3" t="s">
        <v>4060</v>
      </c>
      <c r="C608" s="4">
        <v>44341</v>
      </c>
      <c r="D608" s="3" t="s">
        <v>4061</v>
      </c>
      <c r="E608" s="3" t="s">
        <v>4062</v>
      </c>
      <c r="F608" s="3"/>
      <c r="G608" s="3" t="s">
        <v>4063</v>
      </c>
      <c r="H608" s="3" t="s">
        <v>4064</v>
      </c>
      <c r="I608" s="5">
        <v>1</v>
      </c>
      <c r="J608" s="5">
        <v>31.667520661156999</v>
      </c>
      <c r="K608" s="5">
        <f t="shared" si="47"/>
        <v>38.317699999999967</v>
      </c>
      <c r="L608" s="5"/>
      <c r="M608" s="5"/>
      <c r="N608" s="5">
        <f t="shared" si="52"/>
        <v>36.401814999999964</v>
      </c>
      <c r="O608" s="5"/>
      <c r="P608" s="5">
        <v>58.674215631404898</v>
      </c>
      <c r="Q608" s="6">
        <f t="shared" si="49"/>
        <v>70.995800913999929</v>
      </c>
      <c r="R608" s="5"/>
      <c r="S608" s="16"/>
      <c r="T608" s="22">
        <f t="shared" si="50"/>
        <v>0</v>
      </c>
      <c r="U608" s="6"/>
      <c r="V608" s="6"/>
      <c r="W608" s="6"/>
      <c r="X608" s="6"/>
      <c r="Y608" s="6"/>
      <c r="Z608" s="6"/>
      <c r="AA608" s="6"/>
      <c r="AB608" s="6"/>
    </row>
    <row r="609" spans="1:28" x14ac:dyDescent="0.25">
      <c r="A609" s="13" t="s">
        <v>4065</v>
      </c>
      <c r="B609" s="13" t="s">
        <v>4066</v>
      </c>
      <c r="C609" s="14">
        <v>44341</v>
      </c>
      <c r="D609" s="13" t="s">
        <v>4067</v>
      </c>
      <c r="E609" s="13" t="s">
        <v>4068</v>
      </c>
      <c r="F609" s="13"/>
      <c r="G609" s="13" t="s">
        <v>4069</v>
      </c>
      <c r="H609" s="13" t="s">
        <v>4070</v>
      </c>
      <c r="I609" s="15">
        <v>3</v>
      </c>
      <c r="J609" s="15">
        <v>31.667520661156999</v>
      </c>
      <c r="K609" s="15">
        <f t="shared" si="47"/>
        <v>114.95309999999991</v>
      </c>
      <c r="L609" s="5"/>
      <c r="M609" s="15"/>
      <c r="N609" s="5">
        <f t="shared" si="52"/>
        <v>109.20544499999991</v>
      </c>
      <c r="O609" s="15"/>
      <c r="P609" s="15">
        <v>175.71250450661199</v>
      </c>
      <c r="Q609" s="16">
        <f t="shared" si="49"/>
        <v>212.6121304530005</v>
      </c>
      <c r="R609" s="15"/>
      <c r="S609" s="16"/>
      <c r="T609" s="22">
        <f t="shared" si="50"/>
        <v>0</v>
      </c>
      <c r="U609" s="16"/>
      <c r="V609" s="16"/>
      <c r="W609" s="16"/>
      <c r="X609" s="16"/>
      <c r="Y609" s="16"/>
      <c r="Z609" s="16"/>
      <c r="AA609" s="16"/>
      <c r="AB609" s="16"/>
    </row>
    <row r="610" spans="1:28" x14ac:dyDescent="0.25">
      <c r="A610" s="3" t="s">
        <v>4275</v>
      </c>
      <c r="B610" s="3" t="s">
        <v>4276</v>
      </c>
      <c r="C610" s="4">
        <v>44341</v>
      </c>
      <c r="D610" s="3" t="s">
        <v>4277</v>
      </c>
      <c r="E610" s="3" t="s">
        <v>4278</v>
      </c>
      <c r="F610" s="3"/>
      <c r="G610" s="3" t="s">
        <v>4279</v>
      </c>
      <c r="H610" s="3" t="s">
        <v>4280</v>
      </c>
      <c r="I610" s="5">
        <v>1</v>
      </c>
      <c r="J610" s="5">
        <v>402.45842975206602</v>
      </c>
      <c r="K610" s="5">
        <f t="shared" si="47"/>
        <v>486.97469999999987</v>
      </c>
      <c r="L610" s="5"/>
      <c r="M610" s="5"/>
      <c r="N610" s="5">
        <f t="shared" si="52"/>
        <v>462.62596499999984</v>
      </c>
      <c r="O610" s="5"/>
      <c r="P610" s="5">
        <v>744.63663589586804</v>
      </c>
      <c r="Q610" s="6">
        <f t="shared" si="49"/>
        <v>901.01032943400025</v>
      </c>
      <c r="R610" s="5"/>
      <c r="S610" s="16"/>
      <c r="T610" s="22">
        <f t="shared" si="50"/>
        <v>0</v>
      </c>
      <c r="U610" s="6"/>
      <c r="V610" s="6"/>
      <c r="W610" s="6"/>
      <c r="X610" s="6"/>
      <c r="Y610" s="6"/>
      <c r="Z610" s="6"/>
      <c r="AA610" s="6"/>
      <c r="AB610" s="6"/>
    </row>
    <row r="611" spans="1:28" x14ac:dyDescent="0.25">
      <c r="A611" s="13" t="s">
        <v>4281</v>
      </c>
      <c r="B611" s="13" t="s">
        <v>4282</v>
      </c>
      <c r="C611" s="14">
        <v>44341</v>
      </c>
      <c r="D611" s="13" t="s">
        <v>4283</v>
      </c>
      <c r="E611" s="13" t="s">
        <v>4284</v>
      </c>
      <c r="F611" s="13">
        <v>3021</v>
      </c>
      <c r="G611" s="13" t="s">
        <v>4285</v>
      </c>
      <c r="H611" s="13" t="s">
        <v>4286</v>
      </c>
      <c r="I611" s="15">
        <v>1</v>
      </c>
      <c r="J611" s="15">
        <v>277.43</v>
      </c>
      <c r="K611" s="15">
        <f t="shared" si="47"/>
        <v>335.69029999999998</v>
      </c>
      <c r="L611" s="5"/>
      <c r="M611" s="15"/>
      <c r="N611" s="5">
        <f t="shared" si="52"/>
        <v>318.90578499999998</v>
      </c>
      <c r="O611" s="15">
        <f>+SUM(N597:N611)</f>
        <v>2430.7974662500001</v>
      </c>
      <c r="P611" s="15">
        <v>641.32019090082701</v>
      </c>
      <c r="Q611" s="16">
        <f t="shared" si="49"/>
        <v>775.99743099000068</v>
      </c>
      <c r="R611" s="15">
        <f>+SUM(Q597:Q611)</f>
        <v>5224.9675264280022</v>
      </c>
      <c r="S611" s="16">
        <v>5679.35</v>
      </c>
      <c r="T611" s="22">
        <f t="shared" si="50"/>
        <v>454.38247357199816</v>
      </c>
      <c r="U611" s="16"/>
      <c r="V611" s="16"/>
      <c r="W611" s="16"/>
      <c r="X611" s="16"/>
      <c r="Y611" s="16"/>
      <c r="Z611" s="16"/>
      <c r="AA611" s="16"/>
      <c r="AB611" s="16" t="s">
        <v>4894</v>
      </c>
    </row>
    <row r="612" spans="1:28" x14ac:dyDescent="0.25">
      <c r="A612" s="3" t="s">
        <v>4653</v>
      </c>
      <c r="B612" s="3" t="s">
        <v>4654</v>
      </c>
      <c r="C612" s="4">
        <v>44341</v>
      </c>
      <c r="D612" s="3" t="s">
        <v>4655</v>
      </c>
      <c r="E612" s="3" t="s">
        <v>4656</v>
      </c>
      <c r="F612" s="3">
        <v>3022</v>
      </c>
      <c r="G612" s="3" t="s">
        <v>4657</v>
      </c>
      <c r="H612" s="3" t="s">
        <v>4658</v>
      </c>
      <c r="I612" s="5">
        <v>1</v>
      </c>
      <c r="J612" s="5">
        <v>418.2</v>
      </c>
      <c r="K612" s="5">
        <f t="shared" si="47"/>
        <v>506.02199999999999</v>
      </c>
      <c r="L612" s="5"/>
      <c r="M612" s="5"/>
      <c r="N612" s="5">
        <f>+K612</f>
        <v>506.02199999999999</v>
      </c>
      <c r="O612" s="5">
        <f>+N612</f>
        <v>506.02199999999999</v>
      </c>
      <c r="P612" s="5">
        <v>595.03787762479396</v>
      </c>
      <c r="Q612" s="6">
        <f t="shared" si="49"/>
        <v>719.99583192600062</v>
      </c>
      <c r="R612" s="5">
        <f>+Q612</f>
        <v>719.99583192600062</v>
      </c>
      <c r="S612" s="16">
        <v>720</v>
      </c>
      <c r="T612" s="22">
        <f t="shared" si="50"/>
        <v>4.1680739993807947E-3</v>
      </c>
      <c r="U612" s="6"/>
      <c r="V612" s="6"/>
      <c r="W612" s="6"/>
      <c r="X612" s="6"/>
      <c r="Y612" s="6"/>
      <c r="Z612" s="6"/>
      <c r="AA612" s="6"/>
      <c r="AB612" s="6"/>
    </row>
    <row r="613" spans="1:28" x14ac:dyDescent="0.25">
      <c r="A613" s="3" t="s">
        <v>1606</v>
      </c>
      <c r="B613" s="3" t="s">
        <v>1607</v>
      </c>
      <c r="C613" s="4">
        <v>44341</v>
      </c>
      <c r="D613" s="3" t="s">
        <v>1608</v>
      </c>
      <c r="E613" s="3" t="s">
        <v>1609</v>
      </c>
      <c r="F613" s="3"/>
      <c r="G613" s="3" t="s">
        <v>1610</v>
      </c>
      <c r="H613" s="3" t="s">
        <v>1611</v>
      </c>
      <c r="I613" s="5">
        <v>2</v>
      </c>
      <c r="J613" s="5">
        <v>123.97</v>
      </c>
      <c r="K613" s="5">
        <f t="shared" ref="K613:K623" si="53">+J613*I613*1.21</f>
        <v>300.00739999999996</v>
      </c>
      <c r="L613" s="5"/>
      <c r="M613" s="5"/>
      <c r="N613" s="5">
        <f>+K613*0.95</f>
        <v>285.00702999999993</v>
      </c>
      <c r="O613" s="5"/>
      <c r="P613" s="5">
        <v>445.45654723140501</v>
      </c>
      <c r="Q613" s="6">
        <f t="shared" si="49"/>
        <v>539.00242215000003</v>
      </c>
      <c r="R613" s="5"/>
      <c r="S613" s="16"/>
      <c r="T613" s="22">
        <f t="shared" si="50"/>
        <v>0</v>
      </c>
      <c r="U613" s="6"/>
      <c r="V613" s="6"/>
      <c r="W613" s="6"/>
      <c r="X613" s="6"/>
      <c r="Y613" s="6"/>
      <c r="Z613" s="6"/>
      <c r="AA613" s="6"/>
      <c r="AB613" s="6"/>
    </row>
    <row r="614" spans="1:28" x14ac:dyDescent="0.25">
      <c r="A614" s="3" t="s">
        <v>1618</v>
      </c>
      <c r="B614" s="3" t="s">
        <v>1619</v>
      </c>
      <c r="C614" s="4">
        <v>44341</v>
      </c>
      <c r="D614" s="3" t="s">
        <v>1620</v>
      </c>
      <c r="E614" s="3" t="s">
        <v>1621</v>
      </c>
      <c r="F614" s="3"/>
      <c r="G614" s="3" t="s">
        <v>1622</v>
      </c>
      <c r="H614" s="3" t="s">
        <v>1623</v>
      </c>
      <c r="I614" s="5">
        <v>2</v>
      </c>
      <c r="J614" s="5">
        <v>123.97</v>
      </c>
      <c r="K614" s="5">
        <f t="shared" si="53"/>
        <v>300.00739999999996</v>
      </c>
      <c r="L614" s="5"/>
      <c r="M614" s="5"/>
      <c r="N614" s="5">
        <f>+K614*0.95</f>
        <v>285.00702999999993</v>
      </c>
      <c r="O614" s="5"/>
      <c r="P614" s="5">
        <v>445.45654723140501</v>
      </c>
      <c r="Q614" s="6">
        <f t="shared" si="49"/>
        <v>539.00242215000003</v>
      </c>
      <c r="R614" s="5"/>
      <c r="S614" s="16"/>
      <c r="T614" s="22">
        <f t="shared" si="50"/>
        <v>0</v>
      </c>
      <c r="U614" s="6"/>
      <c r="V614" s="6"/>
      <c r="W614" s="6"/>
      <c r="X614" s="6"/>
      <c r="Y614" s="6"/>
      <c r="Z614" s="6"/>
      <c r="AA614" s="6"/>
      <c r="AB614" s="6"/>
    </row>
    <row r="615" spans="1:28" x14ac:dyDescent="0.25">
      <c r="A615" s="3" t="s">
        <v>2512</v>
      </c>
      <c r="B615" s="3" t="s">
        <v>2513</v>
      </c>
      <c r="C615" s="4">
        <v>44341</v>
      </c>
      <c r="D615" s="3" t="s">
        <v>2514</v>
      </c>
      <c r="E615" s="3" t="s">
        <v>2515</v>
      </c>
      <c r="F615" s="3"/>
      <c r="G615" s="3" t="s">
        <v>2516</v>
      </c>
      <c r="H615" s="3" t="s">
        <v>2517</v>
      </c>
      <c r="I615" s="5">
        <v>1</v>
      </c>
      <c r="J615" s="5">
        <v>109.11</v>
      </c>
      <c r="K615" s="5">
        <f t="shared" si="53"/>
        <v>132.0231</v>
      </c>
      <c r="L615" s="5"/>
      <c r="M615" s="5">
        <f>+K615*0.85</f>
        <v>112.219635</v>
      </c>
      <c r="N615" s="5">
        <f>+M615*0.95</f>
        <v>106.60865324999999</v>
      </c>
      <c r="O615" s="5"/>
      <c r="P615" s="5">
        <v>190.91304030000001</v>
      </c>
      <c r="Q615" s="6">
        <f t="shared" si="49"/>
        <v>231.00477876299999</v>
      </c>
      <c r="R615" s="5"/>
      <c r="S615" s="16"/>
      <c r="T615" s="22">
        <f t="shared" si="50"/>
        <v>0</v>
      </c>
      <c r="U615" s="6"/>
      <c r="V615" s="6"/>
      <c r="W615" s="6"/>
      <c r="X615" s="6"/>
      <c r="Y615" s="6"/>
      <c r="Z615" s="6"/>
      <c r="AA615" s="6"/>
      <c r="AB615" s="6"/>
    </row>
    <row r="616" spans="1:28" x14ac:dyDescent="0.25">
      <c r="A616" s="3" t="s">
        <v>2823</v>
      </c>
      <c r="B616" s="3" t="s">
        <v>2824</v>
      </c>
      <c r="C616" s="4">
        <v>44341</v>
      </c>
      <c r="D616" s="3" t="s">
        <v>2825</v>
      </c>
      <c r="E616" s="3" t="s">
        <v>2826</v>
      </c>
      <c r="F616" s="3"/>
      <c r="G616" s="3" t="s">
        <v>2827</v>
      </c>
      <c r="H616" s="3" t="s">
        <v>2828</v>
      </c>
      <c r="I616" s="5">
        <v>2</v>
      </c>
      <c r="J616" s="5">
        <v>379.98776859504102</v>
      </c>
      <c r="K616" s="5">
        <f t="shared" si="53"/>
        <v>919.57039999999927</v>
      </c>
      <c r="L616" s="5"/>
      <c r="M616" s="5">
        <f>+K616*0.85</f>
        <v>781.63483999999937</v>
      </c>
      <c r="N616" s="5">
        <f>+M616*0.95</f>
        <v>742.55309799999941</v>
      </c>
      <c r="O616" s="5"/>
      <c r="P616" s="5">
        <v>1406.5931232528901</v>
      </c>
      <c r="Q616" s="6">
        <f t="shared" si="49"/>
        <v>1701.9776791359971</v>
      </c>
      <c r="R616" s="5"/>
      <c r="S616" s="16"/>
      <c r="T616" s="22">
        <f t="shared" si="50"/>
        <v>0</v>
      </c>
      <c r="U616" s="6"/>
      <c r="V616" s="6"/>
      <c r="W616" s="6"/>
      <c r="X616" s="6"/>
      <c r="Y616" s="6"/>
      <c r="Z616" s="6"/>
      <c r="AA616" s="6"/>
      <c r="AB616" s="6"/>
    </row>
    <row r="617" spans="1:28" x14ac:dyDescent="0.25">
      <c r="A617" s="3" t="s">
        <v>3213</v>
      </c>
      <c r="B617" s="3" t="s">
        <v>3214</v>
      </c>
      <c r="C617" s="4">
        <v>44341</v>
      </c>
      <c r="D617" s="3" t="s">
        <v>3215</v>
      </c>
      <c r="E617" s="3" t="s">
        <v>3216</v>
      </c>
      <c r="F617" s="3"/>
      <c r="G617" s="3" t="s">
        <v>3217</v>
      </c>
      <c r="H617" s="3" t="s">
        <v>3218</v>
      </c>
      <c r="I617" s="5">
        <v>1</v>
      </c>
      <c r="J617" s="5">
        <v>398.38991735537201</v>
      </c>
      <c r="K617" s="5">
        <f t="shared" si="53"/>
        <v>482.05180000000013</v>
      </c>
      <c r="L617" s="5"/>
      <c r="M617" s="5"/>
      <c r="N617" s="5">
        <f>+K617*0.95</f>
        <v>457.94921000000011</v>
      </c>
      <c r="O617" s="5"/>
      <c r="P617" s="5">
        <v>737.19265477190095</v>
      </c>
      <c r="Q617" s="6">
        <f t="shared" si="49"/>
        <v>892.00311227400016</v>
      </c>
      <c r="R617" s="5"/>
      <c r="S617" s="16"/>
      <c r="T617" s="22">
        <f t="shared" si="50"/>
        <v>0</v>
      </c>
      <c r="U617" s="6"/>
      <c r="V617" s="6"/>
      <c r="W617" s="6"/>
      <c r="X617" s="6"/>
      <c r="Y617" s="6"/>
      <c r="Z617" s="6"/>
      <c r="AA617" s="6"/>
      <c r="AB617" s="6"/>
    </row>
    <row r="618" spans="1:28" x14ac:dyDescent="0.25">
      <c r="A618" s="3" t="s">
        <v>3399</v>
      </c>
      <c r="B618" s="3" t="s">
        <v>3400</v>
      </c>
      <c r="C618" s="4">
        <v>44341</v>
      </c>
      <c r="D618" s="3" t="s">
        <v>3401</v>
      </c>
      <c r="E618" s="3" t="s">
        <v>3402</v>
      </c>
      <c r="F618" s="3"/>
      <c r="G618" s="3" t="s">
        <v>3403</v>
      </c>
      <c r="H618" s="3" t="s">
        <v>3404</v>
      </c>
      <c r="I618" s="5">
        <v>1</v>
      </c>
      <c r="J618" s="5">
        <v>1299.9889256198301</v>
      </c>
      <c r="K618" s="5">
        <f t="shared" si="53"/>
        <v>1572.9865999999943</v>
      </c>
      <c r="L618" s="5"/>
      <c r="M618" s="5">
        <f>+K618*0.85</f>
        <v>1337.0386099999951</v>
      </c>
      <c r="N618" s="5">
        <f>+M618*0.95</f>
        <v>1270.1866794999953</v>
      </c>
      <c r="O618" s="5"/>
      <c r="P618" s="5">
        <v>1734.7052223471001</v>
      </c>
      <c r="Q618" s="6">
        <f t="shared" si="49"/>
        <v>2098.9933190399911</v>
      </c>
      <c r="R618" s="5"/>
      <c r="S618" s="16"/>
      <c r="T618" s="22">
        <f t="shared" si="50"/>
        <v>0</v>
      </c>
      <c r="U618" s="6"/>
      <c r="V618" s="6"/>
      <c r="W618" s="6"/>
      <c r="X618" s="6"/>
      <c r="Y618" s="6"/>
      <c r="Z618" s="6"/>
      <c r="AA618" s="6"/>
      <c r="AB618" s="6"/>
    </row>
    <row r="619" spans="1:28" x14ac:dyDescent="0.25">
      <c r="A619" s="13" t="s">
        <v>4251</v>
      </c>
      <c r="B619" s="13" t="s">
        <v>4252</v>
      </c>
      <c r="C619" s="14">
        <v>44341</v>
      </c>
      <c r="D619" s="13" t="s">
        <v>4253</v>
      </c>
      <c r="E619" s="13" t="s">
        <v>4254</v>
      </c>
      <c r="F619" s="13"/>
      <c r="G619" s="13" t="s">
        <v>4255</v>
      </c>
      <c r="H619" s="13" t="s">
        <v>4256</v>
      </c>
      <c r="I619" s="15">
        <v>1</v>
      </c>
      <c r="J619" s="15">
        <v>437.43</v>
      </c>
      <c r="K619" s="15">
        <f t="shared" si="53"/>
        <v>529.2903</v>
      </c>
      <c r="L619" s="5"/>
      <c r="M619" s="15"/>
      <c r="N619" s="5">
        <f>+K619*0.95</f>
        <v>502.825785</v>
      </c>
      <c r="O619" s="15"/>
      <c r="P619" s="15">
        <v>1018.17870611901</v>
      </c>
      <c r="Q619" s="16">
        <f t="shared" si="49"/>
        <v>1231.9962344040021</v>
      </c>
      <c r="R619" s="15"/>
      <c r="S619" s="16"/>
      <c r="T619" s="22">
        <f t="shared" si="50"/>
        <v>0</v>
      </c>
      <c r="U619" s="16"/>
      <c r="V619" s="16"/>
      <c r="W619" s="16"/>
      <c r="X619" s="16"/>
      <c r="Y619" s="16"/>
      <c r="Z619" s="16"/>
      <c r="AA619" s="16"/>
      <c r="AB619" s="16"/>
    </row>
    <row r="620" spans="1:28" x14ac:dyDescent="0.25">
      <c r="A620" s="3" t="s">
        <v>4563</v>
      </c>
      <c r="B620" s="3" t="s">
        <v>4564</v>
      </c>
      <c r="C620" s="4">
        <v>44341</v>
      </c>
      <c r="D620" s="3" t="s">
        <v>4565</v>
      </c>
      <c r="E620" s="3" t="s">
        <v>4566</v>
      </c>
      <c r="F620" s="3">
        <v>3023</v>
      </c>
      <c r="G620" s="3" t="s">
        <v>4567</v>
      </c>
      <c r="H620" s="3" t="s">
        <v>4568</v>
      </c>
      <c r="I620" s="5">
        <v>1</v>
      </c>
      <c r="J620" s="5">
        <v>418.2</v>
      </c>
      <c r="K620" s="5">
        <f t="shared" si="53"/>
        <v>506.02199999999999</v>
      </c>
      <c r="L620" s="5"/>
      <c r="M620" s="5"/>
      <c r="N620" s="5">
        <f>+K620</f>
        <v>506.02199999999999</v>
      </c>
      <c r="O620" s="5">
        <f>+SUM(N613:N620)</f>
        <v>4156.1594857499949</v>
      </c>
      <c r="P620" s="5">
        <v>595.03795601652905</v>
      </c>
      <c r="Q620" s="6">
        <f t="shared" si="49"/>
        <v>719.9959267800001</v>
      </c>
      <c r="R620" s="5">
        <f>+SUM(Q613:Q620)</f>
        <v>7953.9758946969914</v>
      </c>
      <c r="S620" s="16">
        <v>7954</v>
      </c>
      <c r="T620" s="22">
        <f t="shared" si="50"/>
        <v>2.4105303008582268E-2</v>
      </c>
      <c r="U620" s="6"/>
      <c r="V620" s="6"/>
      <c r="W620" s="6"/>
      <c r="X620" s="6"/>
      <c r="Y620" s="6"/>
      <c r="Z620" s="6"/>
      <c r="AA620" s="6"/>
      <c r="AB620" s="6"/>
    </row>
    <row r="621" spans="1:28" x14ac:dyDescent="0.25">
      <c r="A621" s="3" t="s">
        <v>251</v>
      </c>
      <c r="B621" s="3" t="s">
        <v>252</v>
      </c>
      <c r="C621" s="4">
        <v>44341</v>
      </c>
      <c r="D621" s="3" t="s">
        <v>253</v>
      </c>
      <c r="E621" s="3" t="s">
        <v>254</v>
      </c>
      <c r="F621" s="3"/>
      <c r="G621" s="3" t="s">
        <v>255</v>
      </c>
      <c r="H621" s="3" t="s">
        <v>256</v>
      </c>
      <c r="I621" s="5">
        <v>1</v>
      </c>
      <c r="J621" s="5">
        <v>739.71</v>
      </c>
      <c r="K621" s="5">
        <f t="shared" si="53"/>
        <v>895.04910000000007</v>
      </c>
      <c r="L621" s="5"/>
      <c r="M621" s="5"/>
      <c r="N621" s="5">
        <f>+K621*0.95</f>
        <v>850.29664500000001</v>
      </c>
      <c r="O621" s="5"/>
      <c r="P621" s="5">
        <v>1294.2227154049599</v>
      </c>
      <c r="Q621" s="6">
        <f t="shared" si="49"/>
        <v>1566.0094856400015</v>
      </c>
      <c r="R621" s="5"/>
      <c r="S621" s="16"/>
      <c r="T621" s="22">
        <f t="shared" si="50"/>
        <v>0</v>
      </c>
      <c r="U621" s="6"/>
      <c r="V621" s="6"/>
      <c r="W621" s="6"/>
      <c r="X621" s="6"/>
      <c r="Y621" s="6"/>
      <c r="Z621" s="6"/>
      <c r="AA621" s="6"/>
      <c r="AB621" s="6"/>
    </row>
    <row r="622" spans="1:28" x14ac:dyDescent="0.25">
      <c r="A622" s="3" t="s">
        <v>1564</v>
      </c>
      <c r="B622" s="3" t="s">
        <v>1565</v>
      </c>
      <c r="C622" s="4">
        <v>44341</v>
      </c>
      <c r="D622" s="3" t="s">
        <v>1566</v>
      </c>
      <c r="E622" s="3" t="s">
        <v>1567</v>
      </c>
      <c r="F622" s="3">
        <v>3025</v>
      </c>
      <c r="G622" s="3" t="s">
        <v>1568</v>
      </c>
      <c r="H622" s="3" t="s">
        <v>1569</v>
      </c>
      <c r="I622" s="5">
        <v>1</v>
      </c>
      <c r="J622" s="5">
        <v>1157.0999999999999</v>
      </c>
      <c r="K622" s="5">
        <f t="shared" si="53"/>
        <v>1400.0909999999999</v>
      </c>
      <c r="L622" s="5">
        <f>+K622*0.7</f>
        <v>980.06369999999981</v>
      </c>
      <c r="M622" s="5"/>
      <c r="N622" s="5">
        <f>+L622*0.95</f>
        <v>931.06051499999978</v>
      </c>
      <c r="O622" s="5">
        <f>+N622+N621</f>
        <v>1781.3571599999998</v>
      </c>
      <c r="P622" s="5">
        <v>2065.2821572727298</v>
      </c>
      <c r="Q622" s="6">
        <f t="shared" si="49"/>
        <v>2498.9914103000028</v>
      </c>
      <c r="R622" s="5">
        <f>+Q622+Q621</f>
        <v>4065.0008959400043</v>
      </c>
      <c r="S622" s="16">
        <v>4065</v>
      </c>
      <c r="T622" s="22">
        <f t="shared" si="50"/>
        <v>-8.9594000428405707E-4</v>
      </c>
      <c r="U622" s="6"/>
      <c r="V622" s="6"/>
      <c r="W622" s="6"/>
      <c r="X622" s="6"/>
      <c r="Y622" s="6"/>
      <c r="Z622" s="6"/>
      <c r="AA622" s="6"/>
      <c r="AB622" s="6"/>
    </row>
    <row r="623" spans="1:28" x14ac:dyDescent="0.25">
      <c r="A623" s="3" t="s">
        <v>9</v>
      </c>
      <c r="B623" s="3" t="s">
        <v>10</v>
      </c>
      <c r="C623" s="4">
        <v>44341</v>
      </c>
      <c r="D623" s="3" t="s">
        <v>11</v>
      </c>
      <c r="E623" s="3" t="s">
        <v>12</v>
      </c>
      <c r="F623" s="3"/>
      <c r="G623" s="3" t="s">
        <v>13</v>
      </c>
      <c r="H623" s="3" t="s">
        <v>14</v>
      </c>
      <c r="I623" s="5">
        <v>1</v>
      </c>
      <c r="J623" s="5">
        <v>247.33</v>
      </c>
      <c r="K623" s="5">
        <f t="shared" si="53"/>
        <v>299.26929999999999</v>
      </c>
      <c r="L623" s="5"/>
      <c r="M623" s="5"/>
      <c r="N623" s="5">
        <f>+K623*0.95</f>
        <v>284.305835</v>
      </c>
      <c r="O623" s="5"/>
      <c r="P623" s="5">
        <v>457.85430040991702</v>
      </c>
      <c r="Q623" s="6">
        <f t="shared" si="49"/>
        <v>554.00370349599962</v>
      </c>
      <c r="R623" s="5"/>
      <c r="S623" s="16"/>
      <c r="T623" s="22">
        <f t="shared" si="50"/>
        <v>0</v>
      </c>
      <c r="U623" s="6"/>
      <c r="V623" s="6"/>
      <c r="W623" s="6"/>
      <c r="X623" s="6"/>
      <c r="Y623" s="6"/>
      <c r="Z623" s="6"/>
      <c r="AA623" s="6"/>
      <c r="AB623" s="6"/>
    </row>
    <row r="624" spans="1:28" x14ac:dyDescent="0.25">
      <c r="A624" s="3" t="s">
        <v>305</v>
      </c>
      <c r="B624" s="3" t="s">
        <v>306</v>
      </c>
      <c r="C624" s="4">
        <v>44341</v>
      </c>
      <c r="D624" s="3" t="s">
        <v>307</v>
      </c>
      <c r="E624" s="3" t="s">
        <v>308</v>
      </c>
      <c r="F624" s="3"/>
      <c r="G624" s="3" t="s">
        <v>309</v>
      </c>
      <c r="H624" s="3" t="s">
        <v>310</v>
      </c>
      <c r="I624" s="5">
        <v>-1</v>
      </c>
      <c r="J624" s="5">
        <v>1239.6694214875999</v>
      </c>
      <c r="K624" s="5">
        <v>0</v>
      </c>
      <c r="L624" s="5"/>
      <c r="M624" s="5"/>
      <c r="N624" s="5">
        <v>0</v>
      </c>
      <c r="O624" s="5"/>
      <c r="P624" s="5">
        <v>-1239.6694214875999</v>
      </c>
      <c r="Q624" s="6">
        <f t="shared" si="49"/>
        <v>-1499.9999999999959</v>
      </c>
      <c r="R624" s="5"/>
      <c r="S624" s="16"/>
      <c r="T624" s="22">
        <f t="shared" si="50"/>
        <v>0</v>
      </c>
      <c r="U624" s="6"/>
      <c r="V624" s="6"/>
      <c r="W624" s="6"/>
      <c r="X624" s="6"/>
      <c r="Y624" s="6"/>
      <c r="Z624" s="6"/>
      <c r="AA624" s="6"/>
      <c r="AB624" s="6"/>
    </row>
    <row r="625" spans="1:28" x14ac:dyDescent="0.25">
      <c r="A625" s="3" t="s">
        <v>658</v>
      </c>
      <c r="B625" s="3" t="s">
        <v>659</v>
      </c>
      <c r="C625" s="4">
        <v>44341</v>
      </c>
      <c r="D625" s="3" t="s">
        <v>660</v>
      </c>
      <c r="E625" s="3" t="s">
        <v>661</v>
      </c>
      <c r="F625" s="3">
        <v>3026</v>
      </c>
      <c r="G625" s="3" t="s">
        <v>662</v>
      </c>
      <c r="H625" s="3" t="s">
        <v>663</v>
      </c>
      <c r="I625" s="5">
        <v>1</v>
      </c>
      <c r="J625" s="5">
        <v>739.71</v>
      </c>
      <c r="K625" s="5">
        <f t="shared" ref="K625:K643" si="54">+J625*I625*1.21</f>
        <v>895.04910000000007</v>
      </c>
      <c r="L625" s="5"/>
      <c r="M625" s="5"/>
      <c r="N625" s="5">
        <f>+K625*0.95</f>
        <v>850.29664500000001</v>
      </c>
      <c r="O625" s="5">
        <f>+N625+N624+N623</f>
        <v>1134.60248</v>
      </c>
      <c r="P625" s="5">
        <v>1294.2227154049599</v>
      </c>
      <c r="Q625" s="6">
        <f t="shared" si="49"/>
        <v>1566.0094856400015</v>
      </c>
      <c r="R625" s="5">
        <f>+Q625+Q624+Q623</f>
        <v>620.01318913600517</v>
      </c>
      <c r="S625" s="16">
        <v>888.34</v>
      </c>
      <c r="T625" s="22">
        <f t="shared" si="50"/>
        <v>268.32681086399487</v>
      </c>
      <c r="U625" s="6"/>
      <c r="V625" s="6"/>
      <c r="W625" s="6"/>
      <c r="X625" s="6"/>
      <c r="Y625" s="6"/>
      <c r="Z625" s="6"/>
      <c r="AA625" s="6"/>
      <c r="AB625" s="16" t="s">
        <v>4894</v>
      </c>
    </row>
    <row r="626" spans="1:28" x14ac:dyDescent="0.25">
      <c r="A626" s="3" t="s">
        <v>401</v>
      </c>
      <c r="B626" s="3" t="s">
        <v>402</v>
      </c>
      <c r="C626" s="4">
        <v>44341</v>
      </c>
      <c r="D626" s="3" t="s">
        <v>403</v>
      </c>
      <c r="E626" s="3" t="s">
        <v>404</v>
      </c>
      <c r="F626" s="3"/>
      <c r="G626" s="3" t="s">
        <v>405</v>
      </c>
      <c r="H626" s="3" t="s">
        <v>406</v>
      </c>
      <c r="I626" s="5">
        <v>1</v>
      </c>
      <c r="J626" s="15">
        <v>198.36</v>
      </c>
      <c r="K626" s="5">
        <f t="shared" si="54"/>
        <v>240.01560000000001</v>
      </c>
      <c r="L626" s="5"/>
      <c r="M626" s="5"/>
      <c r="N626" s="5">
        <f>+K626*0.95</f>
        <v>228.01481999999999</v>
      </c>
      <c r="O626" s="5"/>
      <c r="P626" s="5">
        <v>366.937931504132</v>
      </c>
      <c r="Q626" s="6">
        <f t="shared" si="49"/>
        <v>443.99489711999968</v>
      </c>
      <c r="R626" s="5"/>
      <c r="S626" s="16"/>
      <c r="T626" s="22">
        <f t="shared" si="50"/>
        <v>0</v>
      </c>
      <c r="U626" s="6"/>
      <c r="V626" s="6"/>
      <c r="W626" s="6"/>
      <c r="X626" s="6"/>
      <c r="Y626" s="6"/>
      <c r="Z626" s="6"/>
      <c r="AA626" s="6"/>
      <c r="AB626" s="6"/>
    </row>
    <row r="627" spans="1:28" x14ac:dyDescent="0.25">
      <c r="A627" s="3" t="s">
        <v>1492</v>
      </c>
      <c r="B627" s="3" t="s">
        <v>1493</v>
      </c>
      <c r="C627" s="4">
        <v>44341</v>
      </c>
      <c r="D627" s="3" t="s">
        <v>1494</v>
      </c>
      <c r="E627" s="3" t="s">
        <v>1495</v>
      </c>
      <c r="F627" s="3"/>
      <c r="G627" s="3" t="s">
        <v>1496</v>
      </c>
      <c r="H627" s="3" t="s">
        <v>1497</v>
      </c>
      <c r="I627" s="5">
        <v>2</v>
      </c>
      <c r="J627" s="5">
        <v>166.67</v>
      </c>
      <c r="K627" s="5">
        <f t="shared" si="54"/>
        <v>403.34139999999996</v>
      </c>
      <c r="L627" s="5"/>
      <c r="M627" s="5"/>
      <c r="N627" s="5">
        <f>+K627*0.95</f>
        <v>383.17432999999994</v>
      </c>
      <c r="O627" s="5"/>
      <c r="P627" s="5">
        <v>616.52645391735598</v>
      </c>
      <c r="Q627" s="6">
        <f t="shared" si="49"/>
        <v>745.99700924000069</v>
      </c>
      <c r="R627" s="5"/>
      <c r="S627" s="16"/>
      <c r="T627" s="22">
        <f t="shared" si="50"/>
        <v>0</v>
      </c>
      <c r="U627" s="6"/>
      <c r="V627" s="6"/>
      <c r="W627" s="6"/>
      <c r="X627" s="6"/>
      <c r="Y627" s="6"/>
      <c r="Z627" s="6"/>
      <c r="AA627" s="6"/>
      <c r="AB627" s="6"/>
    </row>
    <row r="628" spans="1:28" x14ac:dyDescent="0.25">
      <c r="A628" s="3" t="s">
        <v>3681</v>
      </c>
      <c r="B628" s="3" t="s">
        <v>3682</v>
      </c>
      <c r="C628" s="4">
        <v>44341</v>
      </c>
      <c r="D628" s="3" t="s">
        <v>3683</v>
      </c>
      <c r="E628" s="3" t="s">
        <v>3684</v>
      </c>
      <c r="F628" s="3"/>
      <c r="G628" s="3" t="s">
        <v>3685</v>
      </c>
      <c r="H628" s="3" t="s">
        <v>3686</v>
      </c>
      <c r="I628" s="5">
        <v>2</v>
      </c>
      <c r="J628" s="5">
        <v>54.896500000000003</v>
      </c>
      <c r="K628" s="5">
        <f t="shared" si="54"/>
        <v>132.84953000000002</v>
      </c>
      <c r="L628" s="5"/>
      <c r="M628" s="5">
        <f>+K628*0.9</f>
        <v>119.56457700000001</v>
      </c>
      <c r="N628" s="5">
        <f>+M628*0.95</f>
        <v>113.58634815000001</v>
      </c>
      <c r="O628" s="5"/>
      <c r="P628" s="5">
        <v>304.127077735537</v>
      </c>
      <c r="Q628" s="6">
        <f t="shared" si="49"/>
        <v>367.99376405999976</v>
      </c>
      <c r="R628" s="5"/>
      <c r="S628" s="16"/>
      <c r="T628" s="22">
        <f t="shared" si="50"/>
        <v>0</v>
      </c>
      <c r="U628" s="6"/>
      <c r="V628" s="6"/>
      <c r="W628" s="6"/>
      <c r="X628" s="6"/>
      <c r="Y628" s="6"/>
      <c r="Z628" s="6"/>
      <c r="AA628" s="6"/>
      <c r="AB628" s="6"/>
    </row>
    <row r="629" spans="1:28" x14ac:dyDescent="0.25">
      <c r="A629" s="3" t="s">
        <v>4167</v>
      </c>
      <c r="B629" s="3" t="s">
        <v>4168</v>
      </c>
      <c r="C629" s="4">
        <v>44341</v>
      </c>
      <c r="D629" s="3" t="s">
        <v>4169</v>
      </c>
      <c r="E629" s="3" t="s">
        <v>4170</v>
      </c>
      <c r="F629" s="3"/>
      <c r="G629" s="3" t="s">
        <v>4171</v>
      </c>
      <c r="H629" s="3" t="s">
        <v>4172</v>
      </c>
      <c r="I629" s="5">
        <v>1</v>
      </c>
      <c r="J629" s="5">
        <v>35.314132231404997</v>
      </c>
      <c r="K629" s="5">
        <f t="shared" si="54"/>
        <v>42.730100000000043</v>
      </c>
      <c r="L629" s="5"/>
      <c r="M629" s="5"/>
      <c r="N629" s="5">
        <f>+K629*0.95</f>
        <v>40.593595000000036</v>
      </c>
      <c r="O629" s="5"/>
      <c r="P629" s="5">
        <v>65.702649299173601</v>
      </c>
      <c r="Q629" s="6">
        <f t="shared" si="49"/>
        <v>79.500205652000048</v>
      </c>
      <c r="R629" s="5"/>
      <c r="S629" s="16"/>
      <c r="T629" s="22">
        <f t="shared" si="50"/>
        <v>0</v>
      </c>
      <c r="U629" s="6"/>
      <c r="V629" s="6"/>
      <c r="W629" s="6"/>
      <c r="X629" s="6"/>
      <c r="Y629" s="6"/>
      <c r="Z629" s="6"/>
      <c r="AA629" s="6"/>
      <c r="AB629" s="6"/>
    </row>
    <row r="630" spans="1:28" x14ac:dyDescent="0.25">
      <c r="A630" s="3" t="s">
        <v>4461</v>
      </c>
      <c r="B630" s="3" t="s">
        <v>4462</v>
      </c>
      <c r="C630" s="4">
        <v>44341</v>
      </c>
      <c r="D630" s="3" t="s">
        <v>4463</v>
      </c>
      <c r="E630" s="3" t="s">
        <v>4464</v>
      </c>
      <c r="F630" s="3"/>
      <c r="G630" s="3" t="s">
        <v>4465</v>
      </c>
      <c r="H630" s="3" t="s">
        <v>4466</v>
      </c>
      <c r="I630" s="5">
        <v>1</v>
      </c>
      <c r="J630" s="15">
        <v>181.83</v>
      </c>
      <c r="K630" s="5">
        <f t="shared" si="54"/>
        <v>220.01430000000002</v>
      </c>
      <c r="L630" s="5"/>
      <c r="M630" s="5"/>
      <c r="N630" s="5">
        <f>+K630</f>
        <v>220.01430000000002</v>
      </c>
      <c r="O630" s="5"/>
      <c r="P630" s="5">
        <v>322.31203110000001</v>
      </c>
      <c r="Q630" s="6">
        <f t="shared" si="49"/>
        <v>389.99755763100001</v>
      </c>
      <c r="R630" s="5"/>
      <c r="S630" s="16"/>
      <c r="T630" s="22">
        <f t="shared" si="50"/>
        <v>0</v>
      </c>
      <c r="U630" s="6"/>
      <c r="V630" s="6"/>
      <c r="W630" s="6"/>
      <c r="X630" s="6"/>
      <c r="Y630" s="6"/>
      <c r="Z630" s="6"/>
      <c r="AA630" s="6"/>
      <c r="AB630" s="6"/>
    </row>
    <row r="631" spans="1:28" x14ac:dyDescent="0.25">
      <c r="A631" s="3" t="s">
        <v>4629</v>
      </c>
      <c r="B631" s="3" t="s">
        <v>4630</v>
      </c>
      <c r="C631" s="4">
        <v>44341</v>
      </c>
      <c r="D631" s="3" t="s">
        <v>4631</v>
      </c>
      <c r="E631" s="3" t="s">
        <v>4632</v>
      </c>
      <c r="F631" s="3"/>
      <c r="G631" s="3" t="s">
        <v>4633</v>
      </c>
      <c r="H631" s="3" t="s">
        <v>4634</v>
      </c>
      <c r="I631" s="5">
        <v>1</v>
      </c>
      <c r="J631" s="5">
        <v>418.2</v>
      </c>
      <c r="K631" s="5">
        <f t="shared" si="54"/>
        <v>506.02199999999999</v>
      </c>
      <c r="L631" s="5"/>
      <c r="M631" s="5"/>
      <c r="N631" s="5">
        <f>+K631</f>
        <v>506.02199999999999</v>
      </c>
      <c r="O631" s="5"/>
      <c r="P631" s="5">
        <v>595.03795601652905</v>
      </c>
      <c r="Q631" s="6">
        <f t="shared" si="49"/>
        <v>719.9959267800001</v>
      </c>
      <c r="R631" s="5"/>
      <c r="S631" s="16"/>
      <c r="T631" s="22">
        <f t="shared" si="50"/>
        <v>0</v>
      </c>
      <c r="U631" s="6"/>
      <c r="V631" s="6"/>
      <c r="W631" s="6"/>
      <c r="X631" s="6"/>
      <c r="Y631" s="6"/>
      <c r="Z631" s="6"/>
      <c r="AA631" s="6"/>
      <c r="AB631" s="6"/>
    </row>
    <row r="632" spans="1:28" x14ac:dyDescent="0.25">
      <c r="A632" s="3" t="s">
        <v>4749</v>
      </c>
      <c r="B632" s="3" t="s">
        <v>4750</v>
      </c>
      <c r="C632" s="4">
        <v>44341</v>
      </c>
      <c r="D632" s="3" t="s">
        <v>4751</v>
      </c>
      <c r="E632" s="3" t="s">
        <v>4752</v>
      </c>
      <c r="F632" s="3">
        <v>3027</v>
      </c>
      <c r="G632" s="3" t="s">
        <v>4753</v>
      </c>
      <c r="H632" s="3" t="s">
        <v>4754</v>
      </c>
      <c r="I632" s="5">
        <v>1</v>
      </c>
      <c r="J632" s="5">
        <v>231.42</v>
      </c>
      <c r="K632" s="5">
        <f t="shared" si="54"/>
        <v>280.01819999999998</v>
      </c>
      <c r="L632" s="5"/>
      <c r="M632" s="5"/>
      <c r="N632" s="5">
        <f>+K632</f>
        <v>280.01819999999998</v>
      </c>
      <c r="O632" s="5">
        <f>+SUM(N626:N632)</f>
        <v>1771.42359315</v>
      </c>
      <c r="P632" s="5">
        <v>404.95787769834698</v>
      </c>
      <c r="Q632" s="6">
        <f t="shared" si="49"/>
        <v>489.99903201499984</v>
      </c>
      <c r="R632" s="5">
        <f>+SUM(Q626:Q632)</f>
        <v>3237.4783924980002</v>
      </c>
      <c r="S632" s="16">
        <v>3237.5</v>
      </c>
      <c r="T632" s="22">
        <f t="shared" si="50"/>
        <v>2.1607501999824308E-2</v>
      </c>
      <c r="U632" s="6"/>
      <c r="V632" s="6"/>
      <c r="W632" s="6"/>
      <c r="X632" s="6"/>
      <c r="Y632" s="6"/>
      <c r="Z632" s="6"/>
      <c r="AA632" s="6"/>
      <c r="AB632" s="6"/>
    </row>
    <row r="633" spans="1:28" x14ac:dyDescent="0.25">
      <c r="A633" s="3" t="s">
        <v>1432</v>
      </c>
      <c r="B633" s="3" t="s">
        <v>1433</v>
      </c>
      <c r="C633" s="4">
        <v>44343</v>
      </c>
      <c r="D633" s="3" t="s">
        <v>1434</v>
      </c>
      <c r="E633" s="3" t="s">
        <v>1435</v>
      </c>
      <c r="F633" s="3"/>
      <c r="G633" s="3" t="s">
        <v>1436</v>
      </c>
      <c r="H633" s="3" t="s">
        <v>1437</v>
      </c>
      <c r="I633" s="5">
        <v>1</v>
      </c>
      <c r="J633" s="5">
        <v>700.04</v>
      </c>
      <c r="K633" s="5">
        <f t="shared" si="54"/>
        <v>847.0483999999999</v>
      </c>
      <c r="L633" s="5"/>
      <c r="M633" s="5"/>
      <c r="N633" s="5">
        <f>+K633*0.95</f>
        <v>804.69597999999985</v>
      </c>
      <c r="O633" s="5"/>
      <c r="P633" s="5">
        <v>1295.03676363471</v>
      </c>
      <c r="Q633" s="6">
        <f t="shared" si="49"/>
        <v>1566.9944839979992</v>
      </c>
      <c r="R633" s="5"/>
      <c r="S633" s="16"/>
      <c r="T633" s="22">
        <f t="shared" si="50"/>
        <v>0</v>
      </c>
      <c r="U633" s="6"/>
      <c r="V633" s="6"/>
      <c r="W633" s="6"/>
      <c r="X633" s="6"/>
      <c r="Y633" s="6"/>
      <c r="Z633" s="6"/>
      <c r="AA633" s="6"/>
      <c r="AB633" s="6"/>
    </row>
    <row r="634" spans="1:28" x14ac:dyDescent="0.25">
      <c r="A634" s="3" t="s">
        <v>4011</v>
      </c>
      <c r="B634" s="3" t="s">
        <v>4012</v>
      </c>
      <c r="C634" s="4">
        <v>44343</v>
      </c>
      <c r="D634" s="3" t="s">
        <v>4013</v>
      </c>
      <c r="E634" s="3" t="s">
        <v>4014</v>
      </c>
      <c r="F634" s="3">
        <v>3031</v>
      </c>
      <c r="G634" s="3" t="s">
        <v>4015</v>
      </c>
      <c r="H634" s="3" t="s">
        <v>4016</v>
      </c>
      <c r="I634" s="5">
        <v>1</v>
      </c>
      <c r="J634" s="5">
        <v>219.21371900826401</v>
      </c>
      <c r="K634" s="5">
        <f t="shared" si="54"/>
        <v>265.24859999999944</v>
      </c>
      <c r="L634" s="5">
        <f>+K634*0.7</f>
        <v>185.67401999999959</v>
      </c>
      <c r="M634" s="5"/>
      <c r="N634" s="5">
        <f>+L634*0.95</f>
        <v>176.39031899999961</v>
      </c>
      <c r="O634" s="5">
        <f>+N634+N633</f>
        <v>981.08629899999949</v>
      </c>
      <c r="P634" s="5">
        <v>206.611122302479</v>
      </c>
      <c r="Q634" s="6">
        <f t="shared" si="49"/>
        <v>249.99945798599958</v>
      </c>
      <c r="R634" s="5">
        <f>+Q634+Q633</f>
        <v>1816.9939419839989</v>
      </c>
      <c r="S634" s="16">
        <v>1817</v>
      </c>
      <c r="T634" s="22">
        <f t="shared" si="50"/>
        <v>6.0580160011340922E-3</v>
      </c>
      <c r="U634" s="6"/>
      <c r="V634" s="6"/>
      <c r="W634" s="6"/>
      <c r="X634" s="6"/>
      <c r="Y634" s="6"/>
      <c r="Z634" s="6"/>
      <c r="AA634" s="6"/>
      <c r="AB634" s="6"/>
    </row>
    <row r="635" spans="1:28" x14ac:dyDescent="0.25">
      <c r="A635" s="3" t="s">
        <v>4683</v>
      </c>
      <c r="B635" s="3" t="s">
        <v>4684</v>
      </c>
      <c r="C635" s="4">
        <v>44343</v>
      </c>
      <c r="D635" s="3" t="s">
        <v>4685</v>
      </c>
      <c r="E635" s="3" t="s">
        <v>4686</v>
      </c>
      <c r="F635" s="3">
        <v>3047</v>
      </c>
      <c r="G635" s="3" t="s">
        <v>4687</v>
      </c>
      <c r="H635" s="3" t="s">
        <v>4688</v>
      </c>
      <c r="I635" s="5">
        <v>1</v>
      </c>
      <c r="J635" s="5">
        <v>418.2</v>
      </c>
      <c r="K635" s="5">
        <f t="shared" si="54"/>
        <v>506.02199999999999</v>
      </c>
      <c r="L635" s="5"/>
      <c r="M635" s="5"/>
      <c r="N635" s="5">
        <f>+K635</f>
        <v>506.02199999999999</v>
      </c>
      <c r="O635" s="5">
        <f>+N635</f>
        <v>506.02199999999999</v>
      </c>
      <c r="P635" s="5">
        <v>595.03795601652905</v>
      </c>
      <c r="Q635" s="6">
        <f t="shared" si="49"/>
        <v>719.9959267800001</v>
      </c>
      <c r="R635" s="5">
        <f>+Q635</f>
        <v>719.9959267800001</v>
      </c>
      <c r="S635" s="16">
        <v>720</v>
      </c>
      <c r="T635" s="22">
        <f t="shared" si="50"/>
        <v>4.0732199998956276E-3</v>
      </c>
      <c r="U635" s="6"/>
      <c r="V635" s="6"/>
      <c r="W635" s="6"/>
      <c r="X635" s="6"/>
      <c r="Y635" s="6"/>
      <c r="Z635" s="6"/>
      <c r="AA635" s="6"/>
      <c r="AB635" s="6"/>
    </row>
    <row r="636" spans="1:28" x14ac:dyDescent="0.25">
      <c r="A636" s="3" t="s">
        <v>245</v>
      </c>
      <c r="B636" s="3" t="s">
        <v>246</v>
      </c>
      <c r="C636" s="4">
        <v>44335</v>
      </c>
      <c r="D636" s="3" t="s">
        <v>247</v>
      </c>
      <c r="E636" s="3" t="s">
        <v>248</v>
      </c>
      <c r="F636" s="3"/>
      <c r="G636" s="3" t="s">
        <v>249</v>
      </c>
      <c r="H636" s="3" t="s">
        <v>250</v>
      </c>
      <c r="I636" s="5">
        <v>1</v>
      </c>
      <c r="J636" s="5">
        <v>739.71</v>
      </c>
      <c r="K636" s="5">
        <f t="shared" si="54"/>
        <v>895.04910000000007</v>
      </c>
      <c r="L636" s="5"/>
      <c r="M636" s="5"/>
      <c r="N636" s="5">
        <f>+K636*0.95</f>
        <v>850.29664500000001</v>
      </c>
      <c r="O636" s="5"/>
      <c r="P636" s="5">
        <v>1294.2227154049599</v>
      </c>
      <c r="Q636" s="6">
        <f t="shared" si="49"/>
        <v>1566.0094856400015</v>
      </c>
      <c r="R636" s="5"/>
      <c r="S636" s="16"/>
      <c r="T636" s="22">
        <f t="shared" si="50"/>
        <v>0</v>
      </c>
      <c r="U636" s="6"/>
      <c r="V636" s="6"/>
      <c r="W636" s="6"/>
      <c r="X636" s="6"/>
      <c r="Y636" s="6"/>
      <c r="Z636" s="6"/>
      <c r="AA636" s="6"/>
      <c r="AB636" s="6"/>
    </row>
    <row r="637" spans="1:28" x14ac:dyDescent="0.25">
      <c r="A637" s="3" t="s">
        <v>796</v>
      </c>
      <c r="B637" s="3" t="s">
        <v>797</v>
      </c>
      <c r="C637" s="4">
        <v>44335</v>
      </c>
      <c r="D637" s="3" t="s">
        <v>798</v>
      </c>
      <c r="E637" s="3" t="s">
        <v>799</v>
      </c>
      <c r="F637" s="3"/>
      <c r="G637" s="3" t="s">
        <v>800</v>
      </c>
      <c r="H637" s="3" t="s">
        <v>801</v>
      </c>
      <c r="I637" s="5">
        <v>2</v>
      </c>
      <c r="J637" s="5">
        <v>200.7</v>
      </c>
      <c r="K637" s="5">
        <f t="shared" si="54"/>
        <v>485.69399999999996</v>
      </c>
      <c r="L637" s="5"/>
      <c r="M637" s="5"/>
      <c r="N637" s="5">
        <f>+K637*0.95</f>
        <v>461.40929999999992</v>
      </c>
      <c r="O637" s="5"/>
      <c r="P637" s="5">
        <v>742.14791920000005</v>
      </c>
      <c r="Q637" s="6">
        <f t="shared" si="49"/>
        <v>897.998982232</v>
      </c>
      <c r="R637" s="5"/>
      <c r="S637" s="16"/>
      <c r="T637" s="22">
        <f t="shared" si="50"/>
        <v>0</v>
      </c>
      <c r="U637" s="6"/>
      <c r="V637" s="6"/>
      <c r="W637" s="6"/>
      <c r="X637" s="6"/>
      <c r="Y637" s="6"/>
      <c r="Z637" s="6"/>
      <c r="AA637" s="6"/>
      <c r="AB637" s="6"/>
    </row>
    <row r="638" spans="1:28" x14ac:dyDescent="0.25">
      <c r="A638" s="3" t="s">
        <v>4245</v>
      </c>
      <c r="B638" s="3" t="s">
        <v>4246</v>
      </c>
      <c r="C638" s="4">
        <v>44335</v>
      </c>
      <c r="D638" s="3" t="s">
        <v>4247</v>
      </c>
      <c r="E638" s="3" t="s">
        <v>4248</v>
      </c>
      <c r="F638" s="3"/>
      <c r="G638" s="3" t="s">
        <v>4249</v>
      </c>
      <c r="H638" s="3" t="s">
        <v>4250</v>
      </c>
      <c r="I638" s="5">
        <v>1</v>
      </c>
      <c r="J638" s="5">
        <v>907.50909090909101</v>
      </c>
      <c r="K638" s="5">
        <f t="shared" si="54"/>
        <v>1098.086</v>
      </c>
      <c r="L638" s="5"/>
      <c r="M638" s="5"/>
      <c r="N638" s="5">
        <f>+K638*0.95</f>
        <v>1043.1816999999999</v>
      </c>
      <c r="O638" s="5"/>
      <c r="P638" s="5">
        <v>1007.43491690909</v>
      </c>
      <c r="Q638" s="6">
        <f t="shared" si="49"/>
        <v>1218.9962494599988</v>
      </c>
      <c r="R638" s="5"/>
      <c r="S638" s="16"/>
      <c r="T638" s="22">
        <f t="shared" si="50"/>
        <v>0</v>
      </c>
      <c r="U638" s="6"/>
      <c r="V638" s="6"/>
      <c r="W638" s="6"/>
      <c r="X638" s="6"/>
      <c r="Y638" s="6"/>
      <c r="Z638" s="6"/>
      <c r="AA638" s="6"/>
      <c r="AB638" s="6"/>
    </row>
    <row r="639" spans="1:28" x14ac:dyDescent="0.25">
      <c r="A639" s="3" t="s">
        <v>257</v>
      </c>
      <c r="B639" s="3" t="s">
        <v>258</v>
      </c>
      <c r="C639" s="4">
        <v>44343</v>
      </c>
      <c r="D639" s="3" t="s">
        <v>259</v>
      </c>
      <c r="E639" s="3" t="s">
        <v>260</v>
      </c>
      <c r="F639" s="3"/>
      <c r="G639" s="3" t="s">
        <v>261</v>
      </c>
      <c r="H639" s="3" t="s">
        <v>262</v>
      </c>
      <c r="I639" s="5">
        <v>-1</v>
      </c>
      <c r="J639" s="5">
        <v>739.71</v>
      </c>
      <c r="K639" s="5">
        <f t="shared" si="54"/>
        <v>-895.04910000000007</v>
      </c>
      <c r="L639" s="5"/>
      <c r="M639" s="5"/>
      <c r="N639" s="5">
        <f>+K639*0.95</f>
        <v>-850.29664500000001</v>
      </c>
      <c r="O639" s="5"/>
      <c r="P639" s="5">
        <v>-1294.2227154049599</v>
      </c>
      <c r="Q639" s="6">
        <f t="shared" si="49"/>
        <v>-1566.0094856400015</v>
      </c>
      <c r="R639" s="5"/>
      <c r="S639" s="16"/>
      <c r="T639" s="22">
        <f t="shared" si="50"/>
        <v>0</v>
      </c>
      <c r="U639" s="6"/>
      <c r="V639" s="6"/>
      <c r="W639" s="6"/>
      <c r="X639" s="6"/>
      <c r="Y639" s="6"/>
      <c r="Z639" s="6"/>
      <c r="AA639" s="6"/>
      <c r="AB639" s="6"/>
    </row>
    <row r="640" spans="1:28" x14ac:dyDescent="0.25">
      <c r="A640" s="3" t="s">
        <v>2829</v>
      </c>
      <c r="B640" s="3" t="s">
        <v>2830</v>
      </c>
      <c r="C640" s="4">
        <v>44343</v>
      </c>
      <c r="D640" s="3" t="s">
        <v>2831</v>
      </c>
      <c r="E640" s="3" t="s">
        <v>2832</v>
      </c>
      <c r="F640" s="3"/>
      <c r="G640" s="3" t="s">
        <v>2833</v>
      </c>
      <c r="H640" s="3" t="s">
        <v>2834</v>
      </c>
      <c r="I640" s="5">
        <v>1</v>
      </c>
      <c r="J640" s="5">
        <v>379.98776859504102</v>
      </c>
      <c r="K640" s="5">
        <f t="shared" si="54"/>
        <v>459.78519999999963</v>
      </c>
      <c r="L640" s="5"/>
      <c r="M640" s="5">
        <f>+K640*0.85</f>
        <v>390.81741999999969</v>
      </c>
      <c r="N640" s="5">
        <f>+M640*0.95</f>
        <v>371.2765489999997</v>
      </c>
      <c r="O640" s="5"/>
      <c r="P640" s="5">
        <v>702.88617483636301</v>
      </c>
      <c r="Q640" s="6">
        <f t="shared" si="49"/>
        <v>850.49227155199924</v>
      </c>
      <c r="R640" s="5"/>
      <c r="S640" s="16"/>
      <c r="T640" s="22">
        <f t="shared" si="50"/>
        <v>0</v>
      </c>
      <c r="U640" s="6"/>
      <c r="V640" s="6"/>
      <c r="W640" s="6"/>
      <c r="X640" s="6"/>
      <c r="Y640" s="6"/>
      <c r="Z640" s="6"/>
      <c r="AA640" s="6"/>
      <c r="AB640" s="6"/>
    </row>
    <row r="641" spans="1:28" x14ac:dyDescent="0.25">
      <c r="A641" s="3" t="s">
        <v>2871</v>
      </c>
      <c r="B641" s="3" t="s">
        <v>2872</v>
      </c>
      <c r="C641" s="4">
        <v>44343</v>
      </c>
      <c r="D641" s="3" t="s">
        <v>2873</v>
      </c>
      <c r="E641" s="3" t="s">
        <v>2874</v>
      </c>
      <c r="F641" s="3"/>
      <c r="G641" s="3" t="s">
        <v>2875</v>
      </c>
      <c r="H641" s="3" t="s">
        <v>2876</v>
      </c>
      <c r="I641" s="5">
        <v>1</v>
      </c>
      <c r="J641" s="5">
        <v>399.99702479338799</v>
      </c>
      <c r="K641" s="5">
        <f t="shared" si="54"/>
        <v>483.99639999999948</v>
      </c>
      <c r="L641" s="5"/>
      <c r="M641" s="5">
        <f>+K641*0.85</f>
        <v>411.39693999999957</v>
      </c>
      <c r="N641" s="5">
        <f>+M641*0.95</f>
        <v>390.82709299999959</v>
      </c>
      <c r="O641" s="5"/>
      <c r="P641" s="5">
        <v>739.89849658181697</v>
      </c>
      <c r="Q641" s="6">
        <f t="shared" si="49"/>
        <v>895.27718086399852</v>
      </c>
      <c r="R641" s="5"/>
      <c r="S641" s="16"/>
      <c r="T641" s="22">
        <f t="shared" si="50"/>
        <v>0</v>
      </c>
      <c r="U641" s="6"/>
      <c r="V641" s="6"/>
      <c r="W641" s="6"/>
      <c r="X641" s="6"/>
      <c r="Y641" s="6"/>
      <c r="Z641" s="6"/>
      <c r="AA641" s="6"/>
      <c r="AB641" s="6"/>
    </row>
    <row r="642" spans="1:28" x14ac:dyDescent="0.25">
      <c r="A642" s="3" t="s">
        <v>2925</v>
      </c>
      <c r="B642" s="3" t="s">
        <v>2926</v>
      </c>
      <c r="C642" s="4">
        <v>44343</v>
      </c>
      <c r="D642" s="3" t="s">
        <v>2927</v>
      </c>
      <c r="E642" s="3" t="s">
        <v>2928</v>
      </c>
      <c r="F642" s="3">
        <v>3003</v>
      </c>
      <c r="G642" s="3" t="s">
        <v>2929</v>
      </c>
      <c r="H642" s="3" t="s">
        <v>2930</v>
      </c>
      <c r="I642" s="5">
        <v>1</v>
      </c>
      <c r="J642" s="5">
        <v>424.99421487603303</v>
      </c>
      <c r="K642" s="5">
        <f t="shared" si="54"/>
        <v>514.24299999999994</v>
      </c>
      <c r="L642" s="5"/>
      <c r="M642" s="5">
        <f>+K642*0.85</f>
        <v>437.10654999999991</v>
      </c>
      <c r="N642" s="5">
        <f>+M642*0.95</f>
        <v>415.25122249999993</v>
      </c>
      <c r="O642" s="5">
        <f>+N642+N641+N640+N639+N638+N637+N636</f>
        <v>2681.9458644999986</v>
      </c>
      <c r="P642" s="5">
        <v>786.13729890909099</v>
      </c>
      <c r="Q642" s="6">
        <f t="shared" ref="Q642:Q705" si="55">+P642*1.21</f>
        <v>951.22613168000009</v>
      </c>
      <c r="R642" s="5">
        <f>+Q642+Q641+Q640+Q639+Q638+Q637+Q636</f>
        <v>4813.9908157879963</v>
      </c>
      <c r="S642" s="16">
        <v>3683</v>
      </c>
      <c r="T642" s="22">
        <f t="shared" si="50"/>
        <v>-1130.9908157879963</v>
      </c>
      <c r="U642" s="6"/>
      <c r="V642" s="6"/>
      <c r="W642" s="6"/>
      <c r="X642" s="6"/>
      <c r="Y642" s="6"/>
      <c r="Z642" s="6"/>
      <c r="AA642" s="6"/>
      <c r="AB642" s="16"/>
    </row>
    <row r="643" spans="1:28" x14ac:dyDescent="0.25">
      <c r="A643" s="3" t="s">
        <v>3405</v>
      </c>
      <c r="B643" s="3" t="s">
        <v>3406</v>
      </c>
      <c r="C643" s="4">
        <v>44343</v>
      </c>
      <c r="D643" s="3" t="s">
        <v>3407</v>
      </c>
      <c r="E643" s="3" t="s">
        <v>3408</v>
      </c>
      <c r="F643" s="3">
        <v>3028</v>
      </c>
      <c r="G643" s="3" t="s">
        <v>3409</v>
      </c>
      <c r="H643" s="3" t="s">
        <v>3410</v>
      </c>
      <c r="I643" s="5">
        <v>1</v>
      </c>
      <c r="J643" s="5">
        <v>1299.9889256198301</v>
      </c>
      <c r="K643" s="5">
        <f t="shared" si="54"/>
        <v>1572.9865999999943</v>
      </c>
      <c r="L643" s="5"/>
      <c r="M643" s="5">
        <f>+K643*0.85</f>
        <v>1337.0386099999951</v>
      </c>
      <c r="N643" s="5">
        <f>+M643*0.95</f>
        <v>1270.1866794999953</v>
      </c>
      <c r="O643" s="5">
        <f>+N643</f>
        <v>1270.1866794999953</v>
      </c>
      <c r="P643" s="5">
        <v>1734.7052223471001</v>
      </c>
      <c r="Q643" s="6">
        <f t="shared" si="55"/>
        <v>2098.9933190399911</v>
      </c>
      <c r="R643" s="5">
        <f>+Q643</f>
        <v>2098.9933190399911</v>
      </c>
      <c r="S643" s="16">
        <v>2474.54</v>
      </c>
      <c r="T643" s="22">
        <f t="shared" si="50"/>
        <v>375.54668096000887</v>
      </c>
      <c r="U643" s="6"/>
      <c r="V643" s="6"/>
      <c r="W643" s="6"/>
      <c r="X643" s="6"/>
      <c r="Y643" s="6"/>
      <c r="Z643" s="6"/>
      <c r="AA643" s="6"/>
      <c r="AB643" s="16" t="s">
        <v>4894</v>
      </c>
    </row>
    <row r="644" spans="1:28" x14ac:dyDescent="0.25">
      <c r="A644" s="3" t="s">
        <v>323</v>
      </c>
      <c r="B644" s="3" t="s">
        <v>324</v>
      </c>
      <c r="C644" s="4">
        <v>44343</v>
      </c>
      <c r="D644" s="3" t="s">
        <v>325</v>
      </c>
      <c r="E644" s="3" t="s">
        <v>326</v>
      </c>
      <c r="F644" s="3"/>
      <c r="G644" s="3" t="s">
        <v>327</v>
      </c>
      <c r="H644" s="3" t="s">
        <v>328</v>
      </c>
      <c r="I644" s="5">
        <v>-1</v>
      </c>
      <c r="J644" s="5">
        <v>6040.9090909090901</v>
      </c>
      <c r="K644" s="5">
        <v>0</v>
      </c>
      <c r="L644" s="5"/>
      <c r="M644" s="5"/>
      <c r="N644" s="5">
        <v>0</v>
      </c>
      <c r="O644" s="5"/>
      <c r="P644" s="5">
        <v>-6040.9090909090901</v>
      </c>
      <c r="Q644" s="6">
        <f t="shared" si="55"/>
        <v>-7309.4999999999991</v>
      </c>
      <c r="R644" s="5"/>
      <c r="S644" s="16"/>
      <c r="T644" s="22">
        <f t="shared" si="50"/>
        <v>0</v>
      </c>
      <c r="U644" s="6"/>
      <c r="V644" s="6"/>
      <c r="W644" s="6"/>
      <c r="X644" s="6"/>
      <c r="Y644" s="6"/>
      <c r="Z644" s="6"/>
      <c r="AA644" s="6"/>
      <c r="AB644" s="6"/>
    </row>
    <row r="645" spans="1:28" x14ac:dyDescent="0.25">
      <c r="A645" s="3" t="s">
        <v>916</v>
      </c>
      <c r="B645" s="3" t="s">
        <v>917</v>
      </c>
      <c r="C645" s="4">
        <v>44343</v>
      </c>
      <c r="D645" s="3" t="s">
        <v>918</v>
      </c>
      <c r="E645" s="3" t="s">
        <v>919</v>
      </c>
      <c r="F645" s="3"/>
      <c r="G645" s="3" t="s">
        <v>920</v>
      </c>
      <c r="H645" s="3" t="s">
        <v>921</v>
      </c>
      <c r="I645" s="5">
        <v>2</v>
      </c>
      <c r="J645" s="15">
        <v>305.72000000000003</v>
      </c>
      <c r="K645" s="5">
        <f t="shared" ref="K645:K660" si="56">+J645*I645*1.21</f>
        <v>739.8424</v>
      </c>
      <c r="L645" s="5"/>
      <c r="M645" s="5"/>
      <c r="N645" s="5">
        <f>+K645*0.95</f>
        <v>702.85028</v>
      </c>
      <c r="O645" s="5"/>
      <c r="P645" s="5">
        <v>1123.9517202396701</v>
      </c>
      <c r="Q645" s="6">
        <f t="shared" si="55"/>
        <v>1359.9815814900007</v>
      </c>
      <c r="R645" s="5"/>
      <c r="S645" s="16"/>
      <c r="T645" s="22">
        <f t="shared" si="50"/>
        <v>0</v>
      </c>
      <c r="U645" s="6"/>
      <c r="V645" s="6"/>
      <c r="W645" s="6"/>
      <c r="X645" s="6"/>
      <c r="Y645" s="6"/>
      <c r="Z645" s="6"/>
      <c r="AA645" s="6"/>
      <c r="AB645" s="6"/>
    </row>
    <row r="646" spans="1:28" x14ac:dyDescent="0.25">
      <c r="A646" s="3" t="s">
        <v>2134</v>
      </c>
      <c r="B646" s="3" t="s">
        <v>2135</v>
      </c>
      <c r="C646" s="4">
        <v>44343</v>
      </c>
      <c r="D646" s="3" t="s">
        <v>2136</v>
      </c>
      <c r="E646" s="3" t="s">
        <v>2137</v>
      </c>
      <c r="F646" s="3"/>
      <c r="G646" s="3" t="s">
        <v>2138</v>
      </c>
      <c r="H646" s="3" t="s">
        <v>2139</v>
      </c>
      <c r="I646" s="5">
        <v>2</v>
      </c>
      <c r="J646" s="5">
        <v>297.45999999999998</v>
      </c>
      <c r="K646" s="5">
        <f t="shared" si="56"/>
        <v>719.8531999999999</v>
      </c>
      <c r="L646" s="5"/>
      <c r="M646" s="5"/>
      <c r="N646" s="5">
        <f>+K646</f>
        <v>719.8531999999999</v>
      </c>
      <c r="O646" s="5"/>
      <c r="P646" s="5">
        <v>1100.8182321818199</v>
      </c>
      <c r="Q646" s="6">
        <f t="shared" si="55"/>
        <v>1331.990060940002</v>
      </c>
      <c r="R646" s="5"/>
      <c r="S646" s="16"/>
      <c r="T646" s="22">
        <f t="shared" si="50"/>
        <v>0</v>
      </c>
      <c r="U646" s="6"/>
      <c r="V646" s="6"/>
      <c r="W646" s="6"/>
      <c r="X646" s="6"/>
      <c r="Y646" s="6"/>
      <c r="Z646" s="6"/>
      <c r="AA646" s="6"/>
      <c r="AB646" s="6"/>
    </row>
    <row r="647" spans="1:28" x14ac:dyDescent="0.25">
      <c r="A647" s="3" t="s">
        <v>2775</v>
      </c>
      <c r="B647" s="3" t="s">
        <v>2776</v>
      </c>
      <c r="C647" s="4">
        <v>44343</v>
      </c>
      <c r="D647" s="3" t="s">
        <v>2777</v>
      </c>
      <c r="E647" s="3" t="s">
        <v>2778</v>
      </c>
      <c r="F647" s="3"/>
      <c r="G647" s="3" t="s">
        <v>2779</v>
      </c>
      <c r="H647" s="3" t="s">
        <v>2780</v>
      </c>
      <c r="I647" s="5">
        <v>2</v>
      </c>
      <c r="J647" s="5">
        <v>408.443801652893</v>
      </c>
      <c r="K647" s="5">
        <f t="shared" si="56"/>
        <v>988.43400000000099</v>
      </c>
      <c r="L647" s="5"/>
      <c r="M647" s="5"/>
      <c r="N647" s="5">
        <f>+K647*0.95</f>
        <v>939.01230000000089</v>
      </c>
      <c r="O647" s="5"/>
      <c r="P647" s="5">
        <v>1510.7355958016501</v>
      </c>
      <c r="Q647" s="6">
        <f t="shared" si="55"/>
        <v>1827.9900709199965</v>
      </c>
      <c r="R647" s="5"/>
      <c r="S647" s="16"/>
      <c r="T647" s="22">
        <f t="shared" ref="T647:T710" si="57">+S647-R647</f>
        <v>0</v>
      </c>
      <c r="U647" s="6"/>
      <c r="V647" s="6"/>
      <c r="W647" s="6"/>
      <c r="X647" s="6"/>
      <c r="Y647" s="6"/>
      <c r="Z647" s="6"/>
      <c r="AA647" s="6"/>
      <c r="AB647" s="6"/>
    </row>
    <row r="648" spans="1:28" x14ac:dyDescent="0.25">
      <c r="A648" s="3" t="s">
        <v>2787</v>
      </c>
      <c r="B648" s="3" t="s">
        <v>2788</v>
      </c>
      <c r="C648" s="4">
        <v>44343</v>
      </c>
      <c r="D648" s="3" t="s">
        <v>2789</v>
      </c>
      <c r="E648" s="3" t="s">
        <v>2790</v>
      </c>
      <c r="F648" s="3"/>
      <c r="G648" s="3" t="s">
        <v>2791</v>
      </c>
      <c r="H648" s="3" t="s">
        <v>2792</v>
      </c>
      <c r="I648" s="5">
        <v>1</v>
      </c>
      <c r="J648" s="5">
        <v>752.42123966942199</v>
      </c>
      <c r="K648" s="5">
        <f t="shared" si="56"/>
        <v>910.42970000000059</v>
      </c>
      <c r="L648" s="5"/>
      <c r="M648" s="5">
        <f>+K648*0.85</f>
        <v>773.86524500000053</v>
      </c>
      <c r="N648" s="5">
        <f>+M648*0.95</f>
        <v>735.17198275000044</v>
      </c>
      <c r="O648" s="5"/>
      <c r="P648" s="5">
        <v>1391.7385185917401</v>
      </c>
      <c r="Q648" s="6">
        <f t="shared" si="55"/>
        <v>1684.0036074960055</v>
      </c>
      <c r="R648" s="5"/>
      <c r="S648" s="16"/>
      <c r="T648" s="22">
        <f t="shared" si="57"/>
        <v>0</v>
      </c>
      <c r="U648" s="6"/>
      <c r="V648" s="6"/>
      <c r="W648" s="6"/>
      <c r="X648" s="6"/>
      <c r="Y648" s="6"/>
      <c r="Z648" s="6"/>
      <c r="AA648" s="6"/>
      <c r="AB648" s="6"/>
    </row>
    <row r="649" spans="1:28" x14ac:dyDescent="0.25">
      <c r="A649" s="3" t="s">
        <v>3015</v>
      </c>
      <c r="B649" s="3" t="s">
        <v>3016</v>
      </c>
      <c r="C649" s="4">
        <v>44343</v>
      </c>
      <c r="D649" s="3" t="s">
        <v>3017</v>
      </c>
      <c r="E649" s="3" t="s">
        <v>3018</v>
      </c>
      <c r="F649" s="3"/>
      <c r="G649" s="3" t="s">
        <v>3019</v>
      </c>
      <c r="H649" s="3" t="s">
        <v>3020</v>
      </c>
      <c r="I649" s="5">
        <v>2</v>
      </c>
      <c r="J649" s="5">
        <v>735.63371900826496</v>
      </c>
      <c r="K649" s="5">
        <f t="shared" si="56"/>
        <v>1780.2336000000012</v>
      </c>
      <c r="L649" s="5"/>
      <c r="M649" s="5"/>
      <c r="N649" s="5">
        <f>+K649*0.95</f>
        <v>1691.2219200000011</v>
      </c>
      <c r="O649" s="5"/>
      <c r="P649" s="5">
        <v>2722.3008532363701</v>
      </c>
      <c r="Q649" s="6">
        <f t="shared" si="55"/>
        <v>3293.9840324160077</v>
      </c>
      <c r="R649" s="5"/>
      <c r="S649" s="16"/>
      <c r="T649" s="22">
        <f t="shared" si="57"/>
        <v>0</v>
      </c>
      <c r="U649" s="6"/>
      <c r="V649" s="6"/>
      <c r="W649" s="6"/>
      <c r="X649" s="6"/>
      <c r="Y649" s="6"/>
      <c r="Z649" s="6"/>
      <c r="AA649" s="6"/>
      <c r="AB649" s="6"/>
    </row>
    <row r="650" spans="1:28" x14ac:dyDescent="0.25">
      <c r="A650" s="3" t="s">
        <v>3021</v>
      </c>
      <c r="B650" s="3" t="s">
        <v>3022</v>
      </c>
      <c r="C650" s="4">
        <v>44343</v>
      </c>
      <c r="D650" s="3" t="s">
        <v>3023</v>
      </c>
      <c r="E650" s="3" t="s">
        <v>3024</v>
      </c>
      <c r="F650" s="3"/>
      <c r="G650" s="3" t="s">
        <v>3025</v>
      </c>
      <c r="H650" s="3" t="s">
        <v>3026</v>
      </c>
      <c r="I650" s="5">
        <v>2</v>
      </c>
      <c r="J650" s="5">
        <v>819.42570247933895</v>
      </c>
      <c r="K650" s="5">
        <f t="shared" si="56"/>
        <v>1983.0102000000002</v>
      </c>
      <c r="L650" s="5"/>
      <c r="M650" s="5"/>
      <c r="N650" s="5">
        <f>+K650*0.95</f>
        <v>1883.85969</v>
      </c>
      <c r="O650" s="5"/>
      <c r="P650" s="5">
        <v>3031.38344375207</v>
      </c>
      <c r="Q650" s="6">
        <f t="shared" si="55"/>
        <v>3667.9739669400046</v>
      </c>
      <c r="R650" s="5"/>
      <c r="S650" s="16"/>
      <c r="T650" s="22">
        <f t="shared" si="57"/>
        <v>0</v>
      </c>
      <c r="U650" s="6"/>
      <c r="V650" s="6"/>
      <c r="W650" s="6"/>
      <c r="X650" s="6"/>
      <c r="Y650" s="6"/>
      <c r="Z650" s="6"/>
      <c r="AA650" s="6"/>
      <c r="AB650" s="6"/>
    </row>
    <row r="651" spans="1:28" x14ac:dyDescent="0.25">
      <c r="A651" s="3" t="s">
        <v>3477</v>
      </c>
      <c r="B651" s="3" t="s">
        <v>3478</v>
      </c>
      <c r="C651" s="4">
        <v>44343</v>
      </c>
      <c r="D651" s="3" t="s">
        <v>3479</v>
      </c>
      <c r="E651" s="3" t="s">
        <v>3480</v>
      </c>
      <c r="F651" s="3"/>
      <c r="G651" s="3" t="s">
        <v>3481</v>
      </c>
      <c r="H651" s="3" t="s">
        <v>3482</v>
      </c>
      <c r="I651" s="5">
        <v>2</v>
      </c>
      <c r="J651" s="5">
        <v>680.713966942149</v>
      </c>
      <c r="K651" s="5">
        <f t="shared" si="56"/>
        <v>1647.3278000000005</v>
      </c>
      <c r="L651" s="5"/>
      <c r="M651" s="5"/>
      <c r="N651" s="5">
        <f>+K651*0.95</f>
        <v>1564.9614100000003</v>
      </c>
      <c r="O651" s="5"/>
      <c r="P651" s="5">
        <v>2519.0228775074402</v>
      </c>
      <c r="Q651" s="6">
        <f t="shared" si="55"/>
        <v>3048.0176817840024</v>
      </c>
      <c r="R651" s="5"/>
      <c r="S651" s="16"/>
      <c r="T651" s="22">
        <f t="shared" si="57"/>
        <v>0</v>
      </c>
      <c r="U651" s="6"/>
      <c r="V651" s="6"/>
      <c r="W651" s="6"/>
      <c r="X651" s="6"/>
      <c r="Y651" s="6"/>
      <c r="Z651" s="6"/>
      <c r="AA651" s="6"/>
      <c r="AB651" s="6"/>
    </row>
    <row r="652" spans="1:28" x14ac:dyDescent="0.25">
      <c r="A652" s="3" t="s">
        <v>3483</v>
      </c>
      <c r="B652" s="3" t="s">
        <v>3484</v>
      </c>
      <c r="C652" s="4">
        <v>44343</v>
      </c>
      <c r="D652" s="3" t="s">
        <v>3485</v>
      </c>
      <c r="E652" s="3" t="s">
        <v>3486</v>
      </c>
      <c r="F652" s="3"/>
      <c r="G652" s="3" t="s">
        <v>3487</v>
      </c>
      <c r="H652" s="3" t="s">
        <v>3488</v>
      </c>
      <c r="I652" s="5">
        <v>3</v>
      </c>
      <c r="J652" s="5">
        <v>570.37966942148796</v>
      </c>
      <c r="K652" s="5">
        <f t="shared" si="56"/>
        <v>2070.4782000000014</v>
      </c>
      <c r="L652" s="5"/>
      <c r="M652" s="5"/>
      <c r="N652" s="5">
        <f>+K652*0.95</f>
        <v>1966.9542900000013</v>
      </c>
      <c r="O652" s="5"/>
      <c r="P652" s="5">
        <v>3166.1205069917401</v>
      </c>
      <c r="Q652" s="6">
        <f t="shared" si="55"/>
        <v>3831.0058134600054</v>
      </c>
      <c r="R652" s="5"/>
      <c r="S652" s="16"/>
      <c r="T652" s="22">
        <f t="shared" si="57"/>
        <v>0</v>
      </c>
      <c r="U652" s="6"/>
      <c r="V652" s="6"/>
      <c r="W652" s="6"/>
      <c r="X652" s="6"/>
      <c r="Y652" s="6"/>
      <c r="Z652" s="6"/>
      <c r="AA652" s="6"/>
      <c r="AB652" s="6"/>
    </row>
    <row r="653" spans="1:28" x14ac:dyDescent="0.25">
      <c r="A653" s="3" t="s">
        <v>4545</v>
      </c>
      <c r="B653" s="3" t="s">
        <v>4546</v>
      </c>
      <c r="C653" s="4">
        <v>44343</v>
      </c>
      <c r="D653" s="3" t="s">
        <v>4547</v>
      </c>
      <c r="E653" s="3" t="s">
        <v>4548</v>
      </c>
      <c r="F653" s="3"/>
      <c r="G653" s="3" t="s">
        <v>4549</v>
      </c>
      <c r="H653" s="3" t="s">
        <v>4550</v>
      </c>
      <c r="I653" s="5">
        <v>1</v>
      </c>
      <c r="J653" s="5">
        <v>418.2</v>
      </c>
      <c r="K653" s="5">
        <f t="shared" si="56"/>
        <v>506.02199999999999</v>
      </c>
      <c r="L653" s="5"/>
      <c r="M653" s="5"/>
      <c r="N653" s="5">
        <f t="shared" ref="N653:N658" si="58">+K653</f>
        <v>506.02199999999999</v>
      </c>
      <c r="O653" s="5"/>
      <c r="P653" s="5">
        <v>595.03795601652905</v>
      </c>
      <c r="Q653" s="6">
        <f t="shared" si="55"/>
        <v>719.9959267800001</v>
      </c>
      <c r="R653" s="5"/>
      <c r="S653" s="16"/>
      <c r="T653" s="22">
        <f t="shared" si="57"/>
        <v>0</v>
      </c>
      <c r="U653" s="6"/>
      <c r="V653" s="6"/>
      <c r="W653" s="6"/>
      <c r="X653" s="6"/>
      <c r="Y653" s="6"/>
      <c r="Z653" s="6"/>
      <c r="AA653" s="6"/>
      <c r="AB653" s="6"/>
    </row>
    <row r="654" spans="1:28" x14ac:dyDescent="0.25">
      <c r="A654" s="3" t="s">
        <v>4593</v>
      </c>
      <c r="B654" s="3" t="s">
        <v>4594</v>
      </c>
      <c r="C654" s="4">
        <v>44343</v>
      </c>
      <c r="D654" s="3" t="s">
        <v>4595</v>
      </c>
      <c r="E654" s="3" t="s">
        <v>4596</v>
      </c>
      <c r="F654" s="3"/>
      <c r="G654" s="3" t="s">
        <v>4597</v>
      </c>
      <c r="H654" s="3" t="s">
        <v>4598</v>
      </c>
      <c r="I654" s="5">
        <v>1</v>
      </c>
      <c r="J654" s="5">
        <v>418.2</v>
      </c>
      <c r="K654" s="5">
        <f t="shared" si="56"/>
        <v>506.02199999999999</v>
      </c>
      <c r="L654" s="5"/>
      <c r="M654" s="5"/>
      <c r="N654" s="5">
        <f t="shared" si="58"/>
        <v>506.02199999999999</v>
      </c>
      <c r="O654" s="5"/>
      <c r="P654" s="5">
        <v>595.03795601652905</v>
      </c>
      <c r="Q654" s="6">
        <f t="shared" si="55"/>
        <v>719.9959267800001</v>
      </c>
      <c r="R654" s="5"/>
      <c r="S654" s="16"/>
      <c r="T654" s="22">
        <f t="shared" si="57"/>
        <v>0</v>
      </c>
      <c r="U654" s="6"/>
      <c r="V654" s="6"/>
      <c r="W654" s="6"/>
      <c r="X654" s="6"/>
      <c r="Y654" s="6"/>
      <c r="Z654" s="6"/>
      <c r="AA654" s="6"/>
      <c r="AB654" s="6"/>
    </row>
    <row r="655" spans="1:28" x14ac:dyDescent="0.25">
      <c r="A655" s="3" t="s">
        <v>4635</v>
      </c>
      <c r="B655" s="3" t="s">
        <v>4636</v>
      </c>
      <c r="C655" s="4">
        <v>44343</v>
      </c>
      <c r="D655" s="3" t="s">
        <v>4637</v>
      </c>
      <c r="E655" s="3" t="s">
        <v>4638</v>
      </c>
      <c r="F655" s="3"/>
      <c r="G655" s="3" t="s">
        <v>4639</v>
      </c>
      <c r="H655" s="3" t="s">
        <v>4640</v>
      </c>
      <c r="I655" s="5">
        <v>2</v>
      </c>
      <c r="J655" s="5">
        <v>418.2</v>
      </c>
      <c r="K655" s="5">
        <f t="shared" si="56"/>
        <v>1012.044</v>
      </c>
      <c r="L655" s="5"/>
      <c r="M655" s="5"/>
      <c r="N655" s="5">
        <f t="shared" si="58"/>
        <v>1012.044</v>
      </c>
      <c r="O655" s="5"/>
      <c r="P655" s="5">
        <v>1190.0759120330599</v>
      </c>
      <c r="Q655" s="6">
        <f t="shared" si="55"/>
        <v>1439.9918535600025</v>
      </c>
      <c r="R655" s="5"/>
      <c r="S655" s="16"/>
      <c r="T655" s="22">
        <f t="shared" si="57"/>
        <v>0</v>
      </c>
      <c r="U655" s="6"/>
      <c r="V655" s="6"/>
      <c r="W655" s="6"/>
      <c r="X655" s="6"/>
      <c r="Y655" s="6"/>
      <c r="Z655" s="6"/>
      <c r="AA655" s="6"/>
      <c r="AB655" s="6"/>
    </row>
    <row r="656" spans="1:28" x14ac:dyDescent="0.25">
      <c r="A656" s="3" t="s">
        <v>4707</v>
      </c>
      <c r="B656" s="3" t="s">
        <v>4708</v>
      </c>
      <c r="C656" s="4">
        <v>44343</v>
      </c>
      <c r="D656" s="3" t="s">
        <v>4709</v>
      </c>
      <c r="E656" s="3" t="s">
        <v>4710</v>
      </c>
      <c r="F656" s="3">
        <v>3053</v>
      </c>
      <c r="G656" s="3" t="s">
        <v>4711</v>
      </c>
      <c r="H656" s="3" t="s">
        <v>4712</v>
      </c>
      <c r="I656" s="5">
        <v>2</v>
      </c>
      <c r="J656" s="5">
        <v>418.2</v>
      </c>
      <c r="K656" s="5">
        <f t="shared" si="56"/>
        <v>1012.044</v>
      </c>
      <c r="L656" s="5"/>
      <c r="M656" s="5"/>
      <c r="N656" s="5">
        <f t="shared" si="58"/>
        <v>1012.044</v>
      </c>
      <c r="O656" s="5">
        <f>+SUM(N644:N656)</f>
        <v>13240.017072750006</v>
      </c>
      <c r="P656" s="5">
        <v>1190.0759120330599</v>
      </c>
      <c r="Q656" s="6">
        <f t="shared" si="55"/>
        <v>1439.9918535600025</v>
      </c>
      <c r="R656" s="5">
        <f>+SUM(Q644:Q656)</f>
        <v>17055.422376126029</v>
      </c>
      <c r="S656" s="16">
        <v>17055.5</v>
      </c>
      <c r="T656" s="22">
        <f t="shared" si="57"/>
        <v>7.7623873970878776E-2</v>
      </c>
      <c r="U656" s="6"/>
      <c r="V656" s="6"/>
      <c r="W656" s="6"/>
      <c r="X656" s="6"/>
      <c r="Y656" s="6"/>
      <c r="Z656" s="6"/>
      <c r="AA656" s="6"/>
      <c r="AB656" s="6"/>
    </row>
    <row r="657" spans="1:28" x14ac:dyDescent="0.25">
      <c r="A657" s="3" t="s">
        <v>2380</v>
      </c>
      <c r="B657" s="3" t="s">
        <v>2381</v>
      </c>
      <c r="C657" s="4">
        <v>44343</v>
      </c>
      <c r="D657" s="3" t="s">
        <v>2382</v>
      </c>
      <c r="E657" s="3" t="s">
        <v>2383</v>
      </c>
      <c r="F657" s="3">
        <v>3029</v>
      </c>
      <c r="G657" s="3" t="s">
        <v>2384</v>
      </c>
      <c r="H657" s="3" t="s">
        <v>2385</v>
      </c>
      <c r="I657" s="5">
        <v>4</v>
      </c>
      <c r="J657" s="5">
        <v>223.08</v>
      </c>
      <c r="K657" s="5">
        <f t="shared" si="56"/>
        <v>1079.7072000000001</v>
      </c>
      <c r="L657" s="5"/>
      <c r="M657" s="5"/>
      <c r="N657" s="5">
        <f t="shared" si="58"/>
        <v>1079.7072000000001</v>
      </c>
      <c r="O657" s="5">
        <f>+N657</f>
        <v>1079.7072000000001</v>
      </c>
      <c r="P657" s="5">
        <v>1652.84284695868</v>
      </c>
      <c r="Q657" s="6">
        <f t="shared" si="55"/>
        <v>1999.9398448200027</v>
      </c>
      <c r="R657" s="5">
        <f>+Q657</f>
        <v>1999.9398448200027</v>
      </c>
      <c r="S657" s="16">
        <v>2268.3000000000002</v>
      </c>
      <c r="T657" s="22">
        <f t="shared" si="57"/>
        <v>268.36015517999749</v>
      </c>
      <c r="U657" s="6"/>
      <c r="V657" s="6"/>
      <c r="W657" s="6"/>
      <c r="X657" s="6"/>
      <c r="Y657" s="6"/>
      <c r="Z657" s="6"/>
      <c r="AA657" s="6"/>
      <c r="AB657" s="16" t="s">
        <v>4894</v>
      </c>
    </row>
    <row r="658" spans="1:28" x14ac:dyDescent="0.25">
      <c r="A658" s="3" t="s">
        <v>4659</v>
      </c>
      <c r="B658" s="3" t="s">
        <v>4660</v>
      </c>
      <c r="C658" s="4">
        <v>44343</v>
      </c>
      <c r="D658" s="3" t="s">
        <v>4661</v>
      </c>
      <c r="E658" s="3" t="s">
        <v>4662</v>
      </c>
      <c r="F658" s="3">
        <v>3030</v>
      </c>
      <c r="G658" s="3" t="s">
        <v>4663</v>
      </c>
      <c r="H658" s="3" t="s">
        <v>4664</v>
      </c>
      <c r="I658" s="5">
        <v>2</v>
      </c>
      <c r="J658" s="5">
        <v>418.2</v>
      </c>
      <c r="K658" s="5">
        <f t="shared" si="56"/>
        <v>1012.044</v>
      </c>
      <c r="L658" s="5"/>
      <c r="M658" s="5"/>
      <c r="N658" s="5">
        <f t="shared" si="58"/>
        <v>1012.044</v>
      </c>
      <c r="O658" s="5">
        <f>+N658</f>
        <v>1012.044</v>
      </c>
      <c r="P658" s="5">
        <v>1190.0759120330599</v>
      </c>
      <c r="Q658" s="6">
        <f t="shared" si="55"/>
        <v>1439.9918535600025</v>
      </c>
      <c r="R658" s="5">
        <f>+Q658</f>
        <v>1439.9918535600025</v>
      </c>
      <c r="S658" s="16">
        <v>1708.34</v>
      </c>
      <c r="T658" s="22">
        <f t="shared" si="57"/>
        <v>268.34814643999744</v>
      </c>
      <c r="U658" s="6"/>
      <c r="V658" s="6"/>
      <c r="W658" s="6"/>
      <c r="X658" s="6"/>
      <c r="Y658" s="6"/>
      <c r="Z658" s="6"/>
      <c r="AA658" s="6"/>
      <c r="AB658" s="16" t="s">
        <v>4894</v>
      </c>
    </row>
    <row r="659" spans="1:28" x14ac:dyDescent="0.25">
      <c r="A659" s="3" t="s">
        <v>856</v>
      </c>
      <c r="B659" s="3" t="s">
        <v>857</v>
      </c>
      <c r="C659" s="4">
        <v>44343</v>
      </c>
      <c r="D659" s="3" t="s">
        <v>858</v>
      </c>
      <c r="E659" s="3" t="s">
        <v>859</v>
      </c>
      <c r="F659" s="3"/>
      <c r="G659" s="3" t="s">
        <v>860</v>
      </c>
      <c r="H659" s="3" t="s">
        <v>861</v>
      </c>
      <c r="I659" s="5">
        <v>1</v>
      </c>
      <c r="J659" s="5">
        <v>295.88</v>
      </c>
      <c r="K659" s="5">
        <f t="shared" si="56"/>
        <v>358.01479999999998</v>
      </c>
      <c r="L659" s="5"/>
      <c r="M659" s="5"/>
      <c r="N659" s="5">
        <f>+K659*0.95</f>
        <v>340.11405999999994</v>
      </c>
      <c r="O659" s="5"/>
      <c r="P659" s="5">
        <v>547.11159523305798</v>
      </c>
      <c r="Q659" s="6">
        <f t="shared" si="55"/>
        <v>662.00503023200019</v>
      </c>
      <c r="R659" s="5"/>
      <c r="S659" s="16"/>
      <c r="T659" s="22">
        <f t="shared" si="57"/>
        <v>0</v>
      </c>
      <c r="U659" s="6"/>
      <c r="V659" s="6"/>
      <c r="W659" s="6"/>
      <c r="X659" s="6"/>
      <c r="Y659" s="6"/>
      <c r="Z659" s="6"/>
      <c r="AA659" s="6"/>
      <c r="AB659" s="6"/>
    </row>
    <row r="660" spans="1:28" x14ac:dyDescent="0.25">
      <c r="A660" s="3" t="s">
        <v>2967</v>
      </c>
      <c r="B660" s="3" t="s">
        <v>2968</v>
      </c>
      <c r="C660" s="4">
        <v>44343</v>
      </c>
      <c r="D660" s="3" t="s">
        <v>2969</v>
      </c>
      <c r="E660" s="3" t="s">
        <v>2970</v>
      </c>
      <c r="F660" s="3">
        <v>3032</v>
      </c>
      <c r="G660" s="3" t="s">
        <v>2971</v>
      </c>
      <c r="H660" s="3" t="s">
        <v>2972</v>
      </c>
      <c r="I660" s="5">
        <v>1</v>
      </c>
      <c r="J660" s="5">
        <v>697.66586776859504</v>
      </c>
      <c r="K660" s="5">
        <f t="shared" si="56"/>
        <v>844.17570000000001</v>
      </c>
      <c r="L660" s="5"/>
      <c r="M660" s="5">
        <f>+K660*0.85</f>
        <v>717.54934500000002</v>
      </c>
      <c r="N660" s="5">
        <f>+M660*0.95</f>
        <v>681.67187775000002</v>
      </c>
      <c r="O660" s="5">
        <f>+N660+N659</f>
        <v>1021.7859377499999</v>
      </c>
      <c r="P660" s="5">
        <v>1290.90510844959</v>
      </c>
      <c r="Q660" s="6">
        <f t="shared" si="55"/>
        <v>1561.9951812240038</v>
      </c>
      <c r="R660" s="5">
        <f>+Q660+Q659</f>
        <v>2224.0002114560039</v>
      </c>
      <c r="S660" s="16">
        <v>2600.33</v>
      </c>
      <c r="T660" s="22">
        <f t="shared" si="57"/>
        <v>376.32978854399607</v>
      </c>
      <c r="U660" s="6"/>
      <c r="V660" s="6"/>
      <c r="W660" s="6"/>
      <c r="X660" s="6"/>
      <c r="Y660" s="6"/>
      <c r="Z660" s="6"/>
      <c r="AA660" s="6"/>
      <c r="AB660" s="16" t="s">
        <v>4894</v>
      </c>
    </row>
    <row r="661" spans="1:28" x14ac:dyDescent="0.25">
      <c r="A661" s="3" t="s">
        <v>311</v>
      </c>
      <c r="B661" s="3" t="s">
        <v>312</v>
      </c>
      <c r="C661" s="4">
        <v>44343</v>
      </c>
      <c r="D661" s="3" t="s">
        <v>313</v>
      </c>
      <c r="E661" s="3" t="s">
        <v>314</v>
      </c>
      <c r="F661" s="3"/>
      <c r="G661" s="3" t="s">
        <v>315</v>
      </c>
      <c r="H661" s="3" t="s">
        <v>316</v>
      </c>
      <c r="I661" s="5">
        <v>-1</v>
      </c>
      <c r="J661" s="5">
        <v>166.636363636364</v>
      </c>
      <c r="K661" s="5">
        <v>0</v>
      </c>
      <c r="L661" s="5"/>
      <c r="M661" s="5"/>
      <c r="N661" s="5">
        <v>0</v>
      </c>
      <c r="O661" s="5"/>
      <c r="P661" s="5">
        <v>-166.636363636364</v>
      </c>
      <c r="Q661" s="6">
        <f t="shared" si="55"/>
        <v>-201.63000000000042</v>
      </c>
      <c r="R661" s="5"/>
      <c r="S661" s="16"/>
      <c r="T661" s="22">
        <f t="shared" si="57"/>
        <v>0</v>
      </c>
      <c r="U661" s="6"/>
      <c r="V661" s="6"/>
      <c r="W661" s="6"/>
      <c r="X661" s="6"/>
      <c r="Y661" s="6"/>
      <c r="Z661" s="6"/>
      <c r="AA661" s="6"/>
      <c r="AB661" s="6"/>
    </row>
    <row r="662" spans="1:28" x14ac:dyDescent="0.25">
      <c r="A662" s="3" t="s">
        <v>1360</v>
      </c>
      <c r="B662" s="3" t="s">
        <v>1361</v>
      </c>
      <c r="C662" s="4">
        <v>44343</v>
      </c>
      <c r="D662" s="3" t="s">
        <v>1362</v>
      </c>
      <c r="E662" s="3" t="s">
        <v>1363</v>
      </c>
      <c r="F662" s="3"/>
      <c r="G662" s="3" t="s">
        <v>1364</v>
      </c>
      <c r="H662" s="3" t="s">
        <v>1365</v>
      </c>
      <c r="I662" s="5">
        <v>2</v>
      </c>
      <c r="J662" s="5">
        <v>27.815371900826399</v>
      </c>
      <c r="K662" s="5">
        <f t="shared" ref="K662:K670" si="59">+J662*I662*1.21</f>
        <v>67.313199999999881</v>
      </c>
      <c r="L662" s="5"/>
      <c r="M662" s="5"/>
      <c r="N662" s="5">
        <f>+K662*0.95</f>
        <v>63.947539999999883</v>
      </c>
      <c r="O662" s="5"/>
      <c r="P662" s="5">
        <v>102.469048545454</v>
      </c>
      <c r="Q662" s="6">
        <f t="shared" si="55"/>
        <v>123.98754873999934</v>
      </c>
      <c r="R662" s="5"/>
      <c r="S662" s="16"/>
      <c r="T662" s="22">
        <f t="shared" si="57"/>
        <v>0</v>
      </c>
      <c r="U662" s="6"/>
      <c r="V662" s="6"/>
      <c r="W662" s="6"/>
      <c r="X662" s="6"/>
      <c r="Y662" s="6"/>
      <c r="Z662" s="6"/>
      <c r="AA662" s="6"/>
      <c r="AB662" s="6"/>
    </row>
    <row r="663" spans="1:28" x14ac:dyDescent="0.25">
      <c r="A663" s="3" t="s">
        <v>2991</v>
      </c>
      <c r="B663" s="3" t="s">
        <v>2992</v>
      </c>
      <c r="C663" s="4">
        <v>44343</v>
      </c>
      <c r="D663" s="3" t="s">
        <v>2993</v>
      </c>
      <c r="E663" s="3" t="s">
        <v>2994</v>
      </c>
      <c r="F663" s="3"/>
      <c r="G663" s="3" t="s">
        <v>2995</v>
      </c>
      <c r="H663" s="3" t="s">
        <v>2996</v>
      </c>
      <c r="I663" s="5">
        <v>1</v>
      </c>
      <c r="J663" s="5">
        <v>37.053140495867801</v>
      </c>
      <c r="K663" s="5">
        <f t="shared" si="59"/>
        <v>44.834300000000034</v>
      </c>
      <c r="L663" s="5"/>
      <c r="M663" s="5">
        <f>+K663*0.85</f>
        <v>38.10915500000003</v>
      </c>
      <c r="N663" s="5">
        <f>+M663*0.95</f>
        <v>36.203697250000026</v>
      </c>
      <c r="O663" s="5"/>
      <c r="P663" s="5">
        <v>68.552015231404994</v>
      </c>
      <c r="Q663" s="6">
        <f t="shared" si="55"/>
        <v>82.947938430000036</v>
      </c>
      <c r="R663" s="5"/>
      <c r="S663" s="16"/>
      <c r="T663" s="22">
        <f t="shared" si="57"/>
        <v>0</v>
      </c>
      <c r="U663" s="6"/>
      <c r="V663" s="6"/>
      <c r="W663" s="6"/>
      <c r="X663" s="6"/>
      <c r="Y663" s="6"/>
      <c r="Z663" s="6"/>
      <c r="AA663" s="6"/>
      <c r="AB663" s="6"/>
    </row>
    <row r="664" spans="1:28" x14ac:dyDescent="0.25">
      <c r="A664" s="3" t="s">
        <v>3417</v>
      </c>
      <c r="B664" s="3" t="s">
        <v>3418</v>
      </c>
      <c r="C664" s="4">
        <v>44343</v>
      </c>
      <c r="D664" s="3" t="s">
        <v>3419</v>
      </c>
      <c r="E664" s="3" t="s">
        <v>3420</v>
      </c>
      <c r="F664" s="3"/>
      <c r="G664" s="3" t="s">
        <v>3421</v>
      </c>
      <c r="H664" s="3" t="s">
        <v>3422</v>
      </c>
      <c r="I664" s="5">
        <v>4</v>
      </c>
      <c r="J664" s="5">
        <v>144.276198347107</v>
      </c>
      <c r="K664" s="5">
        <f t="shared" si="59"/>
        <v>698.2967999999978</v>
      </c>
      <c r="L664" s="5"/>
      <c r="M664" s="5">
        <f>+K664*0.85</f>
        <v>593.55227999999806</v>
      </c>
      <c r="N664" s="5">
        <f>+M664*0.95</f>
        <v>563.87466599999811</v>
      </c>
      <c r="O664" s="5"/>
      <c r="P664" s="5">
        <v>1110.93826936859</v>
      </c>
      <c r="Q664" s="6">
        <f t="shared" si="55"/>
        <v>1344.2353059359939</v>
      </c>
      <c r="R664" s="5"/>
      <c r="S664" s="16"/>
      <c r="T664" s="22">
        <f t="shared" si="57"/>
        <v>0</v>
      </c>
      <c r="U664" s="6"/>
      <c r="V664" s="6"/>
      <c r="W664" s="6"/>
      <c r="X664" s="6"/>
      <c r="Y664" s="6"/>
      <c r="Z664" s="6"/>
      <c r="AA664" s="6"/>
      <c r="AB664" s="6"/>
    </row>
    <row r="665" spans="1:28" x14ac:dyDescent="0.25">
      <c r="A665" s="3" t="s">
        <v>3735</v>
      </c>
      <c r="B665" s="3" t="s">
        <v>3736</v>
      </c>
      <c r="C665" s="4">
        <v>44343</v>
      </c>
      <c r="D665" s="3" t="s">
        <v>3737</v>
      </c>
      <c r="E665" s="3" t="s">
        <v>3738</v>
      </c>
      <c r="F665" s="3"/>
      <c r="G665" s="3" t="s">
        <v>3739</v>
      </c>
      <c r="H665" s="3" t="s">
        <v>3740</v>
      </c>
      <c r="I665" s="5">
        <v>2</v>
      </c>
      <c r="J665" s="5">
        <v>27.552</v>
      </c>
      <c r="K665" s="5">
        <f t="shared" si="59"/>
        <v>66.675839999999994</v>
      </c>
      <c r="L665" s="5"/>
      <c r="M665" s="5">
        <f>+K665*0.9</f>
        <v>60.008255999999996</v>
      </c>
      <c r="N665" s="5">
        <f>+M665*0.95</f>
        <v>57.007843199999996</v>
      </c>
      <c r="O665" s="5"/>
      <c r="P665" s="5">
        <v>165.28397216528899</v>
      </c>
      <c r="Q665" s="6">
        <f t="shared" si="55"/>
        <v>199.99360631999966</v>
      </c>
      <c r="R665" s="5"/>
      <c r="S665" s="16"/>
      <c r="T665" s="22">
        <f t="shared" si="57"/>
        <v>0</v>
      </c>
      <c r="U665" s="6"/>
      <c r="V665" s="6"/>
      <c r="W665" s="6"/>
      <c r="X665" s="6"/>
      <c r="Y665" s="6"/>
      <c r="Z665" s="6"/>
      <c r="AA665" s="6"/>
      <c r="AB665" s="6"/>
    </row>
    <row r="666" spans="1:28" x14ac:dyDescent="0.25">
      <c r="A666" s="3" t="s">
        <v>4035</v>
      </c>
      <c r="B666" s="3" t="s">
        <v>4036</v>
      </c>
      <c r="C666" s="4">
        <v>44343</v>
      </c>
      <c r="D666" s="3" t="s">
        <v>4037</v>
      </c>
      <c r="E666" s="3" t="s">
        <v>4038</v>
      </c>
      <c r="F666" s="3"/>
      <c r="G666" s="3" t="s">
        <v>4039</v>
      </c>
      <c r="H666" s="3" t="s">
        <v>4040</v>
      </c>
      <c r="I666" s="5">
        <v>1</v>
      </c>
      <c r="J666" s="5">
        <v>31.667438016528902</v>
      </c>
      <c r="K666" s="5">
        <f t="shared" si="59"/>
        <v>38.31759999999997</v>
      </c>
      <c r="L666" s="5"/>
      <c r="M666" s="5"/>
      <c r="N666" s="5">
        <f>+K666*0.95</f>
        <v>36.401719999999969</v>
      </c>
      <c r="O666" s="5"/>
      <c r="P666" s="5">
        <v>59.079089038016498</v>
      </c>
      <c r="Q666" s="6">
        <f t="shared" si="55"/>
        <v>71.485697735999963</v>
      </c>
      <c r="R666" s="5"/>
      <c r="S666" s="16"/>
      <c r="T666" s="22">
        <f t="shared" si="57"/>
        <v>0</v>
      </c>
      <c r="U666" s="6"/>
      <c r="V666" s="6"/>
      <c r="W666" s="6"/>
      <c r="X666" s="6"/>
      <c r="Y666" s="6"/>
      <c r="Z666" s="6"/>
      <c r="AA666" s="6"/>
      <c r="AB666" s="6"/>
    </row>
    <row r="667" spans="1:28" x14ac:dyDescent="0.25">
      <c r="A667" s="3" t="s">
        <v>4071</v>
      </c>
      <c r="B667" s="3" t="s">
        <v>4072</v>
      </c>
      <c r="C667" s="4">
        <v>44343</v>
      </c>
      <c r="D667" s="3" t="s">
        <v>4073</v>
      </c>
      <c r="E667" s="3" t="s">
        <v>4074</v>
      </c>
      <c r="F667" s="3">
        <v>3033</v>
      </c>
      <c r="G667" s="3" t="s">
        <v>4075</v>
      </c>
      <c r="H667" s="3" t="s">
        <v>4076</v>
      </c>
      <c r="I667" s="5">
        <v>1</v>
      </c>
      <c r="J667" s="5">
        <v>31.667520661156999</v>
      </c>
      <c r="K667" s="5">
        <f t="shared" si="59"/>
        <v>38.317699999999967</v>
      </c>
      <c r="L667" s="5"/>
      <c r="M667" s="5"/>
      <c r="N667" s="5">
        <f>+K667*0.95</f>
        <v>36.401814999999964</v>
      </c>
      <c r="O667" s="5">
        <f>+N667+N666+N665+N664+N663+N662+N661</f>
        <v>793.83728144999793</v>
      </c>
      <c r="P667" s="5">
        <v>58.674215631404898</v>
      </c>
      <c r="Q667" s="6">
        <f t="shared" si="55"/>
        <v>70.995800913999929</v>
      </c>
      <c r="R667" s="5">
        <f>+Q667+Q666+Q665+Q664+Q663+Q662+Q661</f>
        <v>1692.0158980759923</v>
      </c>
      <c r="S667" s="16">
        <v>1691.98</v>
      </c>
      <c r="T667" s="22">
        <f t="shared" si="57"/>
        <v>-3.5898075992236045E-2</v>
      </c>
      <c r="U667" s="6"/>
      <c r="V667" s="6"/>
      <c r="W667" s="6"/>
      <c r="X667" s="6"/>
      <c r="Y667" s="6"/>
      <c r="Z667" s="6"/>
      <c r="AA667" s="6"/>
      <c r="AB667" s="6"/>
    </row>
    <row r="668" spans="1:28" x14ac:dyDescent="0.25">
      <c r="A668" s="3" t="s">
        <v>928</v>
      </c>
      <c r="B668" s="3" t="s">
        <v>929</v>
      </c>
      <c r="C668" s="4">
        <v>44343</v>
      </c>
      <c r="D668" s="3" t="s">
        <v>930</v>
      </c>
      <c r="E668" s="3" t="s">
        <v>931</v>
      </c>
      <c r="F668" s="3"/>
      <c r="G668" s="3" t="s">
        <v>932</v>
      </c>
      <c r="H668" s="3" t="s">
        <v>933</v>
      </c>
      <c r="I668" s="5">
        <v>1</v>
      </c>
      <c r="J668" s="5">
        <v>355.31</v>
      </c>
      <c r="K668" s="5">
        <f t="shared" si="59"/>
        <v>429.92509999999999</v>
      </c>
      <c r="L668" s="5"/>
      <c r="M668" s="5"/>
      <c r="N668" s="5">
        <f>+K668*0.95</f>
        <v>408.42884499999997</v>
      </c>
      <c r="O668" s="5"/>
      <c r="P668" s="5">
        <v>491.73955627107398</v>
      </c>
      <c r="Q668" s="6">
        <f t="shared" si="55"/>
        <v>595.00486308799952</v>
      </c>
      <c r="R668" s="5"/>
      <c r="S668" s="16"/>
      <c r="T668" s="22">
        <f t="shared" si="57"/>
        <v>0</v>
      </c>
      <c r="U668" s="6"/>
      <c r="V668" s="6"/>
      <c r="W668" s="6"/>
      <c r="X668" s="6"/>
      <c r="Y668" s="6"/>
      <c r="Z668" s="6"/>
      <c r="AA668" s="6"/>
      <c r="AB668" s="6"/>
    </row>
    <row r="669" spans="1:28" x14ac:dyDescent="0.25">
      <c r="A669" s="3" t="s">
        <v>4491</v>
      </c>
      <c r="B669" s="3" t="s">
        <v>4492</v>
      </c>
      <c r="C669" s="4">
        <v>44343</v>
      </c>
      <c r="D669" s="3" t="s">
        <v>4493</v>
      </c>
      <c r="E669" s="3" t="s">
        <v>4494</v>
      </c>
      <c r="F669" s="3"/>
      <c r="G669" s="3" t="s">
        <v>4495</v>
      </c>
      <c r="H669" s="3" t="s">
        <v>4496</v>
      </c>
      <c r="I669" s="5">
        <v>1</v>
      </c>
      <c r="J669" s="5">
        <v>124.8015</v>
      </c>
      <c r="K669" s="5">
        <f t="shared" si="59"/>
        <v>151.009815</v>
      </c>
      <c r="L669" s="5"/>
      <c r="M669" s="5"/>
      <c r="N669" s="5">
        <f>+K669*0.95</f>
        <v>143.45932425000001</v>
      </c>
      <c r="O669" s="5"/>
      <c r="P669" s="5">
        <v>272.72499064710701</v>
      </c>
      <c r="Q669" s="6">
        <f t="shared" si="55"/>
        <v>329.99723868299947</v>
      </c>
      <c r="R669" s="5"/>
      <c r="S669" s="16"/>
      <c r="T669" s="22">
        <f t="shared" si="57"/>
        <v>0</v>
      </c>
      <c r="U669" s="6"/>
      <c r="V669" s="6"/>
      <c r="W669" s="6"/>
      <c r="X669" s="6"/>
      <c r="Y669" s="6"/>
      <c r="Z669" s="6"/>
      <c r="AA669" s="6"/>
      <c r="AB669" s="6"/>
    </row>
    <row r="670" spans="1:28" x14ac:dyDescent="0.25">
      <c r="A670" s="3" t="s">
        <v>4767</v>
      </c>
      <c r="B670" s="3" t="s">
        <v>4768</v>
      </c>
      <c r="C670" s="4">
        <v>44343</v>
      </c>
      <c r="D670" s="3" t="s">
        <v>4769</v>
      </c>
      <c r="E670" s="3" t="s">
        <v>4770</v>
      </c>
      <c r="F670" s="3">
        <v>3034</v>
      </c>
      <c r="G670" s="3" t="s">
        <v>4771</v>
      </c>
      <c r="H670" s="3" t="s">
        <v>4772</v>
      </c>
      <c r="I670" s="5">
        <v>1</v>
      </c>
      <c r="J670" s="5">
        <v>145.59379999999999</v>
      </c>
      <c r="K670" s="5">
        <f t="shared" si="59"/>
        <v>176.16849799999997</v>
      </c>
      <c r="L670" s="5"/>
      <c r="M670" s="5"/>
      <c r="N670" s="5">
        <f>+K670*0.95</f>
        <v>167.36007309999997</v>
      </c>
      <c r="O670" s="5">
        <f>+N670+N669+N668</f>
        <v>719.24824234999994</v>
      </c>
      <c r="P670" s="5">
        <v>290.90515217851299</v>
      </c>
      <c r="Q670" s="6">
        <f t="shared" si="55"/>
        <v>351.9952341360007</v>
      </c>
      <c r="R670" s="5">
        <f>+Q670+Q669+Q668</f>
        <v>1276.9973359069995</v>
      </c>
      <c r="S670" s="16">
        <v>1277</v>
      </c>
      <c r="T670" s="22">
        <f t="shared" si="57"/>
        <v>2.6640930004759866E-3</v>
      </c>
      <c r="U670" s="6"/>
      <c r="V670" s="6"/>
      <c r="W670" s="6"/>
      <c r="X670" s="6"/>
      <c r="Y670" s="6"/>
      <c r="Z670" s="6"/>
      <c r="AA670" s="6"/>
      <c r="AB670" s="6"/>
    </row>
    <row r="671" spans="1:28" x14ac:dyDescent="0.25">
      <c r="A671" s="3" t="s">
        <v>317</v>
      </c>
      <c r="B671" s="3" t="s">
        <v>318</v>
      </c>
      <c r="C671" s="4">
        <v>44343</v>
      </c>
      <c r="D671" s="3" t="s">
        <v>319</v>
      </c>
      <c r="E671" s="3" t="s">
        <v>320</v>
      </c>
      <c r="F671" s="3"/>
      <c r="G671" s="3" t="s">
        <v>321</v>
      </c>
      <c r="H671" s="3" t="s">
        <v>322</v>
      </c>
      <c r="I671" s="5">
        <v>-1</v>
      </c>
      <c r="J671" s="5">
        <v>167.35537190082599</v>
      </c>
      <c r="K671" s="5">
        <v>0</v>
      </c>
      <c r="L671" s="5"/>
      <c r="M671" s="5"/>
      <c r="N671" s="5">
        <v>0</v>
      </c>
      <c r="O671" s="5"/>
      <c r="P671" s="5">
        <v>-167.35537190082599</v>
      </c>
      <c r="Q671" s="6">
        <f t="shared" si="55"/>
        <v>-202.49999999999943</v>
      </c>
      <c r="R671" s="5"/>
      <c r="S671" s="16"/>
      <c r="T671" s="22">
        <f t="shared" si="57"/>
        <v>0</v>
      </c>
      <c r="U671" s="6"/>
      <c r="V671" s="6"/>
      <c r="W671" s="6"/>
      <c r="X671" s="6"/>
      <c r="Y671" s="6"/>
      <c r="Z671" s="6"/>
      <c r="AA671" s="6"/>
      <c r="AB671" s="6"/>
    </row>
    <row r="672" spans="1:28" x14ac:dyDescent="0.25">
      <c r="A672" s="3" t="s">
        <v>1588</v>
      </c>
      <c r="B672" s="3" t="s">
        <v>1589</v>
      </c>
      <c r="C672" s="4">
        <v>44343</v>
      </c>
      <c r="D672" s="3" t="s">
        <v>1590</v>
      </c>
      <c r="E672" s="3" t="s">
        <v>1591</v>
      </c>
      <c r="F672" s="3"/>
      <c r="G672" s="3" t="s">
        <v>1592</v>
      </c>
      <c r="H672" s="3" t="s">
        <v>1593</v>
      </c>
      <c r="I672" s="5">
        <v>2</v>
      </c>
      <c r="J672" s="5">
        <v>123.97</v>
      </c>
      <c r="K672" s="5">
        <f t="shared" ref="K672:K684" si="60">+J672*I672*1.21</f>
        <v>300.00739999999996</v>
      </c>
      <c r="L672" s="5"/>
      <c r="M672" s="5"/>
      <c r="N672" s="5">
        <f>+K672*0.95</f>
        <v>285.00702999999993</v>
      </c>
      <c r="O672" s="5"/>
      <c r="P672" s="5">
        <v>445.45654723140501</v>
      </c>
      <c r="Q672" s="6">
        <f t="shared" si="55"/>
        <v>539.00242215000003</v>
      </c>
      <c r="R672" s="5"/>
      <c r="S672" s="16"/>
      <c r="T672" s="22">
        <f t="shared" si="57"/>
        <v>0</v>
      </c>
      <c r="U672" s="6"/>
      <c r="V672" s="6"/>
      <c r="W672" s="6"/>
      <c r="X672" s="6"/>
      <c r="Y672" s="6"/>
      <c r="Z672" s="6"/>
      <c r="AA672" s="6"/>
      <c r="AB672" s="6"/>
    </row>
    <row r="673" spans="1:28" x14ac:dyDescent="0.25">
      <c r="A673" s="3" t="s">
        <v>1642</v>
      </c>
      <c r="B673" s="3" t="s">
        <v>1643</v>
      </c>
      <c r="C673" s="4">
        <v>44343</v>
      </c>
      <c r="D673" s="3" t="s">
        <v>1644</v>
      </c>
      <c r="E673" s="3" t="s">
        <v>1645</v>
      </c>
      <c r="F673" s="3"/>
      <c r="G673" s="3" t="s">
        <v>1646</v>
      </c>
      <c r="H673" s="3" t="s">
        <v>1647</v>
      </c>
      <c r="I673" s="5">
        <v>1</v>
      </c>
      <c r="J673" s="5">
        <v>123.97</v>
      </c>
      <c r="K673" s="5">
        <f t="shared" si="60"/>
        <v>150.00369999999998</v>
      </c>
      <c r="L673" s="5"/>
      <c r="M673" s="5"/>
      <c r="N673" s="5">
        <f>+K673*0.95</f>
        <v>142.50351499999996</v>
      </c>
      <c r="O673" s="5"/>
      <c r="P673" s="5">
        <v>222.72827361570199</v>
      </c>
      <c r="Q673" s="6">
        <f t="shared" si="55"/>
        <v>269.50121107499939</v>
      </c>
      <c r="R673" s="5"/>
      <c r="S673" s="16"/>
      <c r="T673" s="22">
        <f t="shared" si="57"/>
        <v>0</v>
      </c>
      <c r="U673" s="6"/>
      <c r="V673" s="6"/>
      <c r="W673" s="6"/>
      <c r="X673" s="6"/>
      <c r="Y673" s="6"/>
      <c r="Z673" s="6"/>
      <c r="AA673" s="6"/>
      <c r="AB673" s="6"/>
    </row>
    <row r="674" spans="1:28" s="12" customFormat="1" x14ac:dyDescent="0.25">
      <c r="A674" s="8" t="s">
        <v>2398</v>
      </c>
      <c r="B674" s="8" t="s">
        <v>2399</v>
      </c>
      <c r="C674" s="9">
        <v>44343</v>
      </c>
      <c r="D674" s="8" t="s">
        <v>2400</v>
      </c>
      <c r="E674" s="8" t="s">
        <v>2401</v>
      </c>
      <c r="F674" s="8"/>
      <c r="G674" s="8" t="s">
        <v>2402</v>
      </c>
      <c r="H674" s="8" t="s">
        <v>2403</v>
      </c>
      <c r="I674" s="10">
        <v>1</v>
      </c>
      <c r="J674" s="10">
        <v>223.1405</v>
      </c>
      <c r="K674" s="10">
        <f t="shared" si="60"/>
        <v>270.00000499999999</v>
      </c>
      <c r="L674" s="10"/>
      <c r="M674" s="10">
        <v>0</v>
      </c>
      <c r="N674" s="10">
        <v>270</v>
      </c>
      <c r="O674" s="10"/>
      <c r="P674" s="10">
        <v>396.69157018181801</v>
      </c>
      <c r="Q674" s="11">
        <f t="shared" si="55"/>
        <v>479.99679991999977</v>
      </c>
      <c r="R674" s="10"/>
      <c r="S674" s="16"/>
      <c r="T674" s="22">
        <f t="shared" si="57"/>
        <v>0</v>
      </c>
      <c r="U674" s="11"/>
      <c r="V674" s="11"/>
      <c r="W674" s="11"/>
      <c r="X674" s="11"/>
      <c r="Y674" s="11"/>
      <c r="Z674" s="11"/>
      <c r="AA674" s="11"/>
      <c r="AB674" s="11"/>
    </row>
    <row r="675" spans="1:28" s="12" customFormat="1" x14ac:dyDescent="0.25">
      <c r="A675" s="8" t="s">
        <v>2416</v>
      </c>
      <c r="B675" s="8" t="s">
        <v>2417</v>
      </c>
      <c r="C675" s="9">
        <v>44343</v>
      </c>
      <c r="D675" s="8" t="s">
        <v>2418</v>
      </c>
      <c r="E675" s="8" t="s">
        <v>2419</v>
      </c>
      <c r="F675" s="8"/>
      <c r="G675" s="8" t="s">
        <v>2420</v>
      </c>
      <c r="H675" s="8" t="s">
        <v>2421</v>
      </c>
      <c r="I675" s="10">
        <v>1</v>
      </c>
      <c r="J675" s="10">
        <v>223.1405</v>
      </c>
      <c r="K675" s="10">
        <f t="shared" si="60"/>
        <v>270.00000499999999</v>
      </c>
      <c r="L675" s="10"/>
      <c r="M675" s="10">
        <v>0</v>
      </c>
      <c r="N675" s="10">
        <v>270</v>
      </c>
      <c r="O675" s="10"/>
      <c r="P675" s="10">
        <v>371.90578493801701</v>
      </c>
      <c r="Q675" s="11">
        <f t="shared" si="55"/>
        <v>450.00599977500059</v>
      </c>
      <c r="R675" s="10"/>
      <c r="S675" s="16"/>
      <c r="T675" s="22">
        <f t="shared" si="57"/>
        <v>0</v>
      </c>
      <c r="U675" s="11"/>
      <c r="V675" s="11"/>
      <c r="W675" s="11"/>
      <c r="X675" s="11"/>
      <c r="Y675" s="11"/>
      <c r="Z675" s="11"/>
      <c r="AA675" s="11"/>
      <c r="AB675" s="11"/>
    </row>
    <row r="676" spans="1:28" s="12" customFormat="1" x14ac:dyDescent="0.25">
      <c r="A676" s="8" t="s">
        <v>2428</v>
      </c>
      <c r="B676" s="8" t="s">
        <v>2429</v>
      </c>
      <c r="C676" s="9">
        <v>44343</v>
      </c>
      <c r="D676" s="8" t="s">
        <v>2430</v>
      </c>
      <c r="E676" s="8" t="s">
        <v>2431</v>
      </c>
      <c r="F676" s="8"/>
      <c r="G676" s="8" t="s">
        <v>2432</v>
      </c>
      <c r="H676" s="8" t="s">
        <v>2433</v>
      </c>
      <c r="I676" s="10">
        <v>1</v>
      </c>
      <c r="J676" s="10">
        <v>223.1405</v>
      </c>
      <c r="K676" s="10">
        <f t="shared" si="60"/>
        <v>270.00000499999999</v>
      </c>
      <c r="L676" s="10"/>
      <c r="M676" s="10">
        <v>0</v>
      </c>
      <c r="N676" s="10">
        <v>270</v>
      </c>
      <c r="O676" s="10"/>
      <c r="P676" s="10">
        <v>347.10512390909099</v>
      </c>
      <c r="Q676" s="11">
        <f t="shared" si="55"/>
        <v>419.99719993000008</v>
      </c>
      <c r="R676" s="10"/>
      <c r="S676" s="16"/>
      <c r="T676" s="22">
        <f t="shared" si="57"/>
        <v>0</v>
      </c>
      <c r="U676" s="11"/>
      <c r="V676" s="11"/>
      <c r="W676" s="11"/>
      <c r="X676" s="11"/>
      <c r="Y676" s="11"/>
      <c r="Z676" s="11"/>
      <c r="AA676" s="11"/>
      <c r="AB676" s="11"/>
    </row>
    <row r="677" spans="1:28" x14ac:dyDescent="0.25">
      <c r="A677" s="13" t="s">
        <v>3963</v>
      </c>
      <c r="B677" s="13" t="s">
        <v>3964</v>
      </c>
      <c r="C677" s="14">
        <v>44343</v>
      </c>
      <c r="D677" s="13" t="s">
        <v>3965</v>
      </c>
      <c r="E677" s="13" t="s">
        <v>3966</v>
      </c>
      <c r="F677" s="13"/>
      <c r="G677" s="13" t="s">
        <v>3967</v>
      </c>
      <c r="H677" s="13" t="s">
        <v>3968</v>
      </c>
      <c r="I677" s="15">
        <v>1</v>
      </c>
      <c r="J677" s="15">
        <v>21.923636363636401</v>
      </c>
      <c r="K677" s="15">
        <f t="shared" si="60"/>
        <v>26.527600000000046</v>
      </c>
      <c r="L677" s="5"/>
      <c r="M677" s="15"/>
      <c r="N677" s="5">
        <f>+K677*0.95</f>
        <v>25.201220000000042</v>
      </c>
      <c r="O677" s="15"/>
      <c r="P677" s="15">
        <v>40.4922986545455</v>
      </c>
      <c r="Q677" s="16">
        <f t="shared" si="55"/>
        <v>48.995681372000057</v>
      </c>
      <c r="R677" s="15"/>
      <c r="S677" s="16"/>
      <c r="T677" s="22">
        <f t="shared" si="57"/>
        <v>0</v>
      </c>
      <c r="U677" s="16"/>
      <c r="V677" s="16"/>
      <c r="W677" s="16"/>
      <c r="X677" s="16"/>
      <c r="Y677" s="16"/>
      <c r="Z677" s="16"/>
      <c r="AA677" s="16"/>
      <c r="AB677" s="16"/>
    </row>
    <row r="678" spans="1:28" x14ac:dyDescent="0.25">
      <c r="A678" s="13" t="s">
        <v>3969</v>
      </c>
      <c r="B678" s="13" t="s">
        <v>3970</v>
      </c>
      <c r="C678" s="14">
        <v>44343</v>
      </c>
      <c r="D678" s="13" t="s">
        <v>3971</v>
      </c>
      <c r="E678" s="13" t="s">
        <v>3972</v>
      </c>
      <c r="F678" s="13"/>
      <c r="G678" s="13" t="s">
        <v>3973</v>
      </c>
      <c r="H678" s="13" t="s">
        <v>3974</v>
      </c>
      <c r="I678" s="15">
        <v>1</v>
      </c>
      <c r="J678" s="15">
        <v>21.923636363636401</v>
      </c>
      <c r="K678" s="15">
        <f t="shared" si="60"/>
        <v>26.527600000000046</v>
      </c>
      <c r="L678" s="5"/>
      <c r="M678" s="15"/>
      <c r="N678" s="5">
        <f>+K678*0.95</f>
        <v>25.201220000000042</v>
      </c>
      <c r="O678" s="15"/>
      <c r="P678" s="15">
        <v>40.4922986545455</v>
      </c>
      <c r="Q678" s="16">
        <f t="shared" si="55"/>
        <v>48.995681372000057</v>
      </c>
      <c r="R678" s="15"/>
      <c r="S678" s="16"/>
      <c r="T678" s="22">
        <f t="shared" si="57"/>
        <v>0</v>
      </c>
      <c r="U678" s="16"/>
      <c r="V678" s="16"/>
      <c r="W678" s="16"/>
      <c r="X678" s="16"/>
      <c r="Y678" s="16"/>
      <c r="Z678" s="16"/>
      <c r="AA678" s="16"/>
      <c r="AB678" s="16"/>
    </row>
    <row r="679" spans="1:28" x14ac:dyDescent="0.25">
      <c r="A679" s="3" t="s">
        <v>4467</v>
      </c>
      <c r="B679" s="3" t="s">
        <v>4468</v>
      </c>
      <c r="C679" s="4">
        <v>44343</v>
      </c>
      <c r="D679" s="3" t="s">
        <v>4469</v>
      </c>
      <c r="E679" s="3" t="s">
        <v>4470</v>
      </c>
      <c r="F679" s="3">
        <v>3050</v>
      </c>
      <c r="G679" s="3" t="s">
        <v>4471</v>
      </c>
      <c r="H679" s="3" t="s">
        <v>4472</v>
      </c>
      <c r="I679" s="5">
        <v>1</v>
      </c>
      <c r="J679" s="15">
        <v>181.83</v>
      </c>
      <c r="K679" s="5">
        <f t="shared" si="60"/>
        <v>220.01430000000002</v>
      </c>
      <c r="L679" s="5"/>
      <c r="M679" s="5"/>
      <c r="N679" s="5">
        <f>+K679</f>
        <v>220.01430000000002</v>
      </c>
      <c r="O679" s="5">
        <f>+SUM(N671:N679)</f>
        <v>1507.9272850000002</v>
      </c>
      <c r="P679" s="5">
        <v>322.31203110000001</v>
      </c>
      <c r="Q679" s="6">
        <f t="shared" si="55"/>
        <v>389.99755763100001</v>
      </c>
      <c r="R679" s="5">
        <f>+SUM(Q671:Q679)</f>
        <v>2443.9925532250004</v>
      </c>
      <c r="S679" s="16">
        <v>2444</v>
      </c>
      <c r="T679" s="22">
        <f t="shared" si="57"/>
        <v>7.4467749996074417E-3</v>
      </c>
      <c r="U679" s="6"/>
      <c r="V679" s="6"/>
      <c r="W679" s="6"/>
      <c r="X679" s="6"/>
      <c r="Y679" s="6"/>
      <c r="Z679" s="6"/>
      <c r="AA679" s="6"/>
      <c r="AB679" s="6"/>
    </row>
    <row r="680" spans="1:28" x14ac:dyDescent="0.25">
      <c r="A680" s="3" t="s">
        <v>4161</v>
      </c>
      <c r="B680" s="3" t="s">
        <v>4162</v>
      </c>
      <c r="C680" s="4">
        <v>44343</v>
      </c>
      <c r="D680" s="3" t="s">
        <v>4163</v>
      </c>
      <c r="E680" s="3" t="s">
        <v>4164</v>
      </c>
      <c r="F680" s="3"/>
      <c r="G680" s="3" t="s">
        <v>4165</v>
      </c>
      <c r="H680" s="3" t="s">
        <v>4166</v>
      </c>
      <c r="I680" s="5">
        <v>1</v>
      </c>
      <c r="J680" s="5">
        <v>91.3481818181818</v>
      </c>
      <c r="K680" s="5">
        <f t="shared" si="60"/>
        <v>110.53129999999997</v>
      </c>
      <c r="L680" s="5"/>
      <c r="M680" s="5"/>
      <c r="N680" s="5">
        <f>+K680*0.95</f>
        <v>105.00473499999997</v>
      </c>
      <c r="O680" s="5"/>
      <c r="P680" s="5">
        <v>169.42347281818201</v>
      </c>
      <c r="Q680" s="6">
        <f t="shared" si="55"/>
        <v>205.00240211000022</v>
      </c>
      <c r="R680" s="5"/>
      <c r="S680" s="16"/>
      <c r="T680" s="22">
        <f t="shared" si="57"/>
        <v>0</v>
      </c>
      <c r="U680" s="6"/>
      <c r="V680" s="6"/>
      <c r="W680" s="6"/>
      <c r="X680" s="6"/>
      <c r="Y680" s="6"/>
      <c r="Z680" s="6"/>
      <c r="AA680" s="6"/>
      <c r="AB680" s="6"/>
    </row>
    <row r="681" spans="1:28" x14ac:dyDescent="0.25">
      <c r="A681" s="3" t="s">
        <v>664</v>
      </c>
      <c r="B681" s="3" t="s">
        <v>665</v>
      </c>
      <c r="C681" s="4">
        <v>44343</v>
      </c>
      <c r="D681" s="3" t="s">
        <v>666</v>
      </c>
      <c r="E681" s="3" t="s">
        <v>667</v>
      </c>
      <c r="F681" s="3">
        <v>3064</v>
      </c>
      <c r="G681" s="3" t="s">
        <v>668</v>
      </c>
      <c r="H681" s="3" t="s">
        <v>669</v>
      </c>
      <c r="I681" s="5">
        <v>1</v>
      </c>
      <c r="J681" s="5">
        <v>739.71</v>
      </c>
      <c r="K681" s="5">
        <f t="shared" si="60"/>
        <v>895.04910000000007</v>
      </c>
      <c r="L681" s="5"/>
      <c r="M681" s="5"/>
      <c r="N681" s="5">
        <f>+K681*0.95</f>
        <v>850.29664500000001</v>
      </c>
      <c r="O681" s="5">
        <f>+N681+N680</f>
        <v>955.30137999999999</v>
      </c>
      <c r="P681" s="5">
        <v>1294.2227154049599</v>
      </c>
      <c r="Q681" s="6">
        <f t="shared" si="55"/>
        <v>1566.0094856400015</v>
      </c>
      <c r="R681" s="5">
        <f>+Q681+Q680</f>
        <v>1771.0118877500017</v>
      </c>
      <c r="S681" s="16">
        <v>1771</v>
      </c>
      <c r="T681" s="22">
        <f t="shared" si="57"/>
        <v>-1.1887750001733366E-2</v>
      </c>
      <c r="U681" s="6"/>
      <c r="V681" s="6"/>
      <c r="W681" s="6"/>
      <c r="X681" s="6"/>
      <c r="Y681" s="6"/>
      <c r="Z681" s="6"/>
      <c r="AA681" s="6"/>
      <c r="AB681" s="6"/>
    </row>
    <row r="682" spans="1:28" x14ac:dyDescent="0.25">
      <c r="A682" s="13" t="s">
        <v>3975</v>
      </c>
      <c r="B682" s="13" t="s">
        <v>3976</v>
      </c>
      <c r="C682" s="14">
        <v>44346</v>
      </c>
      <c r="D682" s="13" t="s">
        <v>3977</v>
      </c>
      <c r="E682" s="13" t="s">
        <v>3978</v>
      </c>
      <c r="F682" s="13"/>
      <c r="G682" s="13" t="s">
        <v>3979</v>
      </c>
      <c r="H682" s="13" t="s">
        <v>3980</v>
      </c>
      <c r="I682" s="15">
        <v>1</v>
      </c>
      <c r="J682" s="15">
        <v>21.923636363636401</v>
      </c>
      <c r="K682" s="15">
        <f t="shared" si="60"/>
        <v>26.527600000000046</v>
      </c>
      <c r="L682" s="5"/>
      <c r="M682" s="15"/>
      <c r="N682" s="5">
        <f>+K682*0.95</f>
        <v>25.201220000000042</v>
      </c>
      <c r="O682" s="15"/>
      <c r="P682" s="15">
        <v>40.498678889256198</v>
      </c>
      <c r="Q682" s="16">
        <f t="shared" si="55"/>
        <v>49.003401455999999</v>
      </c>
      <c r="R682" s="15"/>
      <c r="S682" s="16"/>
      <c r="T682" s="22">
        <f t="shared" si="57"/>
        <v>0</v>
      </c>
      <c r="U682" s="16"/>
      <c r="V682" s="16"/>
      <c r="W682" s="16"/>
      <c r="X682" s="16"/>
      <c r="Y682" s="16"/>
      <c r="Z682" s="16"/>
      <c r="AA682" s="16"/>
      <c r="AB682" s="16"/>
    </row>
    <row r="683" spans="1:28" x14ac:dyDescent="0.25">
      <c r="A683" s="13" t="s">
        <v>3981</v>
      </c>
      <c r="B683" s="13" t="s">
        <v>3982</v>
      </c>
      <c r="C683" s="14">
        <v>44346</v>
      </c>
      <c r="D683" s="13" t="s">
        <v>3983</v>
      </c>
      <c r="E683" s="13" t="s">
        <v>3984</v>
      </c>
      <c r="F683" s="13"/>
      <c r="G683" s="13" t="s">
        <v>3985</v>
      </c>
      <c r="H683" s="13" t="s">
        <v>3986</v>
      </c>
      <c r="I683" s="15">
        <v>1</v>
      </c>
      <c r="J683" s="15">
        <v>21.923636363636401</v>
      </c>
      <c r="K683" s="15">
        <f t="shared" si="60"/>
        <v>26.527600000000046</v>
      </c>
      <c r="L683" s="5"/>
      <c r="M683" s="15"/>
      <c r="N683" s="5">
        <f>+K683*0.95</f>
        <v>25.201220000000042</v>
      </c>
      <c r="O683" s="15"/>
      <c r="P683" s="15">
        <v>40.498678889256198</v>
      </c>
      <c r="Q683" s="16">
        <f t="shared" si="55"/>
        <v>49.003401455999999</v>
      </c>
      <c r="R683" s="15"/>
      <c r="S683" s="16"/>
      <c r="T683" s="22">
        <f t="shared" si="57"/>
        <v>0</v>
      </c>
      <c r="U683" s="16"/>
      <c r="V683" s="16"/>
      <c r="W683" s="16"/>
      <c r="X683" s="16"/>
      <c r="Y683" s="16"/>
      <c r="Z683" s="16"/>
      <c r="AA683" s="16"/>
      <c r="AB683" s="16"/>
    </row>
    <row r="684" spans="1:28" x14ac:dyDescent="0.25">
      <c r="A684" s="13" t="s">
        <v>4569</v>
      </c>
      <c r="B684" s="13" t="s">
        <v>4570</v>
      </c>
      <c r="C684" s="14">
        <v>44346</v>
      </c>
      <c r="D684" s="13" t="s">
        <v>4571</v>
      </c>
      <c r="E684" s="13" t="s">
        <v>4572</v>
      </c>
      <c r="F684" s="13">
        <v>3048</v>
      </c>
      <c r="G684" s="13" t="s">
        <v>4573</v>
      </c>
      <c r="H684" s="13" t="s">
        <v>4574</v>
      </c>
      <c r="I684" s="15">
        <v>1</v>
      </c>
      <c r="J684" s="5">
        <v>418.2</v>
      </c>
      <c r="K684" s="15">
        <f t="shared" si="60"/>
        <v>506.02199999999999</v>
      </c>
      <c r="L684" s="5"/>
      <c r="M684" s="15"/>
      <c r="N684" s="5">
        <f>+K684</f>
        <v>506.02199999999999</v>
      </c>
      <c r="O684" s="15">
        <f>+N684+N683+N682</f>
        <v>556.42444000000012</v>
      </c>
      <c r="P684" s="15">
        <v>595.04577511652997</v>
      </c>
      <c r="Q684" s="16">
        <f t="shared" si="55"/>
        <v>720.00538789100119</v>
      </c>
      <c r="R684" s="15">
        <f>+Q684+Q683+Q682</f>
        <v>818.0121908030012</v>
      </c>
      <c r="S684" s="16">
        <v>818</v>
      </c>
      <c r="T684" s="22">
        <f t="shared" si="57"/>
        <v>-1.2190803001203676E-2</v>
      </c>
      <c r="U684" s="16"/>
      <c r="V684" s="16"/>
      <c r="W684" s="16"/>
      <c r="X684" s="16"/>
      <c r="Y684" s="16"/>
      <c r="Z684" s="16"/>
      <c r="AA684" s="16"/>
      <c r="AB684" s="16"/>
    </row>
    <row r="685" spans="1:28" x14ac:dyDescent="0.25">
      <c r="A685" s="3" t="s">
        <v>329</v>
      </c>
      <c r="B685" s="3" t="s">
        <v>330</v>
      </c>
      <c r="C685" s="4">
        <v>44346</v>
      </c>
      <c r="D685" s="3" t="s">
        <v>331</v>
      </c>
      <c r="E685" s="3" t="s">
        <v>332</v>
      </c>
      <c r="F685" s="3"/>
      <c r="G685" s="3" t="s">
        <v>333</v>
      </c>
      <c r="H685" s="3" t="s">
        <v>334</v>
      </c>
      <c r="I685" s="5">
        <v>-1</v>
      </c>
      <c r="J685" s="5">
        <v>1191.44628099174</v>
      </c>
      <c r="K685" s="5">
        <v>0</v>
      </c>
      <c r="L685" s="5"/>
      <c r="M685" s="5"/>
      <c r="N685" s="5">
        <v>0</v>
      </c>
      <c r="O685" s="5"/>
      <c r="P685" s="5">
        <v>-1191.44628099174</v>
      </c>
      <c r="Q685" s="6">
        <f t="shared" si="55"/>
        <v>-1441.6500000000053</v>
      </c>
      <c r="R685" s="5"/>
      <c r="S685" s="16"/>
      <c r="T685" s="22">
        <f t="shared" si="57"/>
        <v>0</v>
      </c>
      <c r="U685" s="6"/>
      <c r="V685" s="6"/>
      <c r="W685" s="6"/>
      <c r="X685" s="6"/>
      <c r="Y685" s="6"/>
      <c r="Z685" s="6"/>
      <c r="AA685" s="6"/>
      <c r="AB685" s="6"/>
    </row>
    <row r="686" spans="1:28" x14ac:dyDescent="0.25">
      <c r="A686" s="3" t="s">
        <v>940</v>
      </c>
      <c r="B686" s="3" t="s">
        <v>941</v>
      </c>
      <c r="C686" s="4">
        <v>44346</v>
      </c>
      <c r="D686" s="3" t="s">
        <v>942</v>
      </c>
      <c r="E686" s="3" t="s">
        <v>943</v>
      </c>
      <c r="F686" s="3"/>
      <c r="G686" s="3" t="s">
        <v>944</v>
      </c>
      <c r="H686" s="3" t="s">
        <v>945</v>
      </c>
      <c r="I686" s="5">
        <v>4</v>
      </c>
      <c r="J686" s="5">
        <v>108.293884297521</v>
      </c>
      <c r="K686" s="5">
        <f t="shared" ref="K686:K710" si="61">+J686*I686*1.21</f>
        <v>524.14240000000166</v>
      </c>
      <c r="L686" s="5"/>
      <c r="M686" s="5"/>
      <c r="N686" s="5">
        <f t="shared" ref="N686:N692" si="62">+K686*0.95</f>
        <v>497.93528000000157</v>
      </c>
      <c r="O686" s="5"/>
      <c r="P686" s="5">
        <v>799.97125506116004</v>
      </c>
      <c r="Q686" s="6">
        <f t="shared" si="55"/>
        <v>967.96521862400357</v>
      </c>
      <c r="R686" s="5"/>
      <c r="S686" s="16"/>
      <c r="T686" s="22">
        <f t="shared" si="57"/>
        <v>0</v>
      </c>
      <c r="U686" s="6"/>
      <c r="V686" s="6"/>
      <c r="W686" s="6"/>
      <c r="X686" s="6"/>
      <c r="Y686" s="6"/>
      <c r="Z686" s="6"/>
      <c r="AA686" s="6"/>
      <c r="AB686" s="6"/>
    </row>
    <row r="687" spans="1:28" x14ac:dyDescent="0.25">
      <c r="A687" s="3" t="s">
        <v>1030</v>
      </c>
      <c r="B687" s="3" t="s">
        <v>1031</v>
      </c>
      <c r="C687" s="4">
        <v>44346</v>
      </c>
      <c r="D687" s="3" t="s">
        <v>1032</v>
      </c>
      <c r="E687" s="3" t="s">
        <v>1033</v>
      </c>
      <c r="F687" s="3"/>
      <c r="G687" s="3" t="s">
        <v>1034</v>
      </c>
      <c r="H687" s="3" t="s">
        <v>1035</v>
      </c>
      <c r="I687" s="5">
        <v>1</v>
      </c>
      <c r="J687" s="5">
        <v>196.595702479339</v>
      </c>
      <c r="K687" s="5">
        <f t="shared" si="61"/>
        <v>237.88080000000019</v>
      </c>
      <c r="L687" s="5"/>
      <c r="M687" s="5"/>
      <c r="N687" s="5">
        <f t="shared" si="62"/>
        <v>225.98676000000017</v>
      </c>
      <c r="O687" s="5"/>
      <c r="P687" s="5">
        <v>363.63717300495898</v>
      </c>
      <c r="Q687" s="6">
        <f t="shared" si="55"/>
        <v>440.00097933600034</v>
      </c>
      <c r="R687" s="5"/>
      <c r="S687" s="16"/>
      <c r="T687" s="22">
        <f t="shared" si="57"/>
        <v>0</v>
      </c>
      <c r="U687" s="6"/>
      <c r="V687" s="6"/>
      <c r="W687" s="6"/>
      <c r="X687" s="6"/>
      <c r="Y687" s="6"/>
      <c r="Z687" s="6"/>
      <c r="AA687" s="6"/>
      <c r="AB687" s="6"/>
    </row>
    <row r="688" spans="1:28" x14ac:dyDescent="0.25">
      <c r="A688" s="3" t="s">
        <v>1066</v>
      </c>
      <c r="B688" s="3" t="s">
        <v>1067</v>
      </c>
      <c r="C688" s="4">
        <v>44346</v>
      </c>
      <c r="D688" s="3" t="s">
        <v>1068</v>
      </c>
      <c r="E688" s="3" t="s">
        <v>1069</v>
      </c>
      <c r="F688" s="3"/>
      <c r="G688" s="3" t="s">
        <v>1070</v>
      </c>
      <c r="H688" s="3" t="s">
        <v>1071</v>
      </c>
      <c r="I688" s="5">
        <v>1</v>
      </c>
      <c r="J688" s="5">
        <v>196.595702479339</v>
      </c>
      <c r="K688" s="5">
        <f t="shared" si="61"/>
        <v>237.88080000000019</v>
      </c>
      <c r="L688" s="5"/>
      <c r="M688" s="5"/>
      <c r="N688" s="5">
        <f t="shared" si="62"/>
        <v>225.98676000000017</v>
      </c>
      <c r="O688" s="5"/>
      <c r="P688" s="5">
        <v>363.63717300495898</v>
      </c>
      <c r="Q688" s="6">
        <f t="shared" si="55"/>
        <v>440.00097933600034</v>
      </c>
      <c r="R688" s="5"/>
      <c r="S688" s="16"/>
      <c r="T688" s="22">
        <f t="shared" si="57"/>
        <v>0</v>
      </c>
      <c r="U688" s="6"/>
      <c r="V688" s="6"/>
      <c r="W688" s="6"/>
      <c r="X688" s="6"/>
      <c r="Y688" s="6"/>
      <c r="Z688" s="6"/>
      <c r="AA688" s="6"/>
      <c r="AB688" s="6"/>
    </row>
    <row r="689" spans="1:28" x14ac:dyDescent="0.25">
      <c r="A689" s="3" t="s">
        <v>1120</v>
      </c>
      <c r="B689" s="3" t="s">
        <v>1121</v>
      </c>
      <c r="C689" s="4">
        <v>44346</v>
      </c>
      <c r="D689" s="3" t="s">
        <v>1122</v>
      </c>
      <c r="E689" s="3" t="s">
        <v>1123</v>
      </c>
      <c r="F689" s="3"/>
      <c r="G689" s="3" t="s">
        <v>1124</v>
      </c>
      <c r="H689" s="3" t="s">
        <v>1125</v>
      </c>
      <c r="I689" s="5">
        <v>1</v>
      </c>
      <c r="J689" s="5">
        <v>196.595702479339</v>
      </c>
      <c r="K689" s="5">
        <f t="shared" si="61"/>
        <v>237.88080000000019</v>
      </c>
      <c r="L689" s="5"/>
      <c r="M689" s="5"/>
      <c r="N689" s="5">
        <f t="shared" si="62"/>
        <v>225.98676000000017</v>
      </c>
      <c r="O689" s="5"/>
      <c r="P689" s="5">
        <v>363.63717300495898</v>
      </c>
      <c r="Q689" s="6">
        <f t="shared" si="55"/>
        <v>440.00097933600034</v>
      </c>
      <c r="R689" s="5"/>
      <c r="S689" s="16"/>
      <c r="T689" s="22">
        <f t="shared" si="57"/>
        <v>0</v>
      </c>
      <c r="U689" s="6"/>
      <c r="V689" s="6"/>
      <c r="W689" s="6"/>
      <c r="X689" s="6"/>
      <c r="Y689" s="6"/>
      <c r="Z689" s="6"/>
      <c r="AA689" s="6"/>
      <c r="AB689" s="6"/>
    </row>
    <row r="690" spans="1:28" x14ac:dyDescent="0.25">
      <c r="A690" s="3" t="s">
        <v>1180</v>
      </c>
      <c r="B690" s="3" t="s">
        <v>1181</v>
      </c>
      <c r="C690" s="4">
        <v>44346</v>
      </c>
      <c r="D690" s="3" t="s">
        <v>1182</v>
      </c>
      <c r="E690" s="3" t="s">
        <v>1183</v>
      </c>
      <c r="F690" s="3"/>
      <c r="G690" s="3" t="s">
        <v>1184</v>
      </c>
      <c r="H690" s="3" t="s">
        <v>1185</v>
      </c>
      <c r="I690" s="5">
        <v>1</v>
      </c>
      <c r="J690" s="5">
        <v>196.595702479339</v>
      </c>
      <c r="K690" s="5">
        <f t="shared" si="61"/>
        <v>237.88080000000019</v>
      </c>
      <c r="L690" s="5"/>
      <c r="M690" s="5"/>
      <c r="N690" s="5">
        <f t="shared" si="62"/>
        <v>225.98676000000017</v>
      </c>
      <c r="O690" s="5"/>
      <c r="P690" s="5">
        <v>363.63717300495898</v>
      </c>
      <c r="Q690" s="6">
        <f t="shared" si="55"/>
        <v>440.00097933600034</v>
      </c>
      <c r="R690" s="5"/>
      <c r="S690" s="16"/>
      <c r="T690" s="22">
        <f t="shared" si="57"/>
        <v>0</v>
      </c>
      <c r="U690" s="6"/>
      <c r="V690" s="6"/>
      <c r="W690" s="6"/>
      <c r="X690" s="6"/>
      <c r="Y690" s="6"/>
      <c r="Z690" s="6"/>
      <c r="AA690" s="6"/>
      <c r="AB690" s="6"/>
    </row>
    <row r="691" spans="1:28" x14ac:dyDescent="0.25">
      <c r="A691" s="3" t="s">
        <v>1222</v>
      </c>
      <c r="B691" s="3" t="s">
        <v>1223</v>
      </c>
      <c r="C691" s="4">
        <v>44346</v>
      </c>
      <c r="D691" s="3" t="s">
        <v>1224</v>
      </c>
      <c r="E691" s="3" t="s">
        <v>1225</v>
      </c>
      <c r="F691" s="3"/>
      <c r="G691" s="3" t="s">
        <v>1226</v>
      </c>
      <c r="H691" s="3" t="s">
        <v>1227</v>
      </c>
      <c r="I691" s="5">
        <v>1</v>
      </c>
      <c r="J691" s="5">
        <v>196.595702479339</v>
      </c>
      <c r="K691" s="5">
        <f t="shared" si="61"/>
        <v>237.88080000000019</v>
      </c>
      <c r="L691" s="5"/>
      <c r="M691" s="5"/>
      <c r="N691" s="5">
        <f t="shared" si="62"/>
        <v>225.98676000000017</v>
      </c>
      <c r="O691" s="5"/>
      <c r="P691" s="5">
        <v>363.63717300495898</v>
      </c>
      <c r="Q691" s="6">
        <f t="shared" si="55"/>
        <v>440.00097933600034</v>
      </c>
      <c r="R691" s="5"/>
      <c r="S691" s="16"/>
      <c r="T691" s="22">
        <f t="shared" si="57"/>
        <v>0</v>
      </c>
      <c r="U691" s="6"/>
      <c r="V691" s="6"/>
      <c r="W691" s="6"/>
      <c r="X691" s="6"/>
      <c r="Y691" s="6"/>
      <c r="Z691" s="6"/>
      <c r="AA691" s="6"/>
      <c r="AB691" s="6"/>
    </row>
    <row r="692" spans="1:28" x14ac:dyDescent="0.25">
      <c r="A692" s="3" t="s">
        <v>1258</v>
      </c>
      <c r="B692" s="3" t="s">
        <v>1259</v>
      </c>
      <c r="C692" s="4">
        <v>44346</v>
      </c>
      <c r="D692" s="3" t="s">
        <v>1260</v>
      </c>
      <c r="E692" s="3" t="s">
        <v>1261</v>
      </c>
      <c r="F692" s="3"/>
      <c r="G692" s="3" t="s">
        <v>1262</v>
      </c>
      <c r="H692" s="3" t="s">
        <v>1263</v>
      </c>
      <c r="I692" s="5">
        <v>1</v>
      </c>
      <c r="J692" s="5">
        <v>196.595702479339</v>
      </c>
      <c r="K692" s="5">
        <f t="shared" si="61"/>
        <v>237.88080000000019</v>
      </c>
      <c r="L692" s="5"/>
      <c r="M692" s="5"/>
      <c r="N692" s="5">
        <f t="shared" si="62"/>
        <v>225.98676000000017</v>
      </c>
      <c r="O692" s="5"/>
      <c r="P692" s="5">
        <v>363.63717300495898</v>
      </c>
      <c r="Q692" s="6">
        <f t="shared" si="55"/>
        <v>440.00097933600034</v>
      </c>
      <c r="R692" s="5"/>
      <c r="S692" s="16"/>
      <c r="T692" s="22">
        <f t="shared" si="57"/>
        <v>0</v>
      </c>
      <c r="U692" s="6"/>
      <c r="V692" s="6"/>
      <c r="W692" s="6"/>
      <c r="X692" s="6"/>
      <c r="Y692" s="6"/>
      <c r="Z692" s="6"/>
      <c r="AA692" s="6"/>
      <c r="AB692" s="6"/>
    </row>
    <row r="693" spans="1:28" x14ac:dyDescent="0.25">
      <c r="A693" s="3" t="s">
        <v>1930</v>
      </c>
      <c r="B693" s="3" t="s">
        <v>1931</v>
      </c>
      <c r="C693" s="4">
        <v>44346</v>
      </c>
      <c r="D693" s="3" t="s">
        <v>1932</v>
      </c>
      <c r="E693" s="3" t="s">
        <v>1933</v>
      </c>
      <c r="F693" s="3"/>
      <c r="G693" s="3" t="s">
        <v>1934</v>
      </c>
      <c r="H693" s="3" t="s">
        <v>1935</v>
      </c>
      <c r="I693" s="5">
        <v>1</v>
      </c>
      <c r="J693" s="5">
        <v>193.32</v>
      </c>
      <c r="K693" s="5">
        <f t="shared" si="61"/>
        <v>233.91719999999998</v>
      </c>
      <c r="L693" s="5"/>
      <c r="M693" s="5"/>
      <c r="N693" s="5">
        <f>+K693</f>
        <v>233.91719999999998</v>
      </c>
      <c r="O693" s="5"/>
      <c r="P693" s="5">
        <v>357.85112743801602</v>
      </c>
      <c r="Q693" s="6">
        <f t="shared" si="55"/>
        <v>432.99986419999937</v>
      </c>
      <c r="R693" s="5"/>
      <c r="S693" s="16"/>
      <c r="T693" s="22">
        <f t="shared" si="57"/>
        <v>0</v>
      </c>
      <c r="U693" s="6"/>
      <c r="V693" s="6"/>
      <c r="W693" s="6"/>
      <c r="X693" s="6"/>
      <c r="Y693" s="6"/>
      <c r="Z693" s="6"/>
      <c r="AA693" s="6"/>
      <c r="AB693" s="6"/>
    </row>
    <row r="694" spans="1:28" x14ac:dyDescent="0.25">
      <c r="A694" s="3" t="s">
        <v>2518</v>
      </c>
      <c r="B694" s="3" t="s">
        <v>2519</v>
      </c>
      <c r="C694" s="4">
        <v>44346</v>
      </c>
      <c r="D694" s="3" t="s">
        <v>2520</v>
      </c>
      <c r="E694" s="3" t="s">
        <v>2521</v>
      </c>
      <c r="F694" s="3"/>
      <c r="G694" s="3" t="s">
        <v>2522</v>
      </c>
      <c r="H694" s="3" t="s">
        <v>2523</v>
      </c>
      <c r="I694" s="5">
        <v>3</v>
      </c>
      <c r="J694" s="5">
        <v>109.11</v>
      </c>
      <c r="K694" s="5">
        <f t="shared" si="61"/>
        <v>396.06929999999994</v>
      </c>
      <c r="L694" s="5"/>
      <c r="M694" s="5">
        <f t="shared" ref="M694:M699" si="63">+K694*0.85</f>
        <v>336.65890499999995</v>
      </c>
      <c r="N694" s="5">
        <f t="shared" ref="N694:N699" si="64">+M694*0.95</f>
        <v>319.82595974999992</v>
      </c>
      <c r="O694" s="5"/>
      <c r="P694" s="5">
        <v>572.73912089999999</v>
      </c>
      <c r="Q694" s="6">
        <f t="shared" si="55"/>
        <v>693.01433628899997</v>
      </c>
      <c r="R694" s="5"/>
      <c r="S694" s="16"/>
      <c r="T694" s="22">
        <f t="shared" si="57"/>
        <v>0</v>
      </c>
      <c r="U694" s="6"/>
      <c r="V694" s="6"/>
      <c r="W694" s="6"/>
      <c r="X694" s="6"/>
      <c r="Y694" s="6"/>
      <c r="Z694" s="6"/>
      <c r="AA694" s="6"/>
      <c r="AB694" s="6"/>
    </row>
    <row r="695" spans="1:28" x14ac:dyDescent="0.25">
      <c r="A695" s="3" t="s">
        <v>2649</v>
      </c>
      <c r="B695" s="3" t="s">
        <v>2650</v>
      </c>
      <c r="C695" s="4">
        <v>44346</v>
      </c>
      <c r="D695" s="3" t="s">
        <v>2651</v>
      </c>
      <c r="E695" s="3" t="s">
        <v>2652</v>
      </c>
      <c r="F695" s="3"/>
      <c r="G695" s="3" t="s">
        <v>2653</v>
      </c>
      <c r="H695" s="3" t="s">
        <v>2654</v>
      </c>
      <c r="I695" s="5">
        <v>1</v>
      </c>
      <c r="J695" s="5">
        <v>216.07157024793401</v>
      </c>
      <c r="K695" s="5">
        <f t="shared" si="61"/>
        <v>261.44660000000016</v>
      </c>
      <c r="L695" s="5"/>
      <c r="M695" s="5">
        <f t="shared" si="63"/>
        <v>222.22961000000012</v>
      </c>
      <c r="N695" s="5">
        <f t="shared" si="64"/>
        <v>211.11812950000009</v>
      </c>
      <c r="O695" s="5"/>
      <c r="P695" s="5">
        <v>399.99385155867799</v>
      </c>
      <c r="Q695" s="6">
        <f t="shared" si="55"/>
        <v>483.99256038600038</v>
      </c>
      <c r="R695" s="5"/>
      <c r="S695" s="16"/>
      <c r="T695" s="22">
        <f t="shared" si="57"/>
        <v>0</v>
      </c>
      <c r="U695" s="6"/>
      <c r="V695" s="6"/>
      <c r="W695" s="6"/>
      <c r="X695" s="6"/>
      <c r="Y695" s="6"/>
      <c r="Z695" s="6"/>
      <c r="AA695" s="6"/>
      <c r="AB695" s="6"/>
    </row>
    <row r="696" spans="1:28" x14ac:dyDescent="0.25">
      <c r="A696" s="3" t="s">
        <v>2835</v>
      </c>
      <c r="B696" s="3" t="s">
        <v>2836</v>
      </c>
      <c r="C696" s="4">
        <v>44346</v>
      </c>
      <c r="D696" s="3" t="s">
        <v>2837</v>
      </c>
      <c r="E696" s="3" t="s">
        <v>2838</v>
      </c>
      <c r="F696" s="3"/>
      <c r="G696" s="3" t="s">
        <v>2839</v>
      </c>
      <c r="H696" s="3" t="s">
        <v>2840</v>
      </c>
      <c r="I696" s="5">
        <v>1</v>
      </c>
      <c r="J696" s="5">
        <v>379.98776859504102</v>
      </c>
      <c r="K696" s="5">
        <f t="shared" si="61"/>
        <v>459.78519999999963</v>
      </c>
      <c r="L696" s="5"/>
      <c r="M696" s="5">
        <f t="shared" si="63"/>
        <v>390.81741999999969</v>
      </c>
      <c r="N696" s="5">
        <f t="shared" si="64"/>
        <v>371.2765489999997</v>
      </c>
      <c r="O696" s="5"/>
      <c r="P696" s="5">
        <v>703.29656162644596</v>
      </c>
      <c r="Q696" s="6">
        <f t="shared" si="55"/>
        <v>850.98883956799955</v>
      </c>
      <c r="R696" s="5"/>
      <c r="S696" s="16"/>
      <c r="T696" s="22">
        <f t="shared" si="57"/>
        <v>0</v>
      </c>
      <c r="U696" s="6"/>
      <c r="V696" s="6"/>
      <c r="W696" s="6"/>
      <c r="X696" s="6"/>
      <c r="Y696" s="6"/>
      <c r="Z696" s="6"/>
      <c r="AA696" s="6"/>
      <c r="AB696" s="6"/>
    </row>
    <row r="697" spans="1:28" x14ac:dyDescent="0.25">
      <c r="A697" s="3" t="s">
        <v>2877</v>
      </c>
      <c r="B697" s="3" t="s">
        <v>2878</v>
      </c>
      <c r="C697" s="4">
        <v>44346</v>
      </c>
      <c r="D697" s="3" t="s">
        <v>2879</v>
      </c>
      <c r="E697" s="3" t="s">
        <v>2880</v>
      </c>
      <c r="F697" s="3"/>
      <c r="G697" s="3" t="s">
        <v>2881</v>
      </c>
      <c r="H697" s="3" t="s">
        <v>2882</v>
      </c>
      <c r="I697" s="5">
        <v>1</v>
      </c>
      <c r="J697" s="5">
        <v>399.99702479338799</v>
      </c>
      <c r="K697" s="5">
        <f t="shared" si="61"/>
        <v>483.99639999999948</v>
      </c>
      <c r="L697" s="5"/>
      <c r="M697" s="5">
        <f t="shared" si="63"/>
        <v>411.39693999999957</v>
      </c>
      <c r="N697" s="5">
        <f t="shared" si="64"/>
        <v>390.82709299999959</v>
      </c>
      <c r="O697" s="5"/>
      <c r="P697" s="5">
        <v>739.66249833718905</v>
      </c>
      <c r="Q697" s="6">
        <f t="shared" si="55"/>
        <v>894.99162298799877</v>
      </c>
      <c r="R697" s="5"/>
      <c r="S697" s="16"/>
      <c r="T697" s="22">
        <f t="shared" si="57"/>
        <v>0</v>
      </c>
      <c r="U697" s="6"/>
      <c r="V697" s="6"/>
      <c r="W697" s="6"/>
      <c r="X697" s="6"/>
      <c r="Y697" s="6"/>
      <c r="Z697" s="6"/>
      <c r="AA697" s="6"/>
      <c r="AB697" s="6"/>
    </row>
    <row r="698" spans="1:28" x14ac:dyDescent="0.25">
      <c r="A698" s="3" t="s">
        <v>2931</v>
      </c>
      <c r="B698" s="3" t="s">
        <v>2932</v>
      </c>
      <c r="C698" s="4">
        <v>44346</v>
      </c>
      <c r="D698" s="3" t="s">
        <v>2933</v>
      </c>
      <c r="E698" s="3" t="s">
        <v>2934</v>
      </c>
      <c r="F698" s="3"/>
      <c r="G698" s="3" t="s">
        <v>2935</v>
      </c>
      <c r="H698" s="3" t="s">
        <v>2936</v>
      </c>
      <c r="I698" s="5">
        <v>1</v>
      </c>
      <c r="J698" s="5">
        <v>424.99421487603303</v>
      </c>
      <c r="K698" s="5">
        <f t="shared" si="61"/>
        <v>514.24299999999994</v>
      </c>
      <c r="L698" s="5"/>
      <c r="M698" s="5">
        <f t="shared" si="63"/>
        <v>437.10654999999991</v>
      </c>
      <c r="N698" s="5">
        <f t="shared" si="64"/>
        <v>415.25122249999993</v>
      </c>
      <c r="O698" s="5"/>
      <c r="P698" s="5">
        <v>785.954551396694</v>
      </c>
      <c r="Q698" s="6">
        <f t="shared" si="55"/>
        <v>951.00500718999967</v>
      </c>
      <c r="R698" s="5"/>
      <c r="S698" s="16"/>
      <c r="T698" s="22">
        <f t="shared" si="57"/>
        <v>0</v>
      </c>
      <c r="U698" s="6"/>
      <c r="V698" s="6"/>
      <c r="W698" s="6"/>
      <c r="X698" s="6"/>
      <c r="Y698" s="6"/>
      <c r="Z698" s="6"/>
      <c r="AA698" s="6"/>
      <c r="AB698" s="6"/>
    </row>
    <row r="699" spans="1:28" x14ac:dyDescent="0.25">
      <c r="A699" s="3" t="s">
        <v>3147</v>
      </c>
      <c r="B699" s="3" t="s">
        <v>3148</v>
      </c>
      <c r="C699" s="4">
        <v>44346</v>
      </c>
      <c r="D699" s="3" t="s">
        <v>3149</v>
      </c>
      <c r="E699" s="3" t="s">
        <v>3150</v>
      </c>
      <c r="F699" s="3"/>
      <c r="G699" s="3" t="s">
        <v>3151</v>
      </c>
      <c r="H699" s="3" t="s">
        <v>3152</v>
      </c>
      <c r="I699" s="5">
        <v>1</v>
      </c>
      <c r="J699" s="5">
        <v>962.90330578512396</v>
      </c>
      <c r="K699" s="5">
        <f t="shared" si="61"/>
        <v>1165.1130000000001</v>
      </c>
      <c r="L699" s="5"/>
      <c r="M699" s="5">
        <f t="shared" si="63"/>
        <v>990.34604999999999</v>
      </c>
      <c r="N699" s="5">
        <f t="shared" si="64"/>
        <v>940.82874749999996</v>
      </c>
      <c r="O699" s="5"/>
      <c r="P699" s="5">
        <v>1780.9955834132199</v>
      </c>
      <c r="Q699" s="6">
        <f t="shared" si="55"/>
        <v>2155.0046559299963</v>
      </c>
      <c r="R699" s="5"/>
      <c r="S699" s="16"/>
      <c r="T699" s="22">
        <f t="shared" si="57"/>
        <v>0</v>
      </c>
      <c r="U699" s="6"/>
      <c r="V699" s="6"/>
      <c r="W699" s="6"/>
      <c r="X699" s="6"/>
      <c r="Y699" s="6"/>
      <c r="Z699" s="6"/>
      <c r="AA699" s="6"/>
      <c r="AB699" s="6"/>
    </row>
    <row r="700" spans="1:28" x14ac:dyDescent="0.25">
      <c r="A700" s="3" t="s">
        <v>3453</v>
      </c>
      <c r="B700" s="3" t="s">
        <v>3454</v>
      </c>
      <c r="C700" s="4">
        <v>44346</v>
      </c>
      <c r="D700" s="3" t="s">
        <v>3455</v>
      </c>
      <c r="E700" s="3" t="s">
        <v>3456</v>
      </c>
      <c r="F700" s="3"/>
      <c r="G700" s="3" t="s">
        <v>3457</v>
      </c>
      <c r="H700" s="3" t="s">
        <v>3458</v>
      </c>
      <c r="I700" s="5">
        <v>1</v>
      </c>
      <c r="J700" s="5">
        <v>1075.1065289256201</v>
      </c>
      <c r="K700" s="5">
        <f t="shared" si="61"/>
        <v>1300.8789000000002</v>
      </c>
      <c r="L700" s="5"/>
      <c r="M700" s="5"/>
      <c r="N700" s="5">
        <f>+K700*0.95</f>
        <v>1235.834955</v>
      </c>
      <c r="O700" s="5"/>
      <c r="P700" s="5">
        <v>1989.25885940579</v>
      </c>
      <c r="Q700" s="6">
        <f t="shared" si="55"/>
        <v>2407.0032198810059</v>
      </c>
      <c r="R700" s="5"/>
      <c r="S700" s="16"/>
      <c r="T700" s="22">
        <f t="shared" si="57"/>
        <v>0</v>
      </c>
      <c r="U700" s="6"/>
      <c r="V700" s="6"/>
      <c r="W700" s="6"/>
      <c r="X700" s="6"/>
      <c r="Y700" s="6"/>
      <c r="Z700" s="6"/>
      <c r="AA700" s="6"/>
      <c r="AB700" s="6"/>
    </row>
    <row r="701" spans="1:28" x14ac:dyDescent="0.25">
      <c r="A701" s="3" t="s">
        <v>3687</v>
      </c>
      <c r="B701" s="3" t="s">
        <v>3688</v>
      </c>
      <c r="C701" s="4">
        <v>44346</v>
      </c>
      <c r="D701" s="3" t="s">
        <v>3689</v>
      </c>
      <c r="E701" s="3" t="s">
        <v>3690</v>
      </c>
      <c r="F701" s="3"/>
      <c r="G701" s="3" t="s">
        <v>3691</v>
      </c>
      <c r="H701" s="3" t="s">
        <v>3692</v>
      </c>
      <c r="I701" s="5">
        <v>1</v>
      </c>
      <c r="J701" s="5">
        <v>54.896500000000003</v>
      </c>
      <c r="K701" s="5">
        <f t="shared" si="61"/>
        <v>66.424765000000008</v>
      </c>
      <c r="L701" s="5"/>
      <c r="M701" s="5">
        <f>+K701*0.9</f>
        <v>59.782288500000007</v>
      </c>
      <c r="N701" s="5">
        <f>+M701*0.95</f>
        <v>56.793174075000003</v>
      </c>
      <c r="O701" s="5"/>
      <c r="P701" s="5">
        <v>152.06353886776901</v>
      </c>
      <c r="Q701" s="6">
        <f t="shared" si="55"/>
        <v>183.99688203000051</v>
      </c>
      <c r="R701" s="5"/>
      <c r="S701" s="16"/>
      <c r="T701" s="22">
        <f t="shared" si="57"/>
        <v>0</v>
      </c>
      <c r="U701" s="6"/>
      <c r="V701" s="6"/>
      <c r="W701" s="6"/>
      <c r="X701" s="6"/>
      <c r="Y701" s="6"/>
      <c r="Z701" s="6"/>
      <c r="AA701" s="6"/>
      <c r="AB701" s="6"/>
    </row>
    <row r="702" spans="1:28" x14ac:dyDescent="0.25">
      <c r="A702" s="3" t="s">
        <v>3723</v>
      </c>
      <c r="B702" s="3" t="s">
        <v>3724</v>
      </c>
      <c r="C702" s="4">
        <v>44346</v>
      </c>
      <c r="D702" s="3" t="s">
        <v>3725</v>
      </c>
      <c r="E702" s="3" t="s">
        <v>3726</v>
      </c>
      <c r="F702" s="3"/>
      <c r="G702" s="3" t="s">
        <v>3727</v>
      </c>
      <c r="H702" s="3" t="s">
        <v>3728</v>
      </c>
      <c r="I702" s="5">
        <v>1</v>
      </c>
      <c r="J702" s="5">
        <v>89.485200000000006</v>
      </c>
      <c r="K702" s="5">
        <f t="shared" si="61"/>
        <v>108.27709200000001</v>
      </c>
      <c r="L702" s="5"/>
      <c r="M702" s="5">
        <f>+K702*0.9</f>
        <v>97.449382800000009</v>
      </c>
      <c r="N702" s="5">
        <f>+M702*0.95</f>
        <v>92.576913660000002</v>
      </c>
      <c r="O702" s="5"/>
      <c r="P702" s="5">
        <v>299.16742968595099</v>
      </c>
      <c r="Q702" s="6">
        <f t="shared" si="55"/>
        <v>361.99258992000068</v>
      </c>
      <c r="R702" s="5"/>
      <c r="S702" s="16"/>
      <c r="T702" s="22">
        <f t="shared" si="57"/>
        <v>0</v>
      </c>
      <c r="U702" s="6"/>
      <c r="V702" s="6"/>
      <c r="W702" s="6"/>
      <c r="X702" s="6"/>
      <c r="Y702" s="6"/>
      <c r="Z702" s="6"/>
      <c r="AA702" s="6"/>
      <c r="AB702" s="6"/>
    </row>
    <row r="703" spans="1:28" x14ac:dyDescent="0.25">
      <c r="A703" s="3" t="s">
        <v>3831</v>
      </c>
      <c r="B703" s="3" t="s">
        <v>3832</v>
      </c>
      <c r="C703" s="4">
        <v>44346</v>
      </c>
      <c r="D703" s="3" t="s">
        <v>3833</v>
      </c>
      <c r="E703" s="3" t="s">
        <v>3834</v>
      </c>
      <c r="F703" s="3"/>
      <c r="G703" s="3" t="s">
        <v>3835</v>
      </c>
      <c r="H703" s="3" t="s">
        <v>3836</v>
      </c>
      <c r="I703" s="5">
        <v>1</v>
      </c>
      <c r="J703" s="5">
        <v>293.07008264462797</v>
      </c>
      <c r="K703" s="5">
        <f t="shared" si="61"/>
        <v>354.61479999999983</v>
      </c>
      <c r="L703" s="5"/>
      <c r="M703" s="5">
        <f>+K703*0.9</f>
        <v>319.15331999999984</v>
      </c>
      <c r="N703" s="5">
        <f>+M703*0.95</f>
        <v>303.19565399999982</v>
      </c>
      <c r="O703" s="5"/>
      <c r="P703" s="5">
        <v>542.15620728595002</v>
      </c>
      <c r="Q703" s="6">
        <f t="shared" si="55"/>
        <v>656.00901081599955</v>
      </c>
      <c r="R703" s="5"/>
      <c r="S703" s="16"/>
      <c r="T703" s="22">
        <f t="shared" si="57"/>
        <v>0</v>
      </c>
      <c r="U703" s="6"/>
      <c r="V703" s="6"/>
      <c r="W703" s="6"/>
      <c r="X703" s="6"/>
      <c r="Y703" s="6"/>
      <c r="Z703" s="6"/>
      <c r="AA703" s="6"/>
      <c r="AB703" s="6"/>
    </row>
    <row r="704" spans="1:28" x14ac:dyDescent="0.25">
      <c r="A704" s="3" t="s">
        <v>4821</v>
      </c>
      <c r="B704" s="3" t="s">
        <v>4822</v>
      </c>
      <c r="C704" s="4">
        <v>44346</v>
      </c>
      <c r="D704" s="3" t="s">
        <v>4823</v>
      </c>
      <c r="E704" s="3" t="s">
        <v>4824</v>
      </c>
      <c r="F704" s="3">
        <v>3035</v>
      </c>
      <c r="G704" s="3" t="s">
        <v>4825</v>
      </c>
      <c r="H704" s="3" t="s">
        <v>4826</v>
      </c>
      <c r="I704" s="5">
        <v>1</v>
      </c>
      <c r="J704" s="5">
        <v>244.51041322314001</v>
      </c>
      <c r="K704" s="5">
        <f t="shared" si="61"/>
        <v>295.85759999999942</v>
      </c>
      <c r="L704" s="5"/>
      <c r="M704" s="5">
        <f>+K704*0.85</f>
        <v>251.47895999999949</v>
      </c>
      <c r="N704" s="5">
        <f>+M704*0.95</f>
        <v>238.90501199999952</v>
      </c>
      <c r="O704" s="5">
        <f>+SUM(N685:N704)</f>
        <v>6664.2064499850021</v>
      </c>
      <c r="P704" s="5">
        <v>428.92261198016399</v>
      </c>
      <c r="Q704" s="6">
        <f t="shared" si="55"/>
        <v>518.99636049599837</v>
      </c>
      <c r="R704" s="5">
        <f>+SUM(Q685:Q704)</f>
        <v>12756.316044333998</v>
      </c>
      <c r="S704" s="16">
        <v>12756.35</v>
      </c>
      <c r="T704" s="22">
        <f t="shared" si="57"/>
        <v>3.3955666001929785E-2</v>
      </c>
      <c r="U704" s="6"/>
      <c r="V704" s="6"/>
      <c r="W704" s="6"/>
      <c r="X704" s="6"/>
      <c r="Y704" s="6"/>
      <c r="Z704" s="6"/>
      <c r="AA704" s="6"/>
      <c r="AB704" s="6"/>
    </row>
    <row r="705" spans="1:28" x14ac:dyDescent="0.25">
      <c r="A705" s="3" t="s">
        <v>87</v>
      </c>
      <c r="B705" s="3" t="s">
        <v>88</v>
      </c>
      <c r="C705" s="4">
        <v>44346</v>
      </c>
      <c r="D705" s="3" t="s">
        <v>89</v>
      </c>
      <c r="E705" s="3" t="s">
        <v>90</v>
      </c>
      <c r="F705" s="3"/>
      <c r="G705" s="3" t="s">
        <v>91</v>
      </c>
      <c r="H705" s="3" t="s">
        <v>92</v>
      </c>
      <c r="I705" s="5">
        <v>1</v>
      </c>
      <c r="J705" s="5">
        <v>207.65</v>
      </c>
      <c r="K705" s="5">
        <f t="shared" si="61"/>
        <v>251.25649999999999</v>
      </c>
      <c r="L705" s="5"/>
      <c r="M705" s="5"/>
      <c r="N705" s="5">
        <f>+K705*0.95</f>
        <v>238.69367499999998</v>
      </c>
      <c r="O705" s="5"/>
      <c r="P705" s="5">
        <v>380.16346459504098</v>
      </c>
      <c r="Q705" s="6">
        <f t="shared" si="55"/>
        <v>459.99779215999956</v>
      </c>
      <c r="R705" s="5"/>
      <c r="S705" s="16"/>
      <c r="T705" s="22">
        <f t="shared" si="57"/>
        <v>0</v>
      </c>
      <c r="U705" s="6"/>
      <c r="V705" s="6"/>
      <c r="W705" s="6"/>
      <c r="X705" s="6"/>
      <c r="Y705" s="6"/>
      <c r="Z705" s="6"/>
      <c r="AA705" s="6"/>
      <c r="AB705" s="6"/>
    </row>
    <row r="706" spans="1:28" x14ac:dyDescent="0.25">
      <c r="A706" s="3" t="s">
        <v>4173</v>
      </c>
      <c r="B706" s="3" t="s">
        <v>4174</v>
      </c>
      <c r="C706" s="4">
        <v>44346</v>
      </c>
      <c r="D706" s="3" t="s">
        <v>4175</v>
      </c>
      <c r="E706" s="3" t="s">
        <v>4176</v>
      </c>
      <c r="F706" s="3"/>
      <c r="G706" s="3" t="s">
        <v>4177</v>
      </c>
      <c r="H706" s="3" t="s">
        <v>4178</v>
      </c>
      <c r="I706" s="5">
        <v>1</v>
      </c>
      <c r="J706" s="5">
        <v>35.314132231404997</v>
      </c>
      <c r="K706" s="5">
        <f t="shared" si="61"/>
        <v>42.730100000000043</v>
      </c>
      <c r="L706" s="5"/>
      <c r="M706" s="5"/>
      <c r="N706" s="5">
        <f>+K706*0.95</f>
        <v>40.593595000000036</v>
      </c>
      <c r="O706" s="5"/>
      <c r="P706" s="5">
        <v>65.702649299173601</v>
      </c>
      <c r="Q706" s="6">
        <f t="shared" ref="Q706:Q769" si="65">+P706*1.21</f>
        <v>79.500205652000048</v>
      </c>
      <c r="R706" s="5"/>
      <c r="S706" s="16"/>
      <c r="T706" s="22">
        <f t="shared" si="57"/>
        <v>0</v>
      </c>
      <c r="U706" s="6"/>
      <c r="V706" s="6"/>
      <c r="W706" s="6"/>
      <c r="X706" s="6"/>
      <c r="Y706" s="6"/>
      <c r="Z706" s="6"/>
      <c r="AA706" s="6"/>
      <c r="AB706" s="6"/>
    </row>
    <row r="707" spans="1:28" x14ac:dyDescent="0.25">
      <c r="A707" s="3" t="s">
        <v>4179</v>
      </c>
      <c r="B707" s="3" t="s">
        <v>4180</v>
      </c>
      <c r="C707" s="4">
        <v>44346</v>
      </c>
      <c r="D707" s="3" t="s">
        <v>4181</v>
      </c>
      <c r="E707" s="3" t="s">
        <v>4182</v>
      </c>
      <c r="F707" s="3">
        <v>3056</v>
      </c>
      <c r="G707" s="3" t="s">
        <v>4183</v>
      </c>
      <c r="H707" s="3" t="s">
        <v>4184</v>
      </c>
      <c r="I707" s="5">
        <v>1</v>
      </c>
      <c r="J707" s="5">
        <v>35.314132231404997</v>
      </c>
      <c r="K707" s="5">
        <f t="shared" si="61"/>
        <v>42.730100000000043</v>
      </c>
      <c r="L707" s="5"/>
      <c r="M707" s="5"/>
      <c r="N707" s="5">
        <f>+K707*0.95</f>
        <v>40.593595000000036</v>
      </c>
      <c r="O707" s="5">
        <f>+N707+N706+N705</f>
        <v>319.88086500000009</v>
      </c>
      <c r="P707" s="5">
        <v>65.702649299173601</v>
      </c>
      <c r="Q707" s="6">
        <f t="shared" si="65"/>
        <v>79.500205652000048</v>
      </c>
      <c r="R707" s="5">
        <f>+Q707+Q706+Q705</f>
        <v>618.99820346399963</v>
      </c>
      <c r="S707" s="16">
        <v>619</v>
      </c>
      <c r="T707" s="22">
        <f t="shared" si="57"/>
        <v>1.7965360003699971E-3</v>
      </c>
      <c r="U707" s="6"/>
      <c r="V707" s="6"/>
      <c r="W707" s="6"/>
      <c r="X707" s="6"/>
      <c r="Y707" s="6"/>
      <c r="Z707" s="6"/>
      <c r="AA707" s="6"/>
      <c r="AB707" s="6"/>
    </row>
    <row r="708" spans="1:28" x14ac:dyDescent="0.25">
      <c r="A708" s="3" t="s">
        <v>670</v>
      </c>
      <c r="B708" s="3" t="s">
        <v>671</v>
      </c>
      <c r="C708" s="4">
        <v>44346</v>
      </c>
      <c r="D708" s="3" t="s">
        <v>672</v>
      </c>
      <c r="E708" s="3" t="s">
        <v>673</v>
      </c>
      <c r="F708" s="3"/>
      <c r="G708" s="3" t="s">
        <v>674</v>
      </c>
      <c r="H708" s="3" t="s">
        <v>675</v>
      </c>
      <c r="I708" s="5">
        <v>1</v>
      </c>
      <c r="J708" s="5">
        <v>739.71</v>
      </c>
      <c r="K708" s="5">
        <f t="shared" si="61"/>
        <v>895.04910000000007</v>
      </c>
      <c r="L708" s="5"/>
      <c r="M708" s="5"/>
      <c r="N708" s="5">
        <f>+K708*0.95</f>
        <v>850.29664500000001</v>
      </c>
      <c r="O708" s="5"/>
      <c r="P708" s="5">
        <v>1294.2227154049599</v>
      </c>
      <c r="Q708" s="6">
        <f t="shared" si="65"/>
        <v>1566.0094856400015</v>
      </c>
      <c r="R708" s="5"/>
      <c r="S708" s="16"/>
      <c r="T708" s="22">
        <f t="shared" si="57"/>
        <v>0</v>
      </c>
      <c r="U708" s="6"/>
      <c r="V708" s="6"/>
      <c r="W708" s="6"/>
      <c r="X708" s="6"/>
      <c r="Y708" s="6"/>
      <c r="Z708" s="6"/>
      <c r="AA708" s="6"/>
      <c r="AB708" s="6"/>
    </row>
    <row r="709" spans="1:28" x14ac:dyDescent="0.25">
      <c r="A709" s="3" t="s">
        <v>2080</v>
      </c>
      <c r="B709" s="3" t="s">
        <v>2081</v>
      </c>
      <c r="C709" s="4">
        <v>44346</v>
      </c>
      <c r="D709" s="3" t="s">
        <v>2082</v>
      </c>
      <c r="E709" s="3" t="s">
        <v>2083</v>
      </c>
      <c r="F709" s="3">
        <v>3046</v>
      </c>
      <c r="G709" s="3" t="s">
        <v>2084</v>
      </c>
      <c r="H709" s="3" t="s">
        <v>2085</v>
      </c>
      <c r="I709" s="5">
        <v>1</v>
      </c>
      <c r="J709" s="5">
        <v>297.45999999999998</v>
      </c>
      <c r="K709" s="5">
        <f t="shared" si="61"/>
        <v>359.92659999999995</v>
      </c>
      <c r="L709" s="5"/>
      <c r="M709" s="5"/>
      <c r="N709" s="5">
        <f>+K709</f>
        <v>359.92659999999995</v>
      </c>
      <c r="O709" s="5">
        <f>+N709+N708</f>
        <v>1210.2232449999999</v>
      </c>
      <c r="P709" s="5">
        <v>488.42707228512501</v>
      </c>
      <c r="Q709" s="6">
        <f t="shared" si="65"/>
        <v>590.99675746500122</v>
      </c>
      <c r="R709" s="5">
        <f>+Q709+Q708</f>
        <v>2157.0062431050028</v>
      </c>
      <c r="S709" s="16">
        <v>2157</v>
      </c>
      <c r="T709" s="22">
        <f t="shared" si="57"/>
        <v>-6.2431050027953461E-3</v>
      </c>
      <c r="U709" s="6"/>
      <c r="V709" s="6"/>
      <c r="W709" s="6"/>
      <c r="X709" s="6"/>
      <c r="Y709" s="6"/>
      <c r="Z709" s="6"/>
      <c r="AA709" s="6"/>
      <c r="AB709" s="6"/>
    </row>
    <row r="710" spans="1:28" x14ac:dyDescent="0.25">
      <c r="A710" s="3" t="s">
        <v>81</v>
      </c>
      <c r="B710" s="3" t="s">
        <v>82</v>
      </c>
      <c r="C710" s="4">
        <v>44346</v>
      </c>
      <c r="D710" s="3" t="s">
        <v>83</v>
      </c>
      <c r="E710" s="3" t="s">
        <v>84</v>
      </c>
      <c r="F710" s="3"/>
      <c r="G710" s="3" t="s">
        <v>85</v>
      </c>
      <c r="H710" s="3" t="s">
        <v>86</v>
      </c>
      <c r="I710" s="5">
        <v>1</v>
      </c>
      <c r="J710" s="5">
        <v>207.65</v>
      </c>
      <c r="K710" s="5">
        <f t="shared" si="61"/>
        <v>251.25649999999999</v>
      </c>
      <c r="L710" s="5"/>
      <c r="M710" s="5"/>
      <c r="N710" s="5">
        <f>+K710*0.95</f>
        <v>238.69367499999998</v>
      </c>
      <c r="O710" s="5"/>
      <c r="P710" s="5">
        <v>380.16346459504098</v>
      </c>
      <c r="Q710" s="6">
        <f t="shared" si="65"/>
        <v>459.99779215999956</v>
      </c>
      <c r="R710" s="5"/>
      <c r="S710" s="16"/>
      <c r="T710" s="22">
        <f t="shared" si="57"/>
        <v>0</v>
      </c>
      <c r="U710" s="6"/>
      <c r="V710" s="6"/>
      <c r="W710" s="6"/>
      <c r="X710" s="6"/>
      <c r="Y710" s="6"/>
      <c r="Z710" s="6"/>
      <c r="AA710" s="6"/>
      <c r="AB710" s="6"/>
    </row>
    <row r="711" spans="1:28" x14ac:dyDescent="0.25">
      <c r="A711" s="3" t="s">
        <v>335</v>
      </c>
      <c r="B711" s="3" t="s">
        <v>336</v>
      </c>
      <c r="C711" s="4">
        <v>44346</v>
      </c>
      <c r="D711" s="3" t="s">
        <v>337</v>
      </c>
      <c r="E711" s="3" t="s">
        <v>338</v>
      </c>
      <c r="F711" s="3"/>
      <c r="G711" s="3" t="s">
        <v>339</v>
      </c>
      <c r="H711" s="3" t="s">
        <v>340</v>
      </c>
      <c r="I711" s="5">
        <v>-1</v>
      </c>
      <c r="J711" s="5">
        <v>79.958677685950406</v>
      </c>
      <c r="K711" s="5">
        <v>0</v>
      </c>
      <c r="L711" s="5"/>
      <c r="M711" s="5"/>
      <c r="N711" s="5">
        <v>0</v>
      </c>
      <c r="O711" s="5"/>
      <c r="P711" s="5">
        <v>-79.958677685950406</v>
      </c>
      <c r="Q711" s="6">
        <f t="shared" si="65"/>
        <v>-96.749999999999986</v>
      </c>
      <c r="R711" s="5"/>
      <c r="S711" s="16"/>
      <c r="T711" s="22">
        <f t="shared" ref="T711:T774" si="66">+S711-R711</f>
        <v>0</v>
      </c>
      <c r="U711" s="6"/>
      <c r="V711" s="6"/>
      <c r="W711" s="6"/>
      <c r="X711" s="6"/>
      <c r="Y711" s="6"/>
      <c r="Z711" s="6"/>
      <c r="AA711" s="6"/>
      <c r="AB711" s="6"/>
    </row>
    <row r="712" spans="1:28" x14ac:dyDescent="0.25">
      <c r="A712" s="3" t="s">
        <v>1594</v>
      </c>
      <c r="B712" s="3" t="s">
        <v>1595</v>
      </c>
      <c r="C712" s="4">
        <v>44346</v>
      </c>
      <c r="D712" s="3" t="s">
        <v>1596</v>
      </c>
      <c r="E712" s="3" t="s">
        <v>1597</v>
      </c>
      <c r="F712" s="3"/>
      <c r="G712" s="3" t="s">
        <v>1598</v>
      </c>
      <c r="H712" s="3" t="s">
        <v>1599</v>
      </c>
      <c r="I712" s="5">
        <v>2</v>
      </c>
      <c r="J712" s="5">
        <v>123.97</v>
      </c>
      <c r="K712" s="5">
        <f t="shared" ref="K712:K718" si="67">+J712*I712*1.21</f>
        <v>300.00739999999996</v>
      </c>
      <c r="L712" s="5"/>
      <c r="M712" s="5"/>
      <c r="N712" s="5">
        <f>+K712*0.95</f>
        <v>285.00702999999993</v>
      </c>
      <c r="O712" s="5"/>
      <c r="P712" s="5">
        <v>445.45654723140501</v>
      </c>
      <c r="Q712" s="6">
        <f t="shared" si="65"/>
        <v>539.00242215000003</v>
      </c>
      <c r="R712" s="5"/>
      <c r="S712" s="16"/>
      <c r="T712" s="22">
        <f t="shared" si="66"/>
        <v>0</v>
      </c>
      <c r="U712" s="6"/>
      <c r="V712" s="6"/>
      <c r="W712" s="6"/>
      <c r="X712" s="6"/>
      <c r="Y712" s="6"/>
      <c r="Z712" s="6"/>
      <c r="AA712" s="6"/>
      <c r="AB712" s="6"/>
    </row>
    <row r="713" spans="1:28" x14ac:dyDescent="0.25">
      <c r="A713" s="3" t="s">
        <v>3153</v>
      </c>
      <c r="B713" s="3" t="s">
        <v>3154</v>
      </c>
      <c r="C713" s="4">
        <v>44346</v>
      </c>
      <c r="D713" s="3" t="s">
        <v>3155</v>
      </c>
      <c r="E713" s="3" t="s">
        <v>3156</v>
      </c>
      <c r="F713" s="3">
        <v>3036</v>
      </c>
      <c r="G713" s="3" t="s">
        <v>3157</v>
      </c>
      <c r="H713" s="3" t="s">
        <v>3158</v>
      </c>
      <c r="I713" s="5">
        <v>1</v>
      </c>
      <c r="J713" s="5">
        <v>288.12016528925602</v>
      </c>
      <c r="K713" s="5">
        <f t="shared" si="67"/>
        <v>348.62539999999979</v>
      </c>
      <c r="L713" s="5"/>
      <c r="M713" s="5"/>
      <c r="N713" s="5">
        <f>+K713*0.95</f>
        <v>331.1941299999998</v>
      </c>
      <c r="O713" s="5">
        <f>+N713+N712+N711+N710</f>
        <v>854.89483499999972</v>
      </c>
      <c r="P713" s="5">
        <v>533.05111780165305</v>
      </c>
      <c r="Q713" s="6">
        <f t="shared" si="65"/>
        <v>644.9918525400002</v>
      </c>
      <c r="R713" s="5">
        <f>+Q713+Q712+Q711+Q710</f>
        <v>1547.2420668499997</v>
      </c>
      <c r="S713" s="16">
        <v>1547.25</v>
      </c>
      <c r="T713" s="22">
        <f t="shared" si="66"/>
        <v>7.93315000032635E-3</v>
      </c>
      <c r="U713" s="6"/>
      <c r="V713" s="6"/>
      <c r="W713" s="6"/>
      <c r="X713" s="6"/>
      <c r="Y713" s="6"/>
      <c r="Z713" s="6"/>
      <c r="AA713" s="6"/>
      <c r="AB713" s="6"/>
    </row>
    <row r="714" spans="1:28" x14ac:dyDescent="0.25">
      <c r="A714" s="3" t="s">
        <v>1366</v>
      </c>
      <c r="B714" s="3" t="s">
        <v>1367</v>
      </c>
      <c r="C714" s="4">
        <v>44346</v>
      </c>
      <c r="D714" s="3" t="s">
        <v>1368</v>
      </c>
      <c r="E714" s="3" t="s">
        <v>1369</v>
      </c>
      <c r="F714" s="3"/>
      <c r="G714" s="3" t="s">
        <v>1370</v>
      </c>
      <c r="H714" s="3" t="s">
        <v>1371</v>
      </c>
      <c r="I714" s="5">
        <v>1</v>
      </c>
      <c r="J714" s="5">
        <v>27.815371900826399</v>
      </c>
      <c r="K714" s="5">
        <f t="shared" si="67"/>
        <v>33.656599999999941</v>
      </c>
      <c r="L714" s="5"/>
      <c r="M714" s="5"/>
      <c r="N714" s="5">
        <f>+K714*0.95</f>
        <v>31.973769999999941</v>
      </c>
      <c r="O714" s="5"/>
      <c r="P714" s="5">
        <v>51.234524272727199</v>
      </c>
      <c r="Q714" s="6">
        <f t="shared" si="65"/>
        <v>61.993774369999912</v>
      </c>
      <c r="R714" s="5"/>
      <c r="S714" s="16"/>
      <c r="T714" s="22">
        <f t="shared" si="66"/>
        <v>0</v>
      </c>
      <c r="U714" s="6"/>
      <c r="V714" s="6"/>
      <c r="W714" s="6"/>
      <c r="X714" s="6"/>
      <c r="Y714" s="6"/>
      <c r="Z714" s="6"/>
      <c r="AA714" s="6"/>
      <c r="AB714" s="6"/>
    </row>
    <row r="715" spans="1:28" x14ac:dyDescent="0.25">
      <c r="A715" s="3" t="s">
        <v>2997</v>
      </c>
      <c r="B715" s="3" t="s">
        <v>2998</v>
      </c>
      <c r="C715" s="4">
        <v>44346</v>
      </c>
      <c r="D715" s="3" t="s">
        <v>2999</v>
      </c>
      <c r="E715" s="3" t="s">
        <v>3000</v>
      </c>
      <c r="F715" s="3"/>
      <c r="G715" s="3" t="s">
        <v>3001</v>
      </c>
      <c r="H715" s="3" t="s">
        <v>3002</v>
      </c>
      <c r="I715" s="5">
        <v>1</v>
      </c>
      <c r="J715" s="5">
        <v>37.053140495867801</v>
      </c>
      <c r="K715" s="5">
        <f t="shared" si="67"/>
        <v>44.834300000000034</v>
      </c>
      <c r="L715" s="5"/>
      <c r="M715" s="5">
        <f>+K715*0.85</f>
        <v>38.10915500000003</v>
      </c>
      <c r="N715" s="5">
        <f>+M715*0.95</f>
        <v>36.203697250000026</v>
      </c>
      <c r="O715" s="5"/>
      <c r="P715" s="5">
        <v>68.552015231404994</v>
      </c>
      <c r="Q715" s="6">
        <f t="shared" si="65"/>
        <v>82.947938430000036</v>
      </c>
      <c r="R715" s="5"/>
      <c r="S715" s="16"/>
      <c r="T715" s="22">
        <f t="shared" si="66"/>
        <v>0</v>
      </c>
      <c r="U715" s="6"/>
      <c r="V715" s="6"/>
      <c r="W715" s="6"/>
      <c r="X715" s="6"/>
      <c r="Y715" s="6"/>
      <c r="Z715" s="6"/>
      <c r="AA715" s="6"/>
      <c r="AB715" s="6"/>
    </row>
    <row r="716" spans="1:28" x14ac:dyDescent="0.25">
      <c r="A716" s="3" t="s">
        <v>3579</v>
      </c>
      <c r="B716" s="3" t="s">
        <v>3580</v>
      </c>
      <c r="C716" s="4">
        <v>44346</v>
      </c>
      <c r="D716" s="3" t="s">
        <v>3581</v>
      </c>
      <c r="E716" s="3" t="s">
        <v>3582</v>
      </c>
      <c r="F716" s="3"/>
      <c r="G716" s="3" t="s">
        <v>3583</v>
      </c>
      <c r="H716" s="3" t="s">
        <v>3584</v>
      </c>
      <c r="I716" s="5">
        <v>1</v>
      </c>
      <c r="J716" s="5">
        <v>60.339504132231397</v>
      </c>
      <c r="K716" s="5">
        <f t="shared" si="67"/>
        <v>73.010799999999989</v>
      </c>
      <c r="L716" s="5"/>
      <c r="M716" s="5"/>
      <c r="N716" s="5">
        <f>+K716*0.95</f>
        <v>69.360259999999982</v>
      </c>
      <c r="O716" s="5"/>
      <c r="P716" s="5">
        <v>111.629289434711</v>
      </c>
      <c r="Q716" s="6">
        <f t="shared" si="65"/>
        <v>135.0714402160003</v>
      </c>
      <c r="R716" s="5"/>
      <c r="S716" s="16"/>
      <c r="T716" s="22">
        <f t="shared" si="66"/>
        <v>0</v>
      </c>
      <c r="U716" s="6"/>
      <c r="V716" s="6"/>
      <c r="W716" s="6"/>
      <c r="X716" s="6"/>
      <c r="Y716" s="6"/>
      <c r="Z716" s="6"/>
      <c r="AA716" s="6"/>
      <c r="AB716" s="6"/>
    </row>
    <row r="717" spans="1:28" x14ac:dyDescent="0.25">
      <c r="A717" s="3" t="s">
        <v>3741</v>
      </c>
      <c r="B717" s="3" t="s">
        <v>3742</v>
      </c>
      <c r="C717" s="4">
        <v>44346</v>
      </c>
      <c r="D717" s="3" t="s">
        <v>3743</v>
      </c>
      <c r="E717" s="3" t="s">
        <v>3744</v>
      </c>
      <c r="F717" s="3"/>
      <c r="G717" s="3" t="s">
        <v>3745</v>
      </c>
      <c r="H717" s="3" t="s">
        <v>3746</v>
      </c>
      <c r="I717" s="5">
        <v>2</v>
      </c>
      <c r="J717" s="5">
        <v>27.552</v>
      </c>
      <c r="K717" s="5">
        <f t="shared" si="67"/>
        <v>66.675839999999994</v>
      </c>
      <c r="L717" s="5"/>
      <c r="M717" s="5">
        <f>+K717*0.9</f>
        <v>60.008255999999996</v>
      </c>
      <c r="N717" s="5">
        <f>+M717*0.95</f>
        <v>57.007843199999996</v>
      </c>
      <c r="O717" s="5"/>
      <c r="P717" s="5">
        <v>165.28397216528899</v>
      </c>
      <c r="Q717" s="6">
        <f t="shared" si="65"/>
        <v>199.99360631999966</v>
      </c>
      <c r="R717" s="5"/>
      <c r="S717" s="16"/>
      <c r="T717" s="22">
        <f t="shared" si="66"/>
        <v>0</v>
      </c>
      <c r="U717" s="6"/>
      <c r="V717" s="6"/>
      <c r="W717" s="6"/>
      <c r="X717" s="6"/>
      <c r="Y717" s="6"/>
      <c r="Z717" s="6"/>
      <c r="AA717" s="6"/>
      <c r="AB717" s="6"/>
    </row>
    <row r="718" spans="1:28" x14ac:dyDescent="0.25">
      <c r="A718" s="3" t="s">
        <v>4041</v>
      </c>
      <c r="B718" s="3" t="s">
        <v>4042</v>
      </c>
      <c r="C718" s="4">
        <v>44346</v>
      </c>
      <c r="D718" s="3" t="s">
        <v>4043</v>
      </c>
      <c r="E718" s="3" t="s">
        <v>4044</v>
      </c>
      <c r="F718" s="3">
        <v>3037</v>
      </c>
      <c r="G718" s="3" t="s">
        <v>4045</v>
      </c>
      <c r="H718" s="3" t="s">
        <v>4046</v>
      </c>
      <c r="I718" s="5">
        <v>1</v>
      </c>
      <c r="J718" s="5">
        <v>31.667438016528902</v>
      </c>
      <c r="K718" s="5">
        <f t="shared" si="67"/>
        <v>38.31759999999997</v>
      </c>
      <c r="L718" s="5"/>
      <c r="M718" s="5"/>
      <c r="N718" s="5">
        <f>+K718*0.95</f>
        <v>36.401719999999969</v>
      </c>
      <c r="O718" s="5">
        <f>+N718+N717+N716+N715+N714</f>
        <v>230.94729044999994</v>
      </c>
      <c r="P718" s="5">
        <v>59.079089038016498</v>
      </c>
      <c r="Q718" s="6">
        <f t="shared" si="65"/>
        <v>71.485697735999963</v>
      </c>
      <c r="R718" s="5">
        <f>+Q718+Q717+Q716+Q715+Q714</f>
        <v>551.49245707199975</v>
      </c>
      <c r="S718" s="16">
        <v>551.48</v>
      </c>
      <c r="T718" s="22">
        <f t="shared" si="66"/>
        <v>-1.2457071999733671E-2</v>
      </c>
      <c r="U718" s="6"/>
      <c r="V718" s="6"/>
      <c r="W718" s="6"/>
      <c r="X718" s="6"/>
      <c r="Y718" s="6"/>
      <c r="Z718" s="6"/>
      <c r="AA718" s="6"/>
      <c r="AB718" s="6"/>
    </row>
    <row r="719" spans="1:28" x14ac:dyDescent="0.25">
      <c r="A719" s="3" t="s">
        <v>341</v>
      </c>
      <c r="B719" s="3" t="s">
        <v>342</v>
      </c>
      <c r="C719" s="4">
        <v>44346</v>
      </c>
      <c r="D719" s="3" t="s">
        <v>343</v>
      </c>
      <c r="E719" s="3" t="s">
        <v>344</v>
      </c>
      <c r="F719" s="3"/>
      <c r="G719" s="3" t="s">
        <v>345</v>
      </c>
      <c r="H719" s="3" t="s">
        <v>346</v>
      </c>
      <c r="I719" s="5">
        <v>-1</v>
      </c>
      <c r="J719" s="5">
        <v>65.950413223140501</v>
      </c>
      <c r="K719" s="5">
        <v>0</v>
      </c>
      <c r="L719" s="5"/>
      <c r="M719" s="5"/>
      <c r="N719" s="5">
        <v>0</v>
      </c>
      <c r="O719" s="5"/>
      <c r="P719" s="5">
        <v>-65.950413223140501</v>
      </c>
      <c r="Q719" s="6">
        <f t="shared" si="65"/>
        <v>-79.8</v>
      </c>
      <c r="R719" s="5"/>
      <c r="S719" s="16"/>
      <c r="T719" s="22">
        <f t="shared" si="66"/>
        <v>0</v>
      </c>
      <c r="U719" s="6"/>
      <c r="V719" s="6"/>
      <c r="W719" s="6"/>
      <c r="X719" s="6"/>
      <c r="Y719" s="6"/>
      <c r="Z719" s="6"/>
      <c r="AA719" s="6"/>
      <c r="AB719" s="6"/>
    </row>
    <row r="720" spans="1:28" x14ac:dyDescent="0.25">
      <c r="A720" s="3" t="s">
        <v>4143</v>
      </c>
      <c r="B720" s="3" t="s">
        <v>4144</v>
      </c>
      <c r="C720" s="4">
        <v>44346</v>
      </c>
      <c r="D720" s="3" t="s">
        <v>4145</v>
      </c>
      <c r="E720" s="3" t="s">
        <v>4146</v>
      </c>
      <c r="F720" s="3"/>
      <c r="G720" s="3" t="s">
        <v>4147</v>
      </c>
      <c r="H720" s="3" t="s">
        <v>4148</v>
      </c>
      <c r="I720" s="5">
        <v>1</v>
      </c>
      <c r="J720" s="5">
        <v>237.50520661157</v>
      </c>
      <c r="K720" s="5">
        <f t="shared" ref="K720:K740" si="68">+J720*I720*1.21</f>
        <v>287.38129999999967</v>
      </c>
      <c r="L720" s="5"/>
      <c r="M720" s="5"/>
      <c r="N720" s="5">
        <f>+K720*0.95</f>
        <v>273.01223499999969</v>
      </c>
      <c r="O720" s="5"/>
      <c r="P720" s="5">
        <v>439.67201353140399</v>
      </c>
      <c r="Q720" s="6">
        <f t="shared" si="65"/>
        <v>532.00313637299882</v>
      </c>
      <c r="R720" s="5"/>
      <c r="S720" s="16"/>
      <c r="T720" s="22">
        <f t="shared" si="66"/>
        <v>0</v>
      </c>
      <c r="U720" s="6"/>
      <c r="V720" s="6"/>
      <c r="W720" s="6"/>
      <c r="X720" s="6"/>
      <c r="Y720" s="6"/>
      <c r="Z720" s="6"/>
      <c r="AA720" s="6"/>
      <c r="AB720" s="6"/>
    </row>
    <row r="721" spans="1:28" x14ac:dyDescent="0.25">
      <c r="A721" s="3" t="s">
        <v>4413</v>
      </c>
      <c r="B721" s="3" t="s">
        <v>4414</v>
      </c>
      <c r="C721" s="4">
        <v>44346</v>
      </c>
      <c r="D721" s="3" t="s">
        <v>4415</v>
      </c>
      <c r="E721" s="3" t="s">
        <v>4416</v>
      </c>
      <c r="F721" s="3">
        <v>3039</v>
      </c>
      <c r="G721" s="3" t="s">
        <v>4417</v>
      </c>
      <c r="H721" s="3" t="s">
        <v>4418</v>
      </c>
      <c r="I721" s="5">
        <v>1</v>
      </c>
      <c r="J721" s="5">
        <v>743.85</v>
      </c>
      <c r="K721" s="5">
        <f t="shared" si="68"/>
        <v>900.05849999999998</v>
      </c>
      <c r="L721" s="5"/>
      <c r="M721" s="5"/>
      <c r="N721" s="5">
        <f>+K721*0.95</f>
        <v>855.05557499999998</v>
      </c>
      <c r="O721" s="5">
        <f>+N721+N720+N719</f>
        <v>1128.0678099999996</v>
      </c>
      <c r="P721" s="5">
        <v>2892.5614958338801</v>
      </c>
      <c r="Q721" s="6">
        <f t="shared" si="65"/>
        <v>3499.9994099589949</v>
      </c>
      <c r="R721" s="5">
        <f>+Q721+Q720+Q719</f>
        <v>3952.2025463319933</v>
      </c>
      <c r="S721" s="16">
        <v>3952.2</v>
      </c>
      <c r="T721" s="22">
        <f t="shared" si="66"/>
        <v>-2.54633199347154E-3</v>
      </c>
      <c r="U721" s="6"/>
      <c r="V721" s="6"/>
      <c r="W721" s="6"/>
      <c r="X721" s="6"/>
      <c r="Y721" s="6"/>
      <c r="Z721" s="6"/>
      <c r="AA721" s="6"/>
      <c r="AB721" s="6"/>
    </row>
    <row r="722" spans="1:28" x14ac:dyDescent="0.25">
      <c r="A722" s="3" t="s">
        <v>3411</v>
      </c>
      <c r="B722" s="3" t="s">
        <v>3412</v>
      </c>
      <c r="C722" s="4">
        <v>44346</v>
      </c>
      <c r="D722" s="3" t="s">
        <v>3413</v>
      </c>
      <c r="E722" s="3" t="s">
        <v>3414</v>
      </c>
      <c r="F722" s="3">
        <v>3040</v>
      </c>
      <c r="G722" s="3" t="s">
        <v>3415</v>
      </c>
      <c r="H722" s="3" t="s">
        <v>3416</v>
      </c>
      <c r="I722" s="5">
        <v>1</v>
      </c>
      <c r="J722" s="5">
        <v>1299.9889256198301</v>
      </c>
      <c r="K722" s="5">
        <f t="shared" si="68"/>
        <v>1572.9865999999943</v>
      </c>
      <c r="L722" s="5"/>
      <c r="M722" s="5">
        <f>+K722*0.85</f>
        <v>1337.0386099999951</v>
      </c>
      <c r="N722" s="5">
        <f>+M722*0.95</f>
        <v>1270.1866794999953</v>
      </c>
      <c r="O722" s="5">
        <f>+N722</f>
        <v>1270.1866794999953</v>
      </c>
      <c r="P722" s="5">
        <v>1734.7052223471001</v>
      </c>
      <c r="Q722" s="6">
        <f t="shared" si="65"/>
        <v>2098.9933190399911</v>
      </c>
      <c r="R722" s="5">
        <f>+Q722</f>
        <v>2098.9933190399911</v>
      </c>
      <c r="S722" s="16">
        <v>2099</v>
      </c>
      <c r="T722" s="22">
        <f t="shared" si="66"/>
        <v>6.6809600089072774E-3</v>
      </c>
      <c r="U722" s="6"/>
      <c r="V722" s="6"/>
      <c r="W722" s="6"/>
      <c r="X722" s="6"/>
      <c r="Y722" s="6"/>
      <c r="Z722" s="6"/>
      <c r="AA722" s="6"/>
      <c r="AB722" s="6"/>
    </row>
    <row r="723" spans="1:28" x14ac:dyDescent="0.25">
      <c r="A723" s="3" t="s">
        <v>952</v>
      </c>
      <c r="B723" s="3" t="s">
        <v>953</v>
      </c>
      <c r="C723" s="4">
        <v>44346</v>
      </c>
      <c r="D723" s="3" t="s">
        <v>954</v>
      </c>
      <c r="E723" s="3" t="s">
        <v>955</v>
      </c>
      <c r="F723" s="3"/>
      <c r="G723" s="3" t="s">
        <v>956</v>
      </c>
      <c r="H723" s="3" t="s">
        <v>957</v>
      </c>
      <c r="I723" s="5">
        <v>4</v>
      </c>
      <c r="J723" s="5">
        <v>108.293884297521</v>
      </c>
      <c r="K723" s="5">
        <f t="shared" si="68"/>
        <v>524.14240000000166</v>
      </c>
      <c r="L723" s="5"/>
      <c r="M723" s="5"/>
      <c r="N723" s="5">
        <f t="shared" ref="N723:N730" si="69">+K723*0.95</f>
        <v>497.93528000000157</v>
      </c>
      <c r="O723" s="5"/>
      <c r="P723" s="5">
        <v>799.97125506116004</v>
      </c>
      <c r="Q723" s="6">
        <f t="shared" si="65"/>
        <v>967.96521862400357</v>
      </c>
      <c r="R723" s="5"/>
      <c r="S723" s="16"/>
      <c r="T723" s="22">
        <f t="shared" si="66"/>
        <v>0</v>
      </c>
      <c r="U723" s="6"/>
      <c r="V723" s="6"/>
      <c r="W723" s="6"/>
      <c r="X723" s="6"/>
      <c r="Y723" s="6"/>
      <c r="Z723" s="6"/>
      <c r="AA723" s="6"/>
      <c r="AB723" s="6"/>
    </row>
    <row r="724" spans="1:28" x14ac:dyDescent="0.25">
      <c r="A724" s="3" t="s">
        <v>1036</v>
      </c>
      <c r="B724" s="3" t="s">
        <v>1037</v>
      </c>
      <c r="C724" s="4">
        <v>44346</v>
      </c>
      <c r="D724" s="3" t="s">
        <v>1038</v>
      </c>
      <c r="E724" s="3" t="s">
        <v>1039</v>
      </c>
      <c r="F724" s="3"/>
      <c r="G724" s="3" t="s">
        <v>1040</v>
      </c>
      <c r="H724" s="3" t="s">
        <v>1041</v>
      </c>
      <c r="I724" s="5">
        <v>1</v>
      </c>
      <c r="J724" s="5">
        <v>196.595702479339</v>
      </c>
      <c r="K724" s="5">
        <f t="shared" si="68"/>
        <v>237.88080000000019</v>
      </c>
      <c r="L724" s="5"/>
      <c r="M724" s="5"/>
      <c r="N724" s="5">
        <f t="shared" si="69"/>
        <v>225.98676000000017</v>
      </c>
      <c r="O724" s="5"/>
      <c r="P724" s="5">
        <v>363.63717300495898</v>
      </c>
      <c r="Q724" s="6">
        <f t="shared" si="65"/>
        <v>440.00097933600034</v>
      </c>
      <c r="R724" s="5"/>
      <c r="S724" s="16"/>
      <c r="T724" s="22">
        <f t="shared" si="66"/>
        <v>0</v>
      </c>
      <c r="U724" s="6"/>
      <c r="V724" s="6"/>
      <c r="W724" s="6"/>
      <c r="X724" s="6"/>
      <c r="Y724" s="6"/>
      <c r="Z724" s="6"/>
      <c r="AA724" s="6"/>
      <c r="AB724" s="6"/>
    </row>
    <row r="725" spans="1:28" x14ac:dyDescent="0.25">
      <c r="A725" s="3" t="s">
        <v>1108</v>
      </c>
      <c r="B725" s="3" t="s">
        <v>1109</v>
      </c>
      <c r="C725" s="4">
        <v>44346</v>
      </c>
      <c r="D725" s="3" t="s">
        <v>1110</v>
      </c>
      <c r="E725" s="3" t="s">
        <v>1111</v>
      </c>
      <c r="F725" s="3"/>
      <c r="G725" s="3" t="s">
        <v>1112</v>
      </c>
      <c r="H725" s="3" t="s">
        <v>1113</v>
      </c>
      <c r="I725" s="5">
        <v>1</v>
      </c>
      <c r="J725" s="5">
        <v>196.595702479339</v>
      </c>
      <c r="K725" s="5">
        <f t="shared" si="68"/>
        <v>237.88080000000019</v>
      </c>
      <c r="L725" s="5"/>
      <c r="M725" s="5"/>
      <c r="N725" s="5">
        <f t="shared" si="69"/>
        <v>225.98676000000017</v>
      </c>
      <c r="O725" s="5"/>
      <c r="P725" s="5">
        <v>363.63717300495898</v>
      </c>
      <c r="Q725" s="6">
        <f t="shared" si="65"/>
        <v>440.00097933600034</v>
      </c>
      <c r="R725" s="5"/>
      <c r="S725" s="16"/>
      <c r="T725" s="22">
        <f t="shared" si="66"/>
        <v>0</v>
      </c>
      <c r="U725" s="6"/>
      <c r="V725" s="6"/>
      <c r="W725" s="6"/>
      <c r="X725" s="6"/>
      <c r="Y725" s="6"/>
      <c r="Z725" s="6"/>
      <c r="AA725" s="6"/>
      <c r="AB725" s="6"/>
    </row>
    <row r="726" spans="1:28" x14ac:dyDescent="0.25">
      <c r="A726" s="3" t="s">
        <v>1126</v>
      </c>
      <c r="B726" s="3" t="s">
        <v>1127</v>
      </c>
      <c r="C726" s="4">
        <v>44346</v>
      </c>
      <c r="D726" s="3" t="s">
        <v>1128</v>
      </c>
      <c r="E726" s="3" t="s">
        <v>1129</v>
      </c>
      <c r="F726" s="3"/>
      <c r="G726" s="3" t="s">
        <v>1130</v>
      </c>
      <c r="H726" s="3" t="s">
        <v>1131</v>
      </c>
      <c r="I726" s="5">
        <v>1</v>
      </c>
      <c r="J726" s="5">
        <v>196.595702479339</v>
      </c>
      <c r="K726" s="5">
        <f t="shared" si="68"/>
        <v>237.88080000000019</v>
      </c>
      <c r="L726" s="5"/>
      <c r="M726" s="5"/>
      <c r="N726" s="5">
        <f t="shared" si="69"/>
        <v>225.98676000000017</v>
      </c>
      <c r="O726" s="5"/>
      <c r="P726" s="5">
        <v>363.63717300495898</v>
      </c>
      <c r="Q726" s="6">
        <f t="shared" si="65"/>
        <v>440.00097933600034</v>
      </c>
      <c r="R726" s="5"/>
      <c r="S726" s="16"/>
      <c r="T726" s="22">
        <f t="shared" si="66"/>
        <v>0</v>
      </c>
      <c r="U726" s="6"/>
      <c r="V726" s="6"/>
      <c r="W726" s="6"/>
      <c r="X726" s="6"/>
      <c r="Y726" s="6"/>
      <c r="Z726" s="6"/>
      <c r="AA726" s="6"/>
      <c r="AB726" s="6"/>
    </row>
    <row r="727" spans="1:28" x14ac:dyDescent="0.25">
      <c r="A727" s="3" t="s">
        <v>1186</v>
      </c>
      <c r="B727" s="3" t="s">
        <v>1187</v>
      </c>
      <c r="C727" s="4">
        <v>44346</v>
      </c>
      <c r="D727" s="3" t="s">
        <v>1188</v>
      </c>
      <c r="E727" s="3" t="s">
        <v>1189</v>
      </c>
      <c r="F727" s="3"/>
      <c r="G727" s="3" t="s">
        <v>1190</v>
      </c>
      <c r="H727" s="3" t="s">
        <v>1191</v>
      </c>
      <c r="I727" s="5">
        <v>1</v>
      </c>
      <c r="J727" s="5">
        <v>196.595702479339</v>
      </c>
      <c r="K727" s="5">
        <f t="shared" si="68"/>
        <v>237.88080000000019</v>
      </c>
      <c r="L727" s="5"/>
      <c r="M727" s="5"/>
      <c r="N727" s="5">
        <f t="shared" si="69"/>
        <v>225.98676000000017</v>
      </c>
      <c r="O727" s="5"/>
      <c r="P727" s="5">
        <v>363.63717300495898</v>
      </c>
      <c r="Q727" s="6">
        <f t="shared" si="65"/>
        <v>440.00097933600034</v>
      </c>
      <c r="R727" s="5"/>
      <c r="S727" s="16"/>
      <c r="T727" s="22">
        <f t="shared" si="66"/>
        <v>0</v>
      </c>
      <c r="U727" s="6"/>
      <c r="V727" s="6"/>
      <c r="W727" s="6"/>
      <c r="X727" s="6"/>
      <c r="Y727" s="6"/>
      <c r="Z727" s="6"/>
      <c r="AA727" s="6"/>
      <c r="AB727" s="6"/>
    </row>
    <row r="728" spans="1:28" x14ac:dyDescent="0.25">
      <c r="A728" s="3" t="s">
        <v>1228</v>
      </c>
      <c r="B728" s="3" t="s">
        <v>1229</v>
      </c>
      <c r="C728" s="4">
        <v>44346</v>
      </c>
      <c r="D728" s="3" t="s">
        <v>1230</v>
      </c>
      <c r="E728" s="3" t="s">
        <v>1231</v>
      </c>
      <c r="F728" s="3"/>
      <c r="G728" s="3" t="s">
        <v>1232</v>
      </c>
      <c r="H728" s="3" t="s">
        <v>1233</v>
      </c>
      <c r="I728" s="5">
        <v>1</v>
      </c>
      <c r="J728" s="5">
        <v>196.595702479339</v>
      </c>
      <c r="K728" s="5">
        <f t="shared" si="68"/>
        <v>237.88080000000019</v>
      </c>
      <c r="L728" s="5"/>
      <c r="M728" s="5"/>
      <c r="N728" s="5">
        <f t="shared" si="69"/>
        <v>225.98676000000017</v>
      </c>
      <c r="O728" s="5"/>
      <c r="P728" s="5">
        <v>363.63717300495898</v>
      </c>
      <c r="Q728" s="6">
        <f t="shared" si="65"/>
        <v>440.00097933600034</v>
      </c>
      <c r="R728" s="5"/>
      <c r="S728" s="16"/>
      <c r="T728" s="22">
        <f t="shared" si="66"/>
        <v>0</v>
      </c>
      <c r="U728" s="6"/>
      <c r="V728" s="6"/>
      <c r="W728" s="6"/>
      <c r="X728" s="6"/>
      <c r="Y728" s="6"/>
      <c r="Z728" s="6"/>
      <c r="AA728" s="6"/>
      <c r="AB728" s="6"/>
    </row>
    <row r="729" spans="1:28" x14ac:dyDescent="0.25">
      <c r="A729" s="3" t="s">
        <v>1276</v>
      </c>
      <c r="B729" s="3" t="s">
        <v>1277</v>
      </c>
      <c r="C729" s="4">
        <v>44346</v>
      </c>
      <c r="D729" s="3" t="s">
        <v>1278</v>
      </c>
      <c r="E729" s="3" t="s">
        <v>1279</v>
      </c>
      <c r="F729" s="3"/>
      <c r="G729" s="3" t="s">
        <v>1280</v>
      </c>
      <c r="H729" s="3" t="s">
        <v>1281</v>
      </c>
      <c r="I729" s="5">
        <v>1</v>
      </c>
      <c r="J729" s="5">
        <v>196.595702479339</v>
      </c>
      <c r="K729" s="5">
        <f t="shared" si="68"/>
        <v>237.88080000000019</v>
      </c>
      <c r="L729" s="5"/>
      <c r="M729" s="5"/>
      <c r="N729" s="5">
        <f t="shared" si="69"/>
        <v>225.98676000000017</v>
      </c>
      <c r="O729" s="5"/>
      <c r="P729" s="5">
        <v>363.63717300495898</v>
      </c>
      <c r="Q729" s="6">
        <f t="shared" si="65"/>
        <v>440.00097933600034</v>
      </c>
      <c r="R729" s="5"/>
      <c r="S729" s="16"/>
      <c r="T729" s="22">
        <f t="shared" si="66"/>
        <v>0</v>
      </c>
      <c r="U729" s="6"/>
      <c r="V729" s="6"/>
      <c r="W729" s="6"/>
      <c r="X729" s="6"/>
      <c r="Y729" s="6"/>
      <c r="Z729" s="6"/>
      <c r="AA729" s="6"/>
      <c r="AB729" s="6"/>
    </row>
    <row r="730" spans="1:28" x14ac:dyDescent="0.25">
      <c r="A730" s="3" t="s">
        <v>1384</v>
      </c>
      <c r="B730" s="3" t="s">
        <v>1385</v>
      </c>
      <c r="C730" s="4">
        <v>44346</v>
      </c>
      <c r="D730" s="3" t="s">
        <v>1386</v>
      </c>
      <c r="E730" s="3" t="s">
        <v>1387</v>
      </c>
      <c r="F730" s="3"/>
      <c r="G730" s="3" t="s">
        <v>1388</v>
      </c>
      <c r="H730" s="3" t="s">
        <v>1389</v>
      </c>
      <c r="I730" s="5">
        <v>1</v>
      </c>
      <c r="J730" s="5">
        <v>421.46983471074401</v>
      </c>
      <c r="K730" s="5">
        <f t="shared" si="68"/>
        <v>509.97850000000022</v>
      </c>
      <c r="L730" s="5"/>
      <c r="M730" s="5"/>
      <c r="N730" s="5">
        <f t="shared" si="69"/>
        <v>484.47957500000018</v>
      </c>
      <c r="O730" s="5"/>
      <c r="P730" s="5">
        <v>780.16173754132296</v>
      </c>
      <c r="Q730" s="6">
        <f t="shared" si="65"/>
        <v>943.99570242500079</v>
      </c>
      <c r="R730" s="5"/>
      <c r="S730" s="16"/>
      <c r="T730" s="22">
        <f t="shared" si="66"/>
        <v>0</v>
      </c>
      <c r="U730" s="6"/>
      <c r="V730" s="6"/>
      <c r="W730" s="6"/>
      <c r="X730" s="6"/>
      <c r="Y730" s="6"/>
      <c r="Z730" s="6"/>
      <c r="AA730" s="6"/>
      <c r="AB730" s="6"/>
    </row>
    <row r="731" spans="1:28" x14ac:dyDescent="0.25">
      <c r="A731" s="3" t="s">
        <v>2374</v>
      </c>
      <c r="B731" s="3" t="s">
        <v>2375</v>
      </c>
      <c r="C731" s="4">
        <v>44346</v>
      </c>
      <c r="D731" s="3" t="s">
        <v>2376</v>
      </c>
      <c r="E731" s="3" t="s">
        <v>2377</v>
      </c>
      <c r="F731" s="3"/>
      <c r="G731" s="3" t="s">
        <v>2378</v>
      </c>
      <c r="H731" s="3" t="s">
        <v>2379</v>
      </c>
      <c r="I731" s="5">
        <v>1</v>
      </c>
      <c r="J731" s="5">
        <v>256.55</v>
      </c>
      <c r="K731" s="5">
        <f t="shared" si="68"/>
        <v>310.4255</v>
      </c>
      <c r="L731" s="5"/>
      <c r="M731" s="5"/>
      <c r="N731" s="5">
        <f>+K731</f>
        <v>310.4255</v>
      </c>
      <c r="O731" s="5"/>
      <c r="P731" s="5">
        <v>474.38179771157098</v>
      </c>
      <c r="Q731" s="6">
        <f t="shared" si="65"/>
        <v>574.00197523100087</v>
      </c>
      <c r="R731" s="5"/>
      <c r="S731" s="16"/>
      <c r="T731" s="22">
        <f t="shared" si="66"/>
        <v>0</v>
      </c>
      <c r="U731" s="6"/>
      <c r="V731" s="6"/>
      <c r="W731" s="6"/>
      <c r="X731" s="6"/>
      <c r="Y731" s="6"/>
      <c r="Z731" s="6"/>
      <c r="AA731" s="6"/>
      <c r="AB731" s="6"/>
    </row>
    <row r="732" spans="1:28" x14ac:dyDescent="0.25">
      <c r="A732" s="3" t="s">
        <v>2973</v>
      </c>
      <c r="B732" s="3" t="s">
        <v>2974</v>
      </c>
      <c r="C732" s="4">
        <v>44346</v>
      </c>
      <c r="D732" s="3" t="s">
        <v>2975</v>
      </c>
      <c r="E732" s="3" t="s">
        <v>2976</v>
      </c>
      <c r="F732" s="3"/>
      <c r="G732" s="3" t="s">
        <v>2977</v>
      </c>
      <c r="H732" s="3" t="s">
        <v>2978</v>
      </c>
      <c r="I732" s="5">
        <v>1</v>
      </c>
      <c r="J732" s="5">
        <v>697.66586776859504</v>
      </c>
      <c r="K732" s="5">
        <f t="shared" si="68"/>
        <v>844.17570000000001</v>
      </c>
      <c r="L732" s="5"/>
      <c r="M732" s="5">
        <f>+K732*0.85</f>
        <v>717.54934500000002</v>
      </c>
      <c r="N732" s="5">
        <f>+M732*0.95</f>
        <v>681.67187775000002</v>
      </c>
      <c r="O732" s="5"/>
      <c r="P732" s="5">
        <v>1290.90510844959</v>
      </c>
      <c r="Q732" s="6">
        <f t="shared" si="65"/>
        <v>1561.9951812240038</v>
      </c>
      <c r="R732" s="5"/>
      <c r="S732" s="16"/>
      <c r="T732" s="22">
        <f t="shared" si="66"/>
        <v>0</v>
      </c>
      <c r="U732" s="6"/>
      <c r="V732" s="6"/>
      <c r="W732" s="6"/>
      <c r="X732" s="6"/>
      <c r="Y732" s="6"/>
      <c r="Z732" s="6"/>
      <c r="AA732" s="6"/>
      <c r="AB732" s="6"/>
    </row>
    <row r="733" spans="1:28" x14ac:dyDescent="0.25">
      <c r="A733" s="3" t="s">
        <v>3645</v>
      </c>
      <c r="B733" s="3" t="s">
        <v>3646</v>
      </c>
      <c r="C733" s="4">
        <v>44346</v>
      </c>
      <c r="D733" s="3" t="s">
        <v>3647</v>
      </c>
      <c r="E733" s="3" t="s">
        <v>3648</v>
      </c>
      <c r="F733" s="3">
        <v>3041</v>
      </c>
      <c r="G733" s="3" t="s">
        <v>3649</v>
      </c>
      <c r="H733" s="3" t="s">
        <v>3650</v>
      </c>
      <c r="I733" s="5">
        <v>1</v>
      </c>
      <c r="J733" s="5">
        <v>56.495199999999997</v>
      </c>
      <c r="K733" s="5">
        <f t="shared" si="68"/>
        <v>68.359191999999993</v>
      </c>
      <c r="L733" s="5"/>
      <c r="M733" s="5">
        <f>+K733*0.9</f>
        <v>61.523272799999994</v>
      </c>
      <c r="N733" s="5">
        <f>+M733*0.95</f>
        <v>58.447109159999989</v>
      </c>
      <c r="O733" s="5">
        <f>+SUM(N723:N733)</f>
        <v>3388.8799019100029</v>
      </c>
      <c r="P733" s="5">
        <v>163.63026697107401</v>
      </c>
      <c r="Q733" s="6">
        <f t="shared" si="65"/>
        <v>197.99262303499955</v>
      </c>
      <c r="R733" s="5">
        <f>+SUM(Q723:Q733)</f>
        <v>6885.9565765550105</v>
      </c>
      <c r="S733" s="16">
        <v>6886</v>
      </c>
      <c r="T733" s="22">
        <f t="shared" si="66"/>
        <v>4.3423444989457494E-2</v>
      </c>
      <c r="U733" s="6"/>
      <c r="V733" s="6"/>
      <c r="W733" s="6"/>
      <c r="X733" s="6"/>
      <c r="Y733" s="6"/>
      <c r="Z733" s="6"/>
      <c r="AA733" s="6"/>
      <c r="AB733" s="6"/>
    </row>
    <row r="734" spans="1:28" x14ac:dyDescent="0.25">
      <c r="A734" s="3" t="s">
        <v>2386</v>
      </c>
      <c r="B734" s="3" t="s">
        <v>2387</v>
      </c>
      <c r="C734" s="4">
        <v>44346</v>
      </c>
      <c r="D734" s="3" t="s">
        <v>2388</v>
      </c>
      <c r="E734" s="3" t="s">
        <v>2389</v>
      </c>
      <c r="F734" s="3"/>
      <c r="G734" s="3" t="s">
        <v>2390</v>
      </c>
      <c r="H734" s="3" t="s">
        <v>2391</v>
      </c>
      <c r="I734" s="5">
        <v>1</v>
      </c>
      <c r="J734" s="5">
        <v>223.08</v>
      </c>
      <c r="K734" s="5">
        <f t="shared" si="68"/>
        <v>269.92680000000001</v>
      </c>
      <c r="L734" s="5"/>
      <c r="M734" s="5"/>
      <c r="N734" s="5">
        <f>+K734</f>
        <v>269.92680000000001</v>
      </c>
      <c r="O734" s="5"/>
      <c r="P734" s="5">
        <v>413.21071173966902</v>
      </c>
      <c r="Q734" s="6">
        <f t="shared" si="65"/>
        <v>499.98496120499948</v>
      </c>
      <c r="R734" s="5"/>
      <c r="S734" s="16"/>
      <c r="T734" s="22">
        <f t="shared" si="66"/>
        <v>0</v>
      </c>
      <c r="U734" s="6"/>
      <c r="V734" s="6"/>
      <c r="W734" s="6"/>
      <c r="X734" s="6"/>
      <c r="Y734" s="6"/>
      <c r="Z734" s="6"/>
      <c r="AA734" s="6"/>
      <c r="AB734" s="6"/>
    </row>
    <row r="735" spans="1:28" x14ac:dyDescent="0.25">
      <c r="A735" s="3" t="s">
        <v>2577</v>
      </c>
      <c r="B735" s="3" t="s">
        <v>2578</v>
      </c>
      <c r="C735" s="4">
        <v>44346</v>
      </c>
      <c r="D735" s="3" t="s">
        <v>2579</v>
      </c>
      <c r="E735" s="3" t="s">
        <v>2580</v>
      </c>
      <c r="F735" s="3"/>
      <c r="G735" s="3" t="s">
        <v>2581</v>
      </c>
      <c r="H735" s="3" t="s">
        <v>2582</v>
      </c>
      <c r="I735" s="5">
        <v>1</v>
      </c>
      <c r="J735" s="5">
        <v>577.758347107438</v>
      </c>
      <c r="K735" s="5">
        <f t="shared" si="68"/>
        <v>699.08759999999995</v>
      </c>
      <c r="L735" s="5"/>
      <c r="M735" s="5"/>
      <c r="N735" s="5">
        <f>+K735*0.95</f>
        <v>664.13321999999994</v>
      </c>
      <c r="O735" s="5"/>
      <c r="P735" s="5">
        <v>1068.5929508925601</v>
      </c>
      <c r="Q735" s="6">
        <f t="shared" si="65"/>
        <v>1292.9974705799978</v>
      </c>
      <c r="R735" s="5"/>
      <c r="S735" s="16"/>
      <c r="T735" s="22">
        <f t="shared" si="66"/>
        <v>0</v>
      </c>
      <c r="U735" s="6"/>
      <c r="V735" s="6"/>
      <c r="W735" s="6"/>
      <c r="X735" s="6"/>
      <c r="Y735" s="6"/>
      <c r="Z735" s="6"/>
      <c r="AA735" s="6"/>
      <c r="AB735" s="6"/>
    </row>
    <row r="736" spans="1:28" x14ac:dyDescent="0.25">
      <c r="A736" s="3" t="s">
        <v>2793</v>
      </c>
      <c r="B736" s="3" t="s">
        <v>2794</v>
      </c>
      <c r="C736" s="4">
        <v>44346</v>
      </c>
      <c r="D736" s="3" t="s">
        <v>2795</v>
      </c>
      <c r="E736" s="3" t="s">
        <v>2796</v>
      </c>
      <c r="F736" s="3"/>
      <c r="G736" s="3" t="s">
        <v>2797</v>
      </c>
      <c r="H736" s="3" t="s">
        <v>2798</v>
      </c>
      <c r="I736" s="5">
        <v>1</v>
      </c>
      <c r="J736" s="5">
        <v>128.035123966942</v>
      </c>
      <c r="K736" s="5">
        <f t="shared" si="68"/>
        <v>154.92249999999981</v>
      </c>
      <c r="L736" s="5"/>
      <c r="M736" s="5">
        <f>+K736*0.85</f>
        <v>131.68412499999985</v>
      </c>
      <c r="N736" s="5">
        <f>+M736*0.95</f>
        <v>125.09991874999986</v>
      </c>
      <c r="O736" s="5"/>
      <c r="P736" s="5">
        <v>237.19402960743801</v>
      </c>
      <c r="Q736" s="6">
        <f t="shared" si="65"/>
        <v>287.00477582499997</v>
      </c>
      <c r="R736" s="5"/>
      <c r="S736" s="16"/>
      <c r="T736" s="22">
        <f t="shared" si="66"/>
        <v>0</v>
      </c>
      <c r="U736" s="6"/>
      <c r="V736" s="6"/>
      <c r="W736" s="6"/>
      <c r="X736" s="6"/>
      <c r="Y736" s="6"/>
      <c r="Z736" s="6"/>
      <c r="AA736" s="6"/>
      <c r="AB736" s="6"/>
    </row>
    <row r="737" spans="1:28" x14ac:dyDescent="0.25">
      <c r="A737" s="3" t="s">
        <v>2841</v>
      </c>
      <c r="B737" s="3" t="s">
        <v>2842</v>
      </c>
      <c r="C737" s="4">
        <v>44346</v>
      </c>
      <c r="D737" s="3" t="s">
        <v>2843</v>
      </c>
      <c r="E737" s="3" t="s">
        <v>2844</v>
      </c>
      <c r="F737" s="3"/>
      <c r="G737" s="3" t="s">
        <v>2845</v>
      </c>
      <c r="H737" s="3" t="s">
        <v>2846</v>
      </c>
      <c r="I737" s="5">
        <v>1</v>
      </c>
      <c r="J737" s="5">
        <v>379.98776859504102</v>
      </c>
      <c r="K737" s="5">
        <f t="shared" si="68"/>
        <v>459.78519999999963</v>
      </c>
      <c r="L737" s="5"/>
      <c r="M737" s="5">
        <f>+K737*0.85</f>
        <v>390.81741999999969</v>
      </c>
      <c r="N737" s="5">
        <f>+M737*0.95</f>
        <v>371.2765489999997</v>
      </c>
      <c r="O737" s="5"/>
      <c r="P737" s="5">
        <v>703.29656162644596</v>
      </c>
      <c r="Q737" s="6">
        <f t="shared" si="65"/>
        <v>850.98883956799955</v>
      </c>
      <c r="R737" s="5"/>
      <c r="S737" s="16"/>
      <c r="T737" s="22">
        <f t="shared" si="66"/>
        <v>0</v>
      </c>
      <c r="U737" s="6"/>
      <c r="V737" s="6"/>
      <c r="W737" s="6"/>
      <c r="X737" s="6"/>
      <c r="Y737" s="6"/>
      <c r="Z737" s="6"/>
      <c r="AA737" s="6"/>
      <c r="AB737" s="6"/>
    </row>
    <row r="738" spans="1:28" x14ac:dyDescent="0.25">
      <c r="A738" s="3" t="s">
        <v>3111</v>
      </c>
      <c r="B738" s="3" t="s">
        <v>3112</v>
      </c>
      <c r="C738" s="4">
        <v>44346</v>
      </c>
      <c r="D738" s="3" t="s">
        <v>3113</v>
      </c>
      <c r="E738" s="3" t="s">
        <v>3114</v>
      </c>
      <c r="F738" s="3"/>
      <c r="G738" s="3" t="s">
        <v>3115</v>
      </c>
      <c r="H738" s="3" t="s">
        <v>3116</v>
      </c>
      <c r="I738" s="5">
        <v>1</v>
      </c>
      <c r="J738" s="5">
        <v>253.762396694215</v>
      </c>
      <c r="K738" s="5">
        <f t="shared" si="68"/>
        <v>307.05250000000012</v>
      </c>
      <c r="L738" s="5">
        <f>+K738*0.6</f>
        <v>184.23150000000007</v>
      </c>
      <c r="M738" s="5"/>
      <c r="N738" s="5">
        <f>+L738*0.95</f>
        <v>175.01992500000006</v>
      </c>
      <c r="O738" s="5"/>
      <c r="P738" s="5">
        <v>329.75408400826501</v>
      </c>
      <c r="Q738" s="6">
        <f t="shared" si="65"/>
        <v>399.00244165000066</v>
      </c>
      <c r="R738" s="5"/>
      <c r="S738" s="16"/>
      <c r="T738" s="22">
        <f t="shared" si="66"/>
        <v>0</v>
      </c>
      <c r="U738" s="6"/>
      <c r="V738" s="6"/>
      <c r="W738" s="6"/>
      <c r="X738" s="6"/>
      <c r="Y738" s="6"/>
      <c r="Z738" s="6"/>
      <c r="AA738" s="6"/>
      <c r="AB738" s="6"/>
    </row>
    <row r="739" spans="1:28" x14ac:dyDescent="0.25">
      <c r="A739" s="3" t="s">
        <v>3171</v>
      </c>
      <c r="B739" s="3" t="s">
        <v>3172</v>
      </c>
      <c r="C739" s="4">
        <v>44346</v>
      </c>
      <c r="D739" s="3" t="s">
        <v>3173</v>
      </c>
      <c r="E739" s="3" t="s">
        <v>3174</v>
      </c>
      <c r="F739" s="3"/>
      <c r="G739" s="3" t="s">
        <v>3175</v>
      </c>
      <c r="H739" s="3" t="s">
        <v>3176</v>
      </c>
      <c r="I739" s="5">
        <v>1</v>
      </c>
      <c r="J739" s="5">
        <v>379.45206611570302</v>
      </c>
      <c r="K739" s="5">
        <f t="shared" si="68"/>
        <v>459.13700000000063</v>
      </c>
      <c r="L739" s="5"/>
      <c r="M739" s="5"/>
      <c r="N739" s="5">
        <f>+K739*0.95</f>
        <v>436.18015000000059</v>
      </c>
      <c r="O739" s="5"/>
      <c r="P739" s="5">
        <v>701.64860997520805</v>
      </c>
      <c r="Q739" s="6">
        <f t="shared" si="65"/>
        <v>848.99481807000166</v>
      </c>
      <c r="R739" s="5"/>
      <c r="S739" s="16"/>
      <c r="T739" s="22">
        <f t="shared" si="66"/>
        <v>0</v>
      </c>
      <c r="U739" s="6"/>
      <c r="V739" s="6"/>
      <c r="W739" s="6"/>
      <c r="X739" s="6"/>
      <c r="Y739" s="6"/>
      <c r="Z739" s="6"/>
      <c r="AA739" s="6"/>
      <c r="AB739" s="6"/>
    </row>
    <row r="740" spans="1:28" x14ac:dyDescent="0.25">
      <c r="A740" s="3" t="s">
        <v>4353</v>
      </c>
      <c r="B740" s="3" t="s">
        <v>4354</v>
      </c>
      <c r="C740" s="4">
        <v>44346</v>
      </c>
      <c r="D740" s="3" t="s">
        <v>4355</v>
      </c>
      <c r="E740" s="3" t="s">
        <v>4356</v>
      </c>
      <c r="F740" s="3">
        <v>3042</v>
      </c>
      <c r="G740" s="3" t="s">
        <v>4357</v>
      </c>
      <c r="H740" s="3" t="s">
        <v>4358</v>
      </c>
      <c r="I740" s="5">
        <v>1</v>
      </c>
      <c r="J740" s="5">
        <v>202.44970000000001</v>
      </c>
      <c r="K740" s="5">
        <f t="shared" si="68"/>
        <v>244.96413699999999</v>
      </c>
      <c r="L740" s="5"/>
      <c r="M740" s="5"/>
      <c r="N740" s="5">
        <f>+K740*0.95</f>
        <v>232.71593014999999</v>
      </c>
      <c r="O740" s="5">
        <f>+SUM(N734:N740)</f>
        <v>2274.3524929</v>
      </c>
      <c r="P740" s="5">
        <v>380.15247722727298</v>
      </c>
      <c r="Q740" s="6">
        <f t="shared" si="65"/>
        <v>459.98449744500027</v>
      </c>
      <c r="R740" s="5">
        <f>+SUM(Q734:Q740)</f>
        <v>4638.9578043429992</v>
      </c>
      <c r="S740" s="16">
        <v>4638.9799999999996</v>
      </c>
      <c r="T740" s="22">
        <f t="shared" si="66"/>
        <v>2.2195657000338542E-2</v>
      </c>
      <c r="U740" s="6"/>
      <c r="V740" s="6"/>
      <c r="W740" s="6"/>
      <c r="X740" s="6"/>
      <c r="Y740" s="6"/>
      <c r="Z740" s="6"/>
      <c r="AA740" s="6"/>
      <c r="AB740" s="6"/>
    </row>
    <row r="741" spans="1:28" x14ac:dyDescent="0.25">
      <c r="A741" s="3" t="s">
        <v>347</v>
      </c>
      <c r="B741" s="3" t="s">
        <v>348</v>
      </c>
      <c r="C741" s="4">
        <v>44346</v>
      </c>
      <c r="D741" s="3" t="s">
        <v>349</v>
      </c>
      <c r="E741" s="3" t="s">
        <v>350</v>
      </c>
      <c r="F741" s="3"/>
      <c r="G741" s="3" t="s">
        <v>351</v>
      </c>
      <c r="H741" s="3" t="s">
        <v>352</v>
      </c>
      <c r="I741" s="5">
        <v>-1</v>
      </c>
      <c r="J741" s="5">
        <v>113.49586776859501</v>
      </c>
      <c r="K741" s="5">
        <v>0</v>
      </c>
      <c r="L741" s="5"/>
      <c r="M741" s="5"/>
      <c r="N741" s="5">
        <v>0</v>
      </c>
      <c r="O741" s="5"/>
      <c r="P741" s="5">
        <v>-113.49586776859501</v>
      </c>
      <c r="Q741" s="6">
        <f t="shared" si="65"/>
        <v>-137.32999999999996</v>
      </c>
      <c r="R741" s="5"/>
      <c r="S741" s="16"/>
      <c r="T741" s="22">
        <f t="shared" si="66"/>
        <v>0</v>
      </c>
      <c r="U741" s="6"/>
      <c r="V741" s="6"/>
      <c r="W741" s="6"/>
      <c r="X741" s="6"/>
      <c r="Y741" s="6"/>
      <c r="Z741" s="6"/>
      <c r="AA741" s="6"/>
      <c r="AB741" s="6"/>
    </row>
    <row r="742" spans="1:28" x14ac:dyDescent="0.25">
      <c r="A742" s="3" t="s">
        <v>2032</v>
      </c>
      <c r="B742" s="3" t="s">
        <v>2033</v>
      </c>
      <c r="C742" s="4">
        <v>44346</v>
      </c>
      <c r="D742" s="3" t="s">
        <v>2034</v>
      </c>
      <c r="E742" s="3" t="s">
        <v>2035</v>
      </c>
      <c r="F742" s="3"/>
      <c r="G742" s="3" t="s">
        <v>2036</v>
      </c>
      <c r="H742" s="3" t="s">
        <v>2037</v>
      </c>
      <c r="I742" s="5">
        <v>1</v>
      </c>
      <c r="J742" s="5">
        <v>185.88</v>
      </c>
      <c r="K742" s="5">
        <f>+J742*I742*1.21</f>
        <v>224.91479999999999</v>
      </c>
      <c r="L742" s="5"/>
      <c r="M742" s="5"/>
      <c r="N742" s="5">
        <f>+K742</f>
        <v>224.91479999999999</v>
      </c>
      <c r="O742" s="5"/>
      <c r="P742" s="5">
        <v>343.80071570000001</v>
      </c>
      <c r="Q742" s="6">
        <f t="shared" si="65"/>
        <v>415.998865997</v>
      </c>
      <c r="R742" s="5"/>
      <c r="S742" s="16"/>
      <c r="T742" s="22">
        <f t="shared" si="66"/>
        <v>0</v>
      </c>
      <c r="U742" s="6"/>
      <c r="V742" s="6"/>
      <c r="W742" s="6"/>
      <c r="X742" s="6"/>
      <c r="Y742" s="6"/>
      <c r="Z742" s="6"/>
      <c r="AA742" s="6"/>
      <c r="AB742" s="6"/>
    </row>
    <row r="743" spans="1:28" x14ac:dyDescent="0.25">
      <c r="A743" s="3" t="s">
        <v>2068</v>
      </c>
      <c r="B743" s="3" t="s">
        <v>2069</v>
      </c>
      <c r="C743" s="4">
        <v>44346</v>
      </c>
      <c r="D743" s="3" t="s">
        <v>2070</v>
      </c>
      <c r="E743" s="3" t="s">
        <v>2071</v>
      </c>
      <c r="F743" s="3">
        <v>3044</v>
      </c>
      <c r="G743" s="3" t="s">
        <v>2072</v>
      </c>
      <c r="H743" s="3" t="s">
        <v>2073</v>
      </c>
      <c r="I743" s="5">
        <v>1</v>
      </c>
      <c r="J743" s="5">
        <v>223.08</v>
      </c>
      <c r="K743" s="5">
        <f>+J743*I743*1.21</f>
        <v>269.92680000000001</v>
      </c>
      <c r="L743" s="5"/>
      <c r="M743" s="5"/>
      <c r="N743" s="5">
        <f>+K743</f>
        <v>269.92680000000001</v>
      </c>
      <c r="O743" s="5">
        <f>+N743+N742+N741</f>
        <v>494.84159999999997</v>
      </c>
      <c r="P743" s="5">
        <v>412.805816439669</v>
      </c>
      <c r="Q743" s="6">
        <f t="shared" si="65"/>
        <v>499.49503789199946</v>
      </c>
      <c r="R743" s="5">
        <f>+Q743+Q742+Q741</f>
        <v>778.16390388899958</v>
      </c>
      <c r="S743" s="16">
        <v>778.17</v>
      </c>
      <c r="T743" s="22">
        <f t="shared" si="66"/>
        <v>6.0961110003745489E-3</v>
      </c>
      <c r="U743" s="6"/>
      <c r="V743" s="6"/>
      <c r="W743" s="6"/>
      <c r="X743" s="6"/>
      <c r="Y743" s="6"/>
      <c r="Z743" s="6"/>
      <c r="AA743" s="6"/>
      <c r="AB743" s="6"/>
    </row>
    <row r="744" spans="1:28" x14ac:dyDescent="0.25">
      <c r="A744" s="3" t="s">
        <v>353</v>
      </c>
      <c r="B744" s="3" t="s">
        <v>354</v>
      </c>
      <c r="C744" s="4">
        <v>44346</v>
      </c>
      <c r="D744" s="3" t="s">
        <v>355</v>
      </c>
      <c r="E744" s="3" t="s">
        <v>356</v>
      </c>
      <c r="F744" s="3"/>
      <c r="G744" s="3" t="s">
        <v>357</v>
      </c>
      <c r="H744" s="3" t="s">
        <v>358</v>
      </c>
      <c r="I744" s="5">
        <v>-1</v>
      </c>
      <c r="J744" s="5">
        <v>107.60330578512399</v>
      </c>
      <c r="K744" s="5">
        <v>0</v>
      </c>
      <c r="L744" s="5"/>
      <c r="M744" s="5"/>
      <c r="N744" s="5">
        <v>0</v>
      </c>
      <c r="O744" s="5"/>
      <c r="P744" s="5">
        <v>-107.60330578512399</v>
      </c>
      <c r="Q744" s="6">
        <f t="shared" si="65"/>
        <v>-130.20000000000002</v>
      </c>
      <c r="R744" s="5"/>
      <c r="S744" s="16"/>
      <c r="T744" s="22">
        <f t="shared" si="66"/>
        <v>0</v>
      </c>
      <c r="U744" s="6"/>
      <c r="V744" s="6"/>
      <c r="W744" s="6"/>
      <c r="X744" s="6"/>
      <c r="Y744" s="6"/>
      <c r="Z744" s="6"/>
      <c r="AA744" s="6"/>
      <c r="AB744" s="6"/>
    </row>
    <row r="745" spans="1:28" x14ac:dyDescent="0.25">
      <c r="A745" s="3" t="s">
        <v>1576</v>
      </c>
      <c r="B745" s="3" t="s">
        <v>1577</v>
      </c>
      <c r="C745" s="4">
        <v>44346</v>
      </c>
      <c r="D745" s="3" t="s">
        <v>1578</v>
      </c>
      <c r="E745" s="3" t="s">
        <v>1579</v>
      </c>
      <c r="F745" s="3"/>
      <c r="G745" s="3" t="s">
        <v>1580</v>
      </c>
      <c r="H745" s="3" t="s">
        <v>1581</v>
      </c>
      <c r="I745" s="5">
        <v>4</v>
      </c>
      <c r="J745" s="5">
        <v>123.97</v>
      </c>
      <c r="K745" s="5">
        <f>+J745*I745*1.21</f>
        <v>600.01479999999992</v>
      </c>
      <c r="L745" s="5"/>
      <c r="M745" s="5"/>
      <c r="N745" s="5">
        <f>+K745*0.95</f>
        <v>570.01405999999986</v>
      </c>
      <c r="O745" s="5"/>
      <c r="P745" s="5">
        <v>890.91309446281002</v>
      </c>
      <c r="Q745" s="6">
        <f t="shared" si="65"/>
        <v>1078.0048443000001</v>
      </c>
      <c r="R745" s="5"/>
      <c r="S745" s="16"/>
      <c r="T745" s="22">
        <f t="shared" si="66"/>
        <v>0</v>
      </c>
      <c r="U745" s="6"/>
      <c r="V745" s="6"/>
      <c r="W745" s="6"/>
      <c r="X745" s="6"/>
      <c r="Y745" s="6"/>
      <c r="Z745" s="6"/>
      <c r="AA745" s="6"/>
      <c r="AB745" s="6"/>
    </row>
    <row r="746" spans="1:28" x14ac:dyDescent="0.25">
      <c r="A746" s="3" t="s">
        <v>3789</v>
      </c>
      <c r="B746" s="3" t="s">
        <v>3790</v>
      </c>
      <c r="C746" s="4">
        <v>44346</v>
      </c>
      <c r="D746" s="3" t="s">
        <v>3791</v>
      </c>
      <c r="E746" s="3" t="s">
        <v>3792</v>
      </c>
      <c r="F746" s="3"/>
      <c r="G746" s="3" t="s">
        <v>3793</v>
      </c>
      <c r="H746" s="3" t="s">
        <v>3794</v>
      </c>
      <c r="I746" s="5">
        <v>1</v>
      </c>
      <c r="J746" s="5">
        <v>147.914049586777</v>
      </c>
      <c r="K746" s="5">
        <f>+J746*I746*1.21</f>
        <v>178.97600000000017</v>
      </c>
      <c r="L746" s="5"/>
      <c r="M746" s="5">
        <f>+K746*0.85</f>
        <v>152.12960000000015</v>
      </c>
      <c r="N746" s="5">
        <f>+M746*0.95</f>
        <v>144.52312000000015</v>
      </c>
      <c r="O746" s="5"/>
      <c r="P746" s="5">
        <v>273.54780588429799</v>
      </c>
      <c r="Q746" s="6">
        <f t="shared" si="65"/>
        <v>330.99284512000054</v>
      </c>
      <c r="R746" s="5"/>
      <c r="S746" s="16"/>
      <c r="T746" s="22">
        <f t="shared" si="66"/>
        <v>0</v>
      </c>
      <c r="U746" s="6"/>
      <c r="V746" s="6"/>
      <c r="W746" s="6"/>
      <c r="X746" s="6"/>
      <c r="Y746" s="6"/>
      <c r="Z746" s="6"/>
      <c r="AA746" s="6"/>
      <c r="AB746" s="6"/>
    </row>
    <row r="747" spans="1:28" x14ac:dyDescent="0.25">
      <c r="A747" s="3" t="s">
        <v>4203</v>
      </c>
      <c r="B747" s="3" t="s">
        <v>4204</v>
      </c>
      <c r="C747" s="4">
        <v>44346</v>
      </c>
      <c r="D747" s="3" t="s">
        <v>4205</v>
      </c>
      <c r="E747" s="3" t="s">
        <v>4206</v>
      </c>
      <c r="F747" s="3"/>
      <c r="G747" s="3" t="s">
        <v>4207</v>
      </c>
      <c r="H747" s="3" t="s">
        <v>4208</v>
      </c>
      <c r="I747" s="5">
        <v>1</v>
      </c>
      <c r="J747" s="5">
        <v>157.087355371901</v>
      </c>
      <c r="K747" s="5">
        <f>+J747*I747*1.21</f>
        <v>190.07570000000021</v>
      </c>
      <c r="L747" s="5"/>
      <c r="M747" s="5"/>
      <c r="N747" s="5">
        <f>+K747*0.95</f>
        <v>180.57191500000019</v>
      </c>
      <c r="O747" s="5"/>
      <c r="P747" s="5">
        <v>290.60532394380198</v>
      </c>
      <c r="Q747" s="6">
        <f t="shared" si="65"/>
        <v>351.63244197200038</v>
      </c>
      <c r="R747" s="5"/>
      <c r="S747" s="16"/>
      <c r="T747" s="22">
        <f t="shared" si="66"/>
        <v>0</v>
      </c>
      <c r="U747" s="6"/>
      <c r="V747" s="6"/>
      <c r="W747" s="6"/>
      <c r="X747" s="6"/>
      <c r="Y747" s="6"/>
      <c r="Z747" s="6"/>
      <c r="AA747" s="6"/>
      <c r="AB747" s="6"/>
    </row>
    <row r="748" spans="1:28" x14ac:dyDescent="0.25">
      <c r="A748" s="3" t="s">
        <v>4863</v>
      </c>
      <c r="B748" s="3" t="s">
        <v>4864</v>
      </c>
      <c r="C748" s="4">
        <v>44346</v>
      </c>
      <c r="D748" s="3" t="s">
        <v>4865</v>
      </c>
      <c r="E748" s="3" t="s">
        <v>4866</v>
      </c>
      <c r="F748" s="3">
        <v>3045</v>
      </c>
      <c r="G748" s="3" t="s">
        <v>4867</v>
      </c>
      <c r="H748" s="3" t="s">
        <v>4868</v>
      </c>
      <c r="I748" s="5">
        <v>1</v>
      </c>
      <c r="J748" s="5">
        <v>240.02719008264501</v>
      </c>
      <c r="K748" s="5">
        <f>+J748*I748*1.21</f>
        <v>290.43290000000047</v>
      </c>
      <c r="L748" s="5"/>
      <c r="M748" s="5">
        <f>+K748*0.85</f>
        <v>246.8679650000004</v>
      </c>
      <c r="N748" s="5">
        <f>+M748*0.95</f>
        <v>234.52456675000036</v>
      </c>
      <c r="O748" s="5">
        <f>+N748+N747+N746+N745+N744</f>
        <v>1129.6336617500006</v>
      </c>
      <c r="P748" s="5">
        <v>443.80547391900899</v>
      </c>
      <c r="Q748" s="6">
        <f t="shared" si="65"/>
        <v>537.00462344200082</v>
      </c>
      <c r="R748" s="5">
        <f>+Q748+Q747+Q746+Q745+Q744</f>
        <v>2167.434754834002</v>
      </c>
      <c r="S748" s="16">
        <v>2167.44</v>
      </c>
      <c r="T748" s="22">
        <f t="shared" si="66"/>
        <v>5.2451659980761178E-3</v>
      </c>
      <c r="U748" s="6"/>
      <c r="V748" s="6"/>
      <c r="W748" s="6"/>
      <c r="X748" s="6"/>
      <c r="Y748" s="6"/>
      <c r="Z748" s="6"/>
      <c r="AA748" s="6"/>
      <c r="AB748" s="6"/>
    </row>
    <row r="749" spans="1:28" x14ac:dyDescent="0.25">
      <c r="A749" s="3" t="s">
        <v>359</v>
      </c>
      <c r="B749" s="3" t="s">
        <v>360</v>
      </c>
      <c r="C749" s="4">
        <v>44346</v>
      </c>
      <c r="D749" s="3" t="s">
        <v>361</v>
      </c>
      <c r="E749" s="3" t="s">
        <v>362</v>
      </c>
      <c r="F749" s="3"/>
      <c r="G749" s="3" t="s">
        <v>363</v>
      </c>
      <c r="H749" s="3" t="s">
        <v>364</v>
      </c>
      <c r="I749" s="5">
        <v>-1</v>
      </c>
      <c r="J749" s="5">
        <v>563.80173553718998</v>
      </c>
      <c r="K749" s="5">
        <v>0</v>
      </c>
      <c r="L749" s="5"/>
      <c r="M749" s="5"/>
      <c r="N749" s="5">
        <v>0</v>
      </c>
      <c r="O749" s="5"/>
      <c r="P749" s="5">
        <v>-563.80173553718998</v>
      </c>
      <c r="Q749" s="6">
        <f t="shared" si="65"/>
        <v>-682.20009999999991</v>
      </c>
      <c r="R749" s="5"/>
      <c r="S749" s="16"/>
      <c r="T749" s="22">
        <f t="shared" si="66"/>
        <v>0</v>
      </c>
      <c r="U749" s="6"/>
      <c r="V749" s="6"/>
      <c r="W749" s="6"/>
      <c r="X749" s="6"/>
      <c r="Y749" s="6"/>
      <c r="Z749" s="6"/>
      <c r="AA749" s="6"/>
      <c r="AB749" s="6"/>
    </row>
    <row r="750" spans="1:28" x14ac:dyDescent="0.25">
      <c r="A750" s="3" t="s">
        <v>2530</v>
      </c>
      <c r="B750" s="3" t="s">
        <v>2531</v>
      </c>
      <c r="C750" s="4">
        <v>44346</v>
      </c>
      <c r="D750" s="3" t="s">
        <v>2532</v>
      </c>
      <c r="E750" s="3" t="s">
        <v>2533</v>
      </c>
      <c r="F750" s="3"/>
      <c r="G750" s="3" t="s">
        <v>2534</v>
      </c>
      <c r="H750" s="3" t="s">
        <v>2535</v>
      </c>
      <c r="I750" s="5">
        <v>1</v>
      </c>
      <c r="J750" s="5">
        <v>632.26495867768597</v>
      </c>
      <c r="K750" s="5">
        <f t="shared" ref="K750:K771" si="70">+J750*I750*1.21</f>
        <v>765.04060000000004</v>
      </c>
      <c r="L750" s="5"/>
      <c r="M750" s="5"/>
      <c r="N750" s="5">
        <f>+K750*0.95</f>
        <v>726.78857000000005</v>
      </c>
      <c r="O750" s="5"/>
      <c r="P750" s="5">
        <v>1169.4246222710699</v>
      </c>
      <c r="Q750" s="6">
        <f t="shared" si="65"/>
        <v>1415.0037929479945</v>
      </c>
      <c r="R750" s="5"/>
      <c r="S750" s="16"/>
      <c r="T750" s="22">
        <f t="shared" si="66"/>
        <v>0</v>
      </c>
      <c r="U750" s="6"/>
      <c r="V750" s="6"/>
      <c r="W750" s="6"/>
      <c r="X750" s="6"/>
      <c r="Y750" s="6"/>
      <c r="Z750" s="6"/>
      <c r="AA750" s="6"/>
      <c r="AB750" s="6"/>
    </row>
    <row r="751" spans="1:28" x14ac:dyDescent="0.25">
      <c r="A751" s="3" t="s">
        <v>2565</v>
      </c>
      <c r="B751" s="3" t="s">
        <v>2566</v>
      </c>
      <c r="C751" s="4">
        <v>44346</v>
      </c>
      <c r="D751" s="3" t="s">
        <v>2567</v>
      </c>
      <c r="E751" s="3" t="s">
        <v>2568</v>
      </c>
      <c r="F751" s="3">
        <v>3049</v>
      </c>
      <c r="G751" s="3" t="s">
        <v>2569</v>
      </c>
      <c r="H751" s="3" t="s">
        <v>2570</v>
      </c>
      <c r="I751" s="5">
        <v>1</v>
      </c>
      <c r="J751" s="5">
        <v>1399.94818181818</v>
      </c>
      <c r="K751" s="5">
        <f t="shared" si="70"/>
        <v>1693.9372999999978</v>
      </c>
      <c r="L751" s="5"/>
      <c r="M751" s="5"/>
      <c r="N751" s="5">
        <f>+K751*0.95</f>
        <v>1609.2404349999979</v>
      </c>
      <c r="O751" s="5">
        <f>+N751+N750+N749</f>
        <v>2336.0290049999981</v>
      </c>
      <c r="P751" s="5">
        <v>2589.2461607181799</v>
      </c>
      <c r="Q751" s="6">
        <f t="shared" si="65"/>
        <v>3132.9878544689977</v>
      </c>
      <c r="R751" s="5">
        <f>+Q751+Q750+Q749</f>
        <v>3865.7915474169922</v>
      </c>
      <c r="S751" s="16">
        <v>3865.8</v>
      </c>
      <c r="T751" s="22">
        <f t="shared" si="66"/>
        <v>8.4525830079655861E-3</v>
      </c>
      <c r="U751" s="6"/>
      <c r="V751" s="6"/>
      <c r="W751" s="6"/>
      <c r="X751" s="6"/>
      <c r="Y751" s="6"/>
      <c r="Z751" s="6"/>
      <c r="AA751" s="6"/>
      <c r="AB751" s="6"/>
    </row>
    <row r="752" spans="1:28" s="12" customFormat="1" x14ac:dyDescent="0.25">
      <c r="A752" s="8" t="s">
        <v>2404</v>
      </c>
      <c r="B752" s="8" t="s">
        <v>2405</v>
      </c>
      <c r="C752" s="9">
        <v>44346</v>
      </c>
      <c r="D752" s="8" t="s">
        <v>2406</v>
      </c>
      <c r="E752" s="8" t="s">
        <v>2407</v>
      </c>
      <c r="F752" s="8"/>
      <c r="G752" s="8" t="s">
        <v>2408</v>
      </c>
      <c r="H752" s="8" t="s">
        <v>2409</v>
      </c>
      <c r="I752" s="10">
        <v>1</v>
      </c>
      <c r="J752" s="10">
        <v>223.1405</v>
      </c>
      <c r="K752" s="10">
        <f t="shared" si="70"/>
        <v>270.00000499999999</v>
      </c>
      <c r="L752" s="10"/>
      <c r="M752" s="10">
        <v>0</v>
      </c>
      <c r="N752" s="10">
        <v>270</v>
      </c>
      <c r="O752" s="10"/>
      <c r="P752" s="10">
        <v>396.69818181818198</v>
      </c>
      <c r="Q752" s="11">
        <f t="shared" si="65"/>
        <v>480.00480000000016</v>
      </c>
      <c r="R752" s="10"/>
      <c r="S752" s="16"/>
      <c r="T752" s="22">
        <f t="shared" si="66"/>
        <v>0</v>
      </c>
      <c r="U752" s="11"/>
      <c r="V752" s="11"/>
      <c r="W752" s="11"/>
      <c r="X752" s="11"/>
      <c r="Y752" s="11"/>
      <c r="Z752" s="11"/>
      <c r="AA752" s="11"/>
      <c r="AB752" s="11"/>
    </row>
    <row r="753" spans="1:28" s="12" customFormat="1" x14ac:dyDescent="0.25">
      <c r="A753" s="8" t="s">
        <v>2422</v>
      </c>
      <c r="B753" s="8" t="s">
        <v>2423</v>
      </c>
      <c r="C753" s="9">
        <v>44346</v>
      </c>
      <c r="D753" s="8" t="s">
        <v>2424</v>
      </c>
      <c r="E753" s="8" t="s">
        <v>2425</v>
      </c>
      <c r="F753" s="8"/>
      <c r="G753" s="8" t="s">
        <v>2426</v>
      </c>
      <c r="H753" s="8" t="s">
        <v>2427</v>
      </c>
      <c r="I753" s="10">
        <v>1</v>
      </c>
      <c r="J753" s="10">
        <v>223.1405</v>
      </c>
      <c r="K753" s="10">
        <f t="shared" si="70"/>
        <v>270.00000499999999</v>
      </c>
      <c r="L753" s="10"/>
      <c r="M753" s="10">
        <v>0</v>
      </c>
      <c r="N753" s="10">
        <v>270</v>
      </c>
      <c r="O753" s="10"/>
      <c r="P753" s="10">
        <v>371.911983471074</v>
      </c>
      <c r="Q753" s="11">
        <f t="shared" si="65"/>
        <v>450.01349999999951</v>
      </c>
      <c r="R753" s="10"/>
      <c r="S753" s="16"/>
      <c r="T753" s="22">
        <f t="shared" si="66"/>
        <v>0</v>
      </c>
      <c r="U753" s="11"/>
      <c r="V753" s="11"/>
      <c r="W753" s="11"/>
      <c r="X753" s="11"/>
      <c r="Y753" s="11"/>
      <c r="Z753" s="11"/>
      <c r="AA753" s="11"/>
      <c r="AB753" s="11"/>
    </row>
    <row r="754" spans="1:28" s="12" customFormat="1" x14ac:dyDescent="0.25">
      <c r="A754" s="8" t="s">
        <v>2434</v>
      </c>
      <c r="B754" s="8" t="s">
        <v>2435</v>
      </c>
      <c r="C754" s="9">
        <v>44346</v>
      </c>
      <c r="D754" s="8" t="s">
        <v>2436</v>
      </c>
      <c r="E754" s="8" t="s">
        <v>2437</v>
      </c>
      <c r="F754" s="8"/>
      <c r="G754" s="8" t="s">
        <v>2438</v>
      </c>
      <c r="H754" s="8" t="s">
        <v>2439</v>
      </c>
      <c r="I754" s="10">
        <v>1</v>
      </c>
      <c r="J754" s="10">
        <v>223.1405</v>
      </c>
      <c r="K754" s="10">
        <f t="shared" si="70"/>
        <v>270.00000499999999</v>
      </c>
      <c r="L754" s="10"/>
      <c r="M754" s="10">
        <v>0</v>
      </c>
      <c r="N754" s="10">
        <v>270</v>
      </c>
      <c r="O754" s="10"/>
      <c r="P754" s="10">
        <v>347.11090909090899</v>
      </c>
      <c r="Q754" s="11">
        <f t="shared" si="65"/>
        <v>420.00419999999986</v>
      </c>
      <c r="R754" s="10"/>
      <c r="S754" s="16"/>
      <c r="T754" s="22">
        <f t="shared" si="66"/>
        <v>0</v>
      </c>
      <c r="U754" s="11"/>
      <c r="V754" s="11"/>
      <c r="W754" s="11"/>
      <c r="X754" s="11"/>
      <c r="Y754" s="11"/>
      <c r="Z754" s="11"/>
      <c r="AA754" s="11"/>
      <c r="AB754" s="11"/>
    </row>
    <row r="755" spans="1:28" x14ac:dyDescent="0.25">
      <c r="A755" s="3" t="s">
        <v>3099</v>
      </c>
      <c r="B755" s="3" t="s">
        <v>3100</v>
      </c>
      <c r="C755" s="4">
        <v>44346</v>
      </c>
      <c r="D755" s="3" t="s">
        <v>3101</v>
      </c>
      <c r="E755" s="3" t="s">
        <v>3102</v>
      </c>
      <c r="F755" s="3">
        <v>3051</v>
      </c>
      <c r="G755" s="3" t="s">
        <v>3103</v>
      </c>
      <c r="H755" s="3" t="s">
        <v>3104</v>
      </c>
      <c r="I755" s="5">
        <v>1</v>
      </c>
      <c r="J755" s="5">
        <v>128.035123966942</v>
      </c>
      <c r="K755" s="5">
        <f t="shared" si="70"/>
        <v>154.92249999999981</v>
      </c>
      <c r="L755" s="5"/>
      <c r="M755" s="5">
        <f>+K755*0.85</f>
        <v>131.68412499999985</v>
      </c>
      <c r="N755" s="5">
        <f>+M755*0.95</f>
        <v>125.09991874999986</v>
      </c>
      <c r="O755" s="5">
        <f>+N755+N754+N753+N752</f>
        <v>935.09991874999992</v>
      </c>
      <c r="P755" s="5">
        <v>236.86369898760299</v>
      </c>
      <c r="Q755" s="6">
        <f t="shared" si="65"/>
        <v>286.60507577499959</v>
      </c>
      <c r="R755" s="5">
        <f>+Q755+Q754+Q753+Q752</f>
        <v>1636.6275757749991</v>
      </c>
      <c r="S755" s="16">
        <v>1636.6</v>
      </c>
      <c r="T755" s="22">
        <f t="shared" si="66"/>
        <v>-2.7575774999149871E-2</v>
      </c>
      <c r="U755" s="6"/>
      <c r="V755" s="6"/>
      <c r="W755" s="6"/>
      <c r="X755" s="6"/>
      <c r="Y755" s="6"/>
      <c r="Z755" s="6"/>
      <c r="AA755" s="6"/>
      <c r="AB755" s="6"/>
    </row>
    <row r="756" spans="1:28" x14ac:dyDescent="0.25">
      <c r="A756" s="3" t="s">
        <v>383</v>
      </c>
      <c r="B756" s="3" t="s">
        <v>384</v>
      </c>
      <c r="C756" s="4">
        <v>44346</v>
      </c>
      <c r="D756" s="3" t="s">
        <v>385</v>
      </c>
      <c r="E756" s="3" t="s">
        <v>386</v>
      </c>
      <c r="F756" s="3"/>
      <c r="G756" s="3" t="s">
        <v>387</v>
      </c>
      <c r="H756" s="3" t="s">
        <v>388</v>
      </c>
      <c r="I756" s="5">
        <v>1</v>
      </c>
      <c r="J756" s="5">
        <v>676.54214876033097</v>
      </c>
      <c r="K756" s="5">
        <f t="shared" si="70"/>
        <v>818.61600000000044</v>
      </c>
      <c r="L756" s="5"/>
      <c r="M756" s="5">
        <f>+K756*0.85</f>
        <v>695.8236000000004</v>
      </c>
      <c r="N756" s="5">
        <f>+M756*0.95</f>
        <v>661.03242000000034</v>
      </c>
      <c r="O756" s="5"/>
      <c r="P756" s="5">
        <v>1251.2308770247901</v>
      </c>
      <c r="Q756" s="6">
        <f t="shared" si="65"/>
        <v>1513.989361199996</v>
      </c>
      <c r="R756" s="5"/>
      <c r="S756" s="16"/>
      <c r="T756" s="22">
        <f t="shared" si="66"/>
        <v>0</v>
      </c>
      <c r="U756" s="6"/>
      <c r="V756" s="6"/>
      <c r="W756" s="6"/>
      <c r="X756" s="6"/>
      <c r="Y756" s="6"/>
      <c r="Z756" s="6"/>
      <c r="AA756" s="6"/>
      <c r="AB756" s="6"/>
    </row>
    <row r="757" spans="1:28" x14ac:dyDescent="0.25">
      <c r="A757" s="3" t="s">
        <v>724</v>
      </c>
      <c r="B757" s="3" t="s">
        <v>725</v>
      </c>
      <c r="C757" s="4">
        <v>44346</v>
      </c>
      <c r="D757" s="3" t="s">
        <v>726</v>
      </c>
      <c r="E757" s="3" t="s">
        <v>727</v>
      </c>
      <c r="F757" s="3"/>
      <c r="G757" s="3" t="s">
        <v>728</v>
      </c>
      <c r="H757" s="3" t="s">
        <v>729</v>
      </c>
      <c r="I757" s="5">
        <v>1</v>
      </c>
      <c r="J757" s="5">
        <v>739.71</v>
      </c>
      <c r="K757" s="5">
        <f t="shared" si="70"/>
        <v>895.04910000000007</v>
      </c>
      <c r="L757" s="5"/>
      <c r="M757" s="5"/>
      <c r="N757" s="5">
        <f>+K757*0.95</f>
        <v>850.29664500000001</v>
      </c>
      <c r="O757" s="5"/>
      <c r="P757" s="5">
        <v>1294.2227154049599</v>
      </c>
      <c r="Q757" s="6">
        <f t="shared" si="65"/>
        <v>1566.0094856400015</v>
      </c>
      <c r="R757" s="5"/>
      <c r="S757" s="16"/>
      <c r="T757" s="22">
        <f t="shared" si="66"/>
        <v>0</v>
      </c>
      <c r="U757" s="6"/>
      <c r="V757" s="6"/>
      <c r="W757" s="6"/>
      <c r="X757" s="6"/>
      <c r="Y757" s="6"/>
      <c r="Z757" s="6"/>
      <c r="AA757" s="6"/>
      <c r="AB757" s="6"/>
    </row>
    <row r="758" spans="1:28" x14ac:dyDescent="0.25">
      <c r="A758" s="3" t="s">
        <v>862</v>
      </c>
      <c r="B758" s="3" t="s">
        <v>863</v>
      </c>
      <c r="C758" s="4">
        <v>44346</v>
      </c>
      <c r="D758" s="3" t="s">
        <v>864</v>
      </c>
      <c r="E758" s="3" t="s">
        <v>865</v>
      </c>
      <c r="F758" s="3"/>
      <c r="G758" s="3" t="s">
        <v>866</v>
      </c>
      <c r="H758" s="3" t="s">
        <v>867</v>
      </c>
      <c r="I758" s="5">
        <v>1</v>
      </c>
      <c r="J758" s="5">
        <v>295.88</v>
      </c>
      <c r="K758" s="5">
        <f t="shared" si="70"/>
        <v>358.01479999999998</v>
      </c>
      <c r="L758" s="5"/>
      <c r="M758" s="5"/>
      <c r="N758" s="5">
        <f>+K758*0.95</f>
        <v>340.11405999999994</v>
      </c>
      <c r="O758" s="5"/>
      <c r="P758" s="5">
        <v>547.11159523305798</v>
      </c>
      <c r="Q758" s="6">
        <f t="shared" si="65"/>
        <v>662.00503023200019</v>
      </c>
      <c r="R758" s="5"/>
      <c r="S758" s="16"/>
      <c r="T758" s="22">
        <f t="shared" si="66"/>
        <v>0</v>
      </c>
      <c r="U758" s="6"/>
      <c r="V758" s="6"/>
      <c r="W758" s="6"/>
      <c r="X758" s="6"/>
      <c r="Y758" s="6"/>
      <c r="Z758" s="6"/>
      <c r="AA758" s="6"/>
      <c r="AB758" s="6"/>
    </row>
    <row r="759" spans="1:28" x14ac:dyDescent="0.25">
      <c r="A759" s="3" t="s">
        <v>874</v>
      </c>
      <c r="B759" s="3" t="s">
        <v>875</v>
      </c>
      <c r="C759" s="4">
        <v>44346</v>
      </c>
      <c r="D759" s="3" t="s">
        <v>876</v>
      </c>
      <c r="E759" s="3" t="s">
        <v>877</v>
      </c>
      <c r="F759" s="3"/>
      <c r="G759" s="3" t="s">
        <v>878</v>
      </c>
      <c r="H759" s="3" t="s">
        <v>879</v>
      </c>
      <c r="I759" s="5">
        <v>2</v>
      </c>
      <c r="J759" s="5">
        <v>602.04421487603304</v>
      </c>
      <c r="K759" s="5">
        <f t="shared" si="70"/>
        <v>1456.9469999999999</v>
      </c>
      <c r="L759" s="5"/>
      <c r="M759" s="5"/>
      <c r="N759" s="5">
        <f>+K759*0.95</f>
        <v>1384.0996499999999</v>
      </c>
      <c r="O759" s="5"/>
      <c r="P759" s="5">
        <v>2127.2871106115699</v>
      </c>
      <c r="Q759" s="6">
        <f t="shared" si="65"/>
        <v>2574.0174038399996</v>
      </c>
      <c r="R759" s="5"/>
      <c r="S759" s="16"/>
      <c r="T759" s="22">
        <f t="shared" si="66"/>
        <v>0</v>
      </c>
      <c r="U759" s="6"/>
      <c r="V759" s="6"/>
      <c r="W759" s="6"/>
      <c r="X759" s="6"/>
      <c r="Y759" s="6"/>
      <c r="Z759" s="6"/>
      <c r="AA759" s="6"/>
      <c r="AB759" s="6"/>
    </row>
    <row r="760" spans="1:28" x14ac:dyDescent="0.25">
      <c r="A760" s="3" t="s">
        <v>886</v>
      </c>
      <c r="B760" s="3" t="s">
        <v>887</v>
      </c>
      <c r="C760" s="4">
        <v>44346</v>
      </c>
      <c r="D760" s="3" t="s">
        <v>888</v>
      </c>
      <c r="E760" s="3" t="s">
        <v>889</v>
      </c>
      <c r="F760" s="3"/>
      <c r="G760" s="3" t="s">
        <v>890</v>
      </c>
      <c r="H760" s="3" t="s">
        <v>891</v>
      </c>
      <c r="I760" s="5">
        <v>1</v>
      </c>
      <c r="J760" s="5">
        <v>579.46545454545503</v>
      </c>
      <c r="K760" s="5">
        <f t="shared" si="70"/>
        <v>701.15320000000054</v>
      </c>
      <c r="L760" s="5"/>
      <c r="M760" s="5">
        <f>+K760*0.85</f>
        <v>595.98022000000049</v>
      </c>
      <c r="N760" s="5">
        <f>+M760*0.95</f>
        <v>566.18120900000042</v>
      </c>
      <c r="O760" s="5"/>
      <c r="P760" s="5">
        <v>900.00256538181895</v>
      </c>
      <c r="Q760" s="6">
        <f t="shared" si="65"/>
        <v>1089.003104112001</v>
      </c>
      <c r="R760" s="5"/>
      <c r="S760" s="16"/>
      <c r="T760" s="22">
        <f t="shared" si="66"/>
        <v>0</v>
      </c>
      <c r="U760" s="6"/>
      <c r="V760" s="6"/>
      <c r="W760" s="6"/>
      <c r="X760" s="6"/>
      <c r="Y760" s="6"/>
      <c r="Z760" s="6"/>
      <c r="AA760" s="6"/>
      <c r="AB760" s="6"/>
    </row>
    <row r="761" spans="1:28" x14ac:dyDescent="0.25">
      <c r="A761" s="3" t="s">
        <v>1270</v>
      </c>
      <c r="B761" s="3" t="s">
        <v>1271</v>
      </c>
      <c r="C761" s="4">
        <v>44346</v>
      </c>
      <c r="D761" s="3" t="s">
        <v>1272</v>
      </c>
      <c r="E761" s="3" t="s">
        <v>1273</v>
      </c>
      <c r="F761" s="3"/>
      <c r="G761" s="3" t="s">
        <v>1274</v>
      </c>
      <c r="H761" s="3" t="s">
        <v>1275</v>
      </c>
      <c r="I761" s="5">
        <v>1</v>
      </c>
      <c r="J761" s="5">
        <v>196.595702479339</v>
      </c>
      <c r="K761" s="5">
        <f t="shared" si="70"/>
        <v>237.88080000000019</v>
      </c>
      <c r="L761" s="5"/>
      <c r="M761" s="5"/>
      <c r="N761" s="5">
        <f>+K761*0.95</f>
        <v>225.98676000000017</v>
      </c>
      <c r="O761" s="5"/>
      <c r="P761" s="5">
        <v>363.63717300495898</v>
      </c>
      <c r="Q761" s="6">
        <f t="shared" si="65"/>
        <v>440.00097933600034</v>
      </c>
      <c r="R761" s="5"/>
      <c r="S761" s="16"/>
      <c r="T761" s="22">
        <f t="shared" si="66"/>
        <v>0</v>
      </c>
      <c r="U761" s="6"/>
      <c r="V761" s="6"/>
      <c r="W761" s="6"/>
      <c r="X761" s="6"/>
      <c r="Y761" s="6"/>
      <c r="Z761" s="6"/>
      <c r="AA761" s="6"/>
      <c r="AB761" s="6"/>
    </row>
    <row r="762" spans="1:28" x14ac:dyDescent="0.25">
      <c r="A762" s="3" t="s">
        <v>1768</v>
      </c>
      <c r="B762" s="3" t="s">
        <v>1769</v>
      </c>
      <c r="C762" s="4">
        <v>44346</v>
      </c>
      <c r="D762" s="3" t="s">
        <v>1770</v>
      </c>
      <c r="E762" s="3" t="s">
        <v>1771</v>
      </c>
      <c r="F762" s="3"/>
      <c r="G762" s="3" t="s">
        <v>1772</v>
      </c>
      <c r="H762" s="3" t="s">
        <v>1773</v>
      </c>
      <c r="I762" s="5">
        <v>2</v>
      </c>
      <c r="J762" s="5">
        <v>86.77</v>
      </c>
      <c r="K762" s="5">
        <f t="shared" si="70"/>
        <v>209.98339999999999</v>
      </c>
      <c r="L762" s="5"/>
      <c r="M762" s="5"/>
      <c r="N762" s="5">
        <f>+K762</f>
        <v>209.98339999999999</v>
      </c>
      <c r="O762" s="5"/>
      <c r="P762" s="5">
        <v>321.48662644628098</v>
      </c>
      <c r="Q762" s="6">
        <f t="shared" si="65"/>
        <v>388.99881799999997</v>
      </c>
      <c r="R762" s="5"/>
      <c r="S762" s="16"/>
      <c r="T762" s="22">
        <f t="shared" si="66"/>
        <v>0</v>
      </c>
      <c r="U762" s="6"/>
      <c r="V762" s="6"/>
      <c r="W762" s="6"/>
      <c r="X762" s="6"/>
      <c r="Y762" s="6"/>
      <c r="Z762" s="6"/>
      <c r="AA762" s="6"/>
      <c r="AB762" s="6"/>
    </row>
    <row r="763" spans="1:28" x14ac:dyDescent="0.25">
      <c r="A763" s="3" t="s">
        <v>1972</v>
      </c>
      <c r="B763" s="3" t="s">
        <v>1973</v>
      </c>
      <c r="C763" s="4">
        <v>44346</v>
      </c>
      <c r="D763" s="3" t="s">
        <v>1974</v>
      </c>
      <c r="E763" s="3" t="s">
        <v>1975</v>
      </c>
      <c r="F763" s="3"/>
      <c r="G763" s="3" t="s">
        <v>1976</v>
      </c>
      <c r="H763" s="3" t="s">
        <v>1977</v>
      </c>
      <c r="I763" s="5">
        <v>1</v>
      </c>
      <c r="J763" s="5">
        <v>297.45999999999998</v>
      </c>
      <c r="K763" s="5">
        <f t="shared" si="70"/>
        <v>359.92659999999995</v>
      </c>
      <c r="L763" s="5"/>
      <c r="M763" s="5"/>
      <c r="N763" s="5">
        <f>+K763</f>
        <v>359.92659999999995</v>
      </c>
      <c r="O763" s="5"/>
      <c r="P763" s="5">
        <v>550.40911609090995</v>
      </c>
      <c r="Q763" s="6">
        <f t="shared" si="65"/>
        <v>665.99503047000098</v>
      </c>
      <c r="R763" s="5"/>
      <c r="S763" s="16"/>
      <c r="T763" s="22">
        <f t="shared" si="66"/>
        <v>0</v>
      </c>
      <c r="U763" s="6"/>
      <c r="V763" s="6"/>
      <c r="W763" s="6"/>
      <c r="X763" s="6"/>
      <c r="Y763" s="6"/>
      <c r="Z763" s="6"/>
      <c r="AA763" s="6"/>
      <c r="AB763" s="6"/>
    </row>
    <row r="764" spans="1:28" x14ac:dyDescent="0.25">
      <c r="A764" s="3" t="s">
        <v>2020</v>
      </c>
      <c r="B764" s="3" t="s">
        <v>2021</v>
      </c>
      <c r="C764" s="4">
        <v>44346</v>
      </c>
      <c r="D764" s="3" t="s">
        <v>2022</v>
      </c>
      <c r="E764" s="3" t="s">
        <v>2023</v>
      </c>
      <c r="F764" s="3"/>
      <c r="G764" s="3" t="s">
        <v>2024</v>
      </c>
      <c r="H764" s="3" t="s">
        <v>2025</v>
      </c>
      <c r="I764" s="5">
        <v>1</v>
      </c>
      <c r="J764" s="5">
        <v>297.45</v>
      </c>
      <c r="K764" s="5">
        <f t="shared" si="70"/>
        <v>359.91449999999998</v>
      </c>
      <c r="L764" s="5"/>
      <c r="M764" s="5"/>
      <c r="N764" s="5">
        <f>+K764</f>
        <v>359.91449999999998</v>
      </c>
      <c r="O764" s="5"/>
      <c r="P764" s="5">
        <v>550.40911609090995</v>
      </c>
      <c r="Q764" s="6">
        <f t="shared" si="65"/>
        <v>665.99503047000098</v>
      </c>
      <c r="R764" s="5"/>
      <c r="S764" s="16"/>
      <c r="T764" s="22">
        <f t="shared" si="66"/>
        <v>0</v>
      </c>
      <c r="U764" s="6"/>
      <c r="V764" s="6"/>
      <c r="W764" s="6"/>
      <c r="X764" s="6"/>
      <c r="Y764" s="6"/>
      <c r="Z764" s="6"/>
      <c r="AA764" s="6"/>
      <c r="AB764" s="6"/>
    </row>
    <row r="765" spans="1:28" x14ac:dyDescent="0.25">
      <c r="A765" s="3" t="s">
        <v>2038</v>
      </c>
      <c r="B765" s="3" t="s">
        <v>2039</v>
      </c>
      <c r="C765" s="4">
        <v>44346</v>
      </c>
      <c r="D765" s="3" t="s">
        <v>2040</v>
      </c>
      <c r="E765" s="3" t="s">
        <v>2041</v>
      </c>
      <c r="F765" s="3"/>
      <c r="G765" s="3" t="s">
        <v>2042</v>
      </c>
      <c r="H765" s="3" t="s">
        <v>2043</v>
      </c>
      <c r="I765" s="5">
        <v>1</v>
      </c>
      <c r="J765" s="5">
        <v>185.88</v>
      </c>
      <c r="K765" s="5">
        <f t="shared" si="70"/>
        <v>224.91479999999999</v>
      </c>
      <c r="L765" s="5"/>
      <c r="M765" s="5"/>
      <c r="N765" s="5">
        <f>+K765</f>
        <v>224.91479999999999</v>
      </c>
      <c r="O765" s="5"/>
      <c r="P765" s="5">
        <v>343.80071570000001</v>
      </c>
      <c r="Q765" s="6">
        <f t="shared" si="65"/>
        <v>415.998865997</v>
      </c>
      <c r="R765" s="5"/>
      <c r="S765" s="16"/>
      <c r="T765" s="22">
        <f t="shared" si="66"/>
        <v>0</v>
      </c>
      <c r="U765" s="6"/>
      <c r="V765" s="6"/>
      <c r="W765" s="6"/>
      <c r="X765" s="6"/>
      <c r="Y765" s="6"/>
      <c r="Z765" s="6"/>
      <c r="AA765" s="6"/>
      <c r="AB765" s="6"/>
    </row>
    <row r="766" spans="1:28" x14ac:dyDescent="0.25">
      <c r="A766" s="3" t="s">
        <v>2176</v>
      </c>
      <c r="B766" s="3" t="s">
        <v>2177</v>
      </c>
      <c r="C766" s="4">
        <v>44346</v>
      </c>
      <c r="D766" s="3" t="s">
        <v>2178</v>
      </c>
      <c r="E766" s="3" t="s">
        <v>2179</v>
      </c>
      <c r="F766" s="3"/>
      <c r="G766" s="3" t="s">
        <v>2180</v>
      </c>
      <c r="H766" s="3" t="s">
        <v>2181</v>
      </c>
      <c r="I766" s="5">
        <v>1</v>
      </c>
      <c r="J766" s="5">
        <v>254.32</v>
      </c>
      <c r="K766" s="5">
        <f t="shared" si="70"/>
        <v>307.72719999999998</v>
      </c>
      <c r="L766" s="5"/>
      <c r="M766" s="5"/>
      <c r="N766" s="5">
        <f>+K766</f>
        <v>307.72719999999998</v>
      </c>
      <c r="O766" s="5"/>
      <c r="P766" s="5">
        <v>470.49588319999998</v>
      </c>
      <c r="Q766" s="6">
        <f t="shared" si="65"/>
        <v>569.30001867199996</v>
      </c>
      <c r="R766" s="5"/>
      <c r="S766" s="16"/>
      <c r="T766" s="22">
        <f t="shared" si="66"/>
        <v>0</v>
      </c>
      <c r="U766" s="6"/>
      <c r="V766" s="6"/>
      <c r="W766" s="6"/>
      <c r="X766" s="6"/>
      <c r="Y766" s="6"/>
      <c r="Z766" s="6"/>
      <c r="AA766" s="6"/>
      <c r="AB766" s="6"/>
    </row>
    <row r="767" spans="1:28" x14ac:dyDescent="0.25">
      <c r="A767" s="3" t="s">
        <v>3537</v>
      </c>
      <c r="B767" s="3" t="s">
        <v>3538</v>
      </c>
      <c r="C767" s="4">
        <v>44346</v>
      </c>
      <c r="D767" s="3" t="s">
        <v>3539</v>
      </c>
      <c r="E767" s="3" t="s">
        <v>3540</v>
      </c>
      <c r="F767" s="3"/>
      <c r="G767" s="3" t="s">
        <v>3541</v>
      </c>
      <c r="H767" s="3" t="s">
        <v>3542</v>
      </c>
      <c r="I767" s="5">
        <v>2</v>
      </c>
      <c r="J767" s="5">
        <v>702.52499999999998</v>
      </c>
      <c r="K767" s="5">
        <f t="shared" si="70"/>
        <v>1700.1105</v>
      </c>
      <c r="L767" s="5"/>
      <c r="M767" s="5"/>
      <c r="N767" s="5">
        <f>+K767*0.95</f>
        <v>1615.104975</v>
      </c>
      <c r="O767" s="5"/>
      <c r="P767" s="5">
        <v>2600.00118109919</v>
      </c>
      <c r="Q767" s="6">
        <f t="shared" si="65"/>
        <v>3146.0014291300199</v>
      </c>
      <c r="R767" s="5"/>
      <c r="S767" s="16"/>
      <c r="T767" s="22">
        <f t="shared" si="66"/>
        <v>0</v>
      </c>
      <c r="U767" s="6"/>
      <c r="V767" s="6"/>
      <c r="W767" s="6"/>
      <c r="X767" s="6"/>
      <c r="Y767" s="6"/>
      <c r="Z767" s="6"/>
      <c r="AA767" s="6"/>
      <c r="AB767" s="6"/>
    </row>
    <row r="768" spans="1:28" x14ac:dyDescent="0.25">
      <c r="A768" s="3" t="s">
        <v>4689</v>
      </c>
      <c r="B768" s="3" t="s">
        <v>4690</v>
      </c>
      <c r="C768" s="4">
        <v>44346</v>
      </c>
      <c r="D768" s="3" t="s">
        <v>4691</v>
      </c>
      <c r="E768" s="3" t="s">
        <v>4692</v>
      </c>
      <c r="F768" s="3"/>
      <c r="G768" s="3" t="s">
        <v>4693</v>
      </c>
      <c r="H768" s="3" t="s">
        <v>4694</v>
      </c>
      <c r="I768" s="5">
        <v>1</v>
      </c>
      <c r="J768" s="5">
        <v>418.2</v>
      </c>
      <c r="K768" s="5">
        <f t="shared" si="70"/>
        <v>506.02199999999999</v>
      </c>
      <c r="L768" s="5"/>
      <c r="M768" s="5"/>
      <c r="N768" s="5">
        <f>+K768</f>
        <v>506.02199999999999</v>
      </c>
      <c r="O768" s="5"/>
      <c r="P768" s="5">
        <v>595.03795601652905</v>
      </c>
      <c r="Q768" s="6">
        <f t="shared" si="65"/>
        <v>719.9959267800001</v>
      </c>
      <c r="R768" s="5"/>
      <c r="S768" s="16"/>
      <c r="T768" s="22">
        <f t="shared" si="66"/>
        <v>0</v>
      </c>
      <c r="U768" s="6"/>
      <c r="V768" s="6"/>
      <c r="W768" s="6"/>
      <c r="X768" s="6"/>
      <c r="Y768" s="6"/>
      <c r="Z768" s="6"/>
      <c r="AA768" s="6"/>
      <c r="AB768" s="6"/>
    </row>
    <row r="769" spans="1:28" x14ac:dyDescent="0.25">
      <c r="A769" s="3" t="s">
        <v>4713</v>
      </c>
      <c r="B769" s="3" t="s">
        <v>4714</v>
      </c>
      <c r="C769" s="4">
        <v>44346</v>
      </c>
      <c r="D769" s="3" t="s">
        <v>4715</v>
      </c>
      <c r="E769" s="3" t="s">
        <v>4716</v>
      </c>
      <c r="F769" s="3">
        <v>3054</v>
      </c>
      <c r="G769" s="3" t="s">
        <v>4717</v>
      </c>
      <c r="H769" s="3" t="s">
        <v>4718</v>
      </c>
      <c r="I769" s="5">
        <v>1</v>
      </c>
      <c r="J769" s="5">
        <v>418.2</v>
      </c>
      <c r="K769" s="5">
        <f t="shared" si="70"/>
        <v>506.02199999999999</v>
      </c>
      <c r="L769" s="5"/>
      <c r="M769" s="5"/>
      <c r="N769" s="5">
        <f>+K769</f>
        <v>506.02199999999999</v>
      </c>
      <c r="O769" s="5">
        <f>+SUM(N756:N769)</f>
        <v>8117.3262189999996</v>
      </c>
      <c r="P769" s="5">
        <v>595.03795601652905</v>
      </c>
      <c r="Q769" s="6">
        <f t="shared" si="65"/>
        <v>719.9959267800001</v>
      </c>
      <c r="R769" s="5">
        <f>+SUM(Q756:Q769)</f>
        <v>15137.306410659021</v>
      </c>
      <c r="S769" s="16">
        <v>15137.3</v>
      </c>
      <c r="T769" s="22">
        <f t="shared" si="66"/>
        <v>-6.4106590216397308E-3</v>
      </c>
      <c r="U769" s="6"/>
      <c r="V769" s="6"/>
      <c r="W769" s="6"/>
      <c r="X769" s="6"/>
      <c r="Y769" s="6"/>
      <c r="Z769" s="6"/>
      <c r="AA769" s="6"/>
      <c r="AB769" s="6"/>
    </row>
    <row r="770" spans="1:28" x14ac:dyDescent="0.25">
      <c r="A770" s="3" t="s">
        <v>4665</v>
      </c>
      <c r="B770" s="3" t="s">
        <v>4666</v>
      </c>
      <c r="C770" s="4">
        <v>44346</v>
      </c>
      <c r="D770" s="3" t="s">
        <v>4667</v>
      </c>
      <c r="E770" s="3" t="s">
        <v>4668</v>
      </c>
      <c r="F770" s="3">
        <v>3055</v>
      </c>
      <c r="G770" s="3" t="s">
        <v>4669</v>
      </c>
      <c r="H770" s="3" t="s">
        <v>4670</v>
      </c>
      <c r="I770" s="5">
        <v>1</v>
      </c>
      <c r="J770" s="5">
        <v>418.2</v>
      </c>
      <c r="K770" s="5">
        <f t="shared" si="70"/>
        <v>506.02199999999999</v>
      </c>
      <c r="L770" s="5"/>
      <c r="M770" s="5"/>
      <c r="N770" s="5">
        <f>+K770</f>
        <v>506.02199999999999</v>
      </c>
      <c r="O770" s="5">
        <f>+N770</f>
        <v>506.02199999999999</v>
      </c>
      <c r="P770" s="5">
        <v>595.03795601652905</v>
      </c>
      <c r="Q770" s="6">
        <f t="shared" ref="Q770:Q833" si="71">+P770*1.21</f>
        <v>719.9959267800001</v>
      </c>
      <c r="R770" s="5">
        <f>+Q770</f>
        <v>719.9959267800001</v>
      </c>
      <c r="S770" s="16">
        <v>720</v>
      </c>
      <c r="T770" s="22">
        <f t="shared" si="66"/>
        <v>4.0732199998956276E-3</v>
      </c>
      <c r="U770" s="6"/>
      <c r="V770" s="6"/>
      <c r="W770" s="6"/>
      <c r="X770" s="6"/>
      <c r="Y770" s="6"/>
      <c r="Z770" s="6"/>
      <c r="AA770" s="6"/>
      <c r="AB770" s="6"/>
    </row>
    <row r="771" spans="1:28" x14ac:dyDescent="0.25">
      <c r="A771" s="3" t="s">
        <v>682</v>
      </c>
      <c r="B771" s="3" t="s">
        <v>683</v>
      </c>
      <c r="C771" s="4">
        <v>44346</v>
      </c>
      <c r="D771" s="3" t="s">
        <v>684</v>
      </c>
      <c r="E771" s="3" t="s">
        <v>685</v>
      </c>
      <c r="F771" s="3">
        <v>3057</v>
      </c>
      <c r="G771" s="3" t="s">
        <v>686</v>
      </c>
      <c r="H771" s="3" t="s">
        <v>687</v>
      </c>
      <c r="I771" s="5">
        <v>1</v>
      </c>
      <c r="J771" s="5">
        <v>739.71</v>
      </c>
      <c r="K771" s="5">
        <f t="shared" si="70"/>
        <v>895.04910000000007</v>
      </c>
      <c r="L771" s="5"/>
      <c r="M771" s="5"/>
      <c r="N771" s="5">
        <f>+K771*0.95</f>
        <v>850.29664500000001</v>
      </c>
      <c r="O771" s="5">
        <f>+N771</f>
        <v>850.29664500000001</v>
      </c>
      <c r="P771" s="5">
        <v>1294.2227154049599</v>
      </c>
      <c r="Q771" s="6">
        <f t="shared" si="71"/>
        <v>1566.0094856400015</v>
      </c>
      <c r="R771" s="5">
        <f>+Q771</f>
        <v>1566.0094856400015</v>
      </c>
      <c r="S771" s="16">
        <v>1566</v>
      </c>
      <c r="T771" s="22">
        <f t="shared" si="66"/>
        <v>-9.4856400014577957E-3</v>
      </c>
      <c r="U771" s="6"/>
      <c r="V771" s="6"/>
      <c r="W771" s="6"/>
      <c r="X771" s="6"/>
      <c r="Y771" s="6"/>
      <c r="Z771" s="6"/>
      <c r="AA771" s="6"/>
      <c r="AB771" s="6"/>
    </row>
    <row r="772" spans="1:28" x14ac:dyDescent="0.25">
      <c r="A772" s="3" t="s">
        <v>365</v>
      </c>
      <c r="B772" s="3" t="s">
        <v>366</v>
      </c>
      <c r="C772" s="4">
        <v>44346</v>
      </c>
      <c r="D772" s="3" t="s">
        <v>367</v>
      </c>
      <c r="E772" s="3" t="s">
        <v>368</v>
      </c>
      <c r="F772" s="3"/>
      <c r="G772" s="3" t="s">
        <v>369</v>
      </c>
      <c r="H772" s="3" t="s">
        <v>370</v>
      </c>
      <c r="I772" s="5">
        <v>-1</v>
      </c>
      <c r="J772" s="5">
        <v>149.25619834710699</v>
      </c>
      <c r="K772" s="5">
        <v>0</v>
      </c>
      <c r="L772" s="5"/>
      <c r="M772" s="5"/>
      <c r="N772" s="5">
        <v>0</v>
      </c>
      <c r="O772" s="5"/>
      <c r="P772" s="5">
        <v>-149.25619834710699</v>
      </c>
      <c r="Q772" s="6">
        <f t="shared" si="71"/>
        <v>-180.59999999999945</v>
      </c>
      <c r="R772" s="5"/>
      <c r="S772" s="16"/>
      <c r="T772" s="22">
        <f t="shared" si="66"/>
        <v>0</v>
      </c>
      <c r="U772" s="6"/>
      <c r="V772" s="6"/>
      <c r="W772" s="6"/>
      <c r="X772" s="6"/>
      <c r="Y772" s="6"/>
      <c r="Z772" s="6"/>
      <c r="AA772" s="6"/>
      <c r="AB772" s="6"/>
    </row>
    <row r="773" spans="1:28" x14ac:dyDescent="0.25">
      <c r="A773" s="3" t="s">
        <v>1948</v>
      </c>
      <c r="B773" s="3" t="s">
        <v>1949</v>
      </c>
      <c r="C773" s="4">
        <v>44346</v>
      </c>
      <c r="D773" s="3" t="s">
        <v>1950</v>
      </c>
      <c r="E773" s="3" t="s">
        <v>1951</v>
      </c>
      <c r="F773" s="3"/>
      <c r="G773" s="3" t="s">
        <v>1952</v>
      </c>
      <c r="H773" s="3" t="s">
        <v>1953</v>
      </c>
      <c r="I773" s="5">
        <v>1</v>
      </c>
      <c r="J773" s="5">
        <v>349.53</v>
      </c>
      <c r="K773" s="5">
        <f t="shared" ref="K773:K794" si="72">+J773*I773*1.21</f>
        <v>422.93129999999996</v>
      </c>
      <c r="L773" s="5"/>
      <c r="M773" s="5"/>
      <c r="N773" s="5">
        <f>+K773</f>
        <v>422.93129999999996</v>
      </c>
      <c r="O773" s="5"/>
      <c r="P773" s="5">
        <v>719.00957179752004</v>
      </c>
      <c r="Q773" s="6">
        <f t="shared" si="71"/>
        <v>870.00158187499926</v>
      </c>
      <c r="R773" s="5"/>
      <c r="S773" s="16"/>
      <c r="T773" s="22">
        <f t="shared" si="66"/>
        <v>0</v>
      </c>
      <c r="U773" s="6"/>
      <c r="V773" s="6"/>
      <c r="W773" s="6"/>
      <c r="X773" s="6"/>
      <c r="Y773" s="6"/>
      <c r="Z773" s="6"/>
      <c r="AA773" s="6"/>
      <c r="AB773" s="6"/>
    </row>
    <row r="774" spans="1:28" x14ac:dyDescent="0.25">
      <c r="A774" s="3" t="s">
        <v>1954</v>
      </c>
      <c r="B774" s="3" t="s">
        <v>1955</v>
      </c>
      <c r="C774" s="4">
        <v>44346</v>
      </c>
      <c r="D774" s="3" t="s">
        <v>1956</v>
      </c>
      <c r="E774" s="3" t="s">
        <v>1957</v>
      </c>
      <c r="F774" s="3"/>
      <c r="G774" s="3" t="s">
        <v>1958</v>
      </c>
      <c r="H774" s="3" t="s">
        <v>1959</v>
      </c>
      <c r="I774" s="5">
        <v>1</v>
      </c>
      <c r="J774" s="5">
        <v>349.53</v>
      </c>
      <c r="K774" s="5">
        <f t="shared" si="72"/>
        <v>422.93129999999996</v>
      </c>
      <c r="L774" s="5"/>
      <c r="M774" s="5"/>
      <c r="N774" s="5">
        <f>+K774</f>
        <v>422.93129999999996</v>
      </c>
      <c r="O774" s="5"/>
      <c r="P774" s="5">
        <v>719.00957179752004</v>
      </c>
      <c r="Q774" s="6">
        <f t="shared" si="71"/>
        <v>870.00158187499926</v>
      </c>
      <c r="R774" s="5"/>
      <c r="S774" s="16"/>
      <c r="T774" s="22">
        <f t="shared" si="66"/>
        <v>0</v>
      </c>
      <c r="U774" s="6"/>
      <c r="V774" s="6"/>
      <c r="W774" s="6"/>
      <c r="X774" s="6"/>
      <c r="Y774" s="6"/>
      <c r="Z774" s="6"/>
      <c r="AA774" s="6"/>
      <c r="AB774" s="6"/>
    </row>
    <row r="775" spans="1:28" x14ac:dyDescent="0.25">
      <c r="A775" s="3" t="s">
        <v>1966</v>
      </c>
      <c r="B775" s="3" t="s">
        <v>1967</v>
      </c>
      <c r="C775" s="4">
        <v>44346</v>
      </c>
      <c r="D775" s="3" t="s">
        <v>1968</v>
      </c>
      <c r="E775" s="3" t="s">
        <v>1969</v>
      </c>
      <c r="F775" s="3"/>
      <c r="G775" s="3" t="s">
        <v>1970</v>
      </c>
      <c r="H775" s="3" t="s">
        <v>1971</v>
      </c>
      <c r="I775" s="5">
        <v>1</v>
      </c>
      <c r="J775" s="5">
        <v>297.45999999999998</v>
      </c>
      <c r="K775" s="5">
        <f t="shared" si="72"/>
        <v>359.92659999999995</v>
      </c>
      <c r="L775" s="5"/>
      <c r="M775" s="5"/>
      <c r="N775" s="5">
        <f>+K775</f>
        <v>359.92659999999995</v>
      </c>
      <c r="O775" s="5"/>
      <c r="P775" s="5">
        <v>550.40911609090995</v>
      </c>
      <c r="Q775" s="6">
        <f t="shared" si="71"/>
        <v>665.99503047000098</v>
      </c>
      <c r="R775" s="5"/>
      <c r="S775" s="16"/>
      <c r="T775" s="22">
        <f t="shared" ref="T775:T812" si="73">+S775-R775</f>
        <v>0</v>
      </c>
      <c r="U775" s="6"/>
      <c r="V775" s="6"/>
      <c r="W775" s="6"/>
      <c r="X775" s="6"/>
      <c r="Y775" s="6"/>
      <c r="Z775" s="6"/>
      <c r="AA775" s="6"/>
      <c r="AB775" s="6"/>
    </row>
    <row r="776" spans="1:28" x14ac:dyDescent="0.25">
      <c r="A776" s="3" t="s">
        <v>1984</v>
      </c>
      <c r="B776" s="3" t="s">
        <v>1985</v>
      </c>
      <c r="C776" s="4">
        <v>44346</v>
      </c>
      <c r="D776" s="3" t="s">
        <v>1986</v>
      </c>
      <c r="E776" s="3" t="s">
        <v>1987</v>
      </c>
      <c r="F776" s="3"/>
      <c r="G776" s="3" t="s">
        <v>1988</v>
      </c>
      <c r="H776" s="3" t="s">
        <v>1989</v>
      </c>
      <c r="I776" s="5">
        <v>1</v>
      </c>
      <c r="J776" s="5">
        <v>349.53</v>
      </c>
      <c r="K776" s="5">
        <f t="shared" si="72"/>
        <v>422.93129999999996</v>
      </c>
      <c r="L776" s="5"/>
      <c r="M776" s="5"/>
      <c r="N776" s="5">
        <f>+K776</f>
        <v>422.93129999999996</v>
      </c>
      <c r="O776" s="5"/>
      <c r="P776" s="5">
        <v>719.00945846281002</v>
      </c>
      <c r="Q776" s="6">
        <f t="shared" si="71"/>
        <v>870.00144474000012</v>
      </c>
      <c r="R776" s="5"/>
      <c r="S776" s="16"/>
      <c r="T776" s="22">
        <f t="shared" si="73"/>
        <v>0</v>
      </c>
      <c r="U776" s="6"/>
      <c r="V776" s="6"/>
      <c r="W776" s="6"/>
      <c r="X776" s="6"/>
      <c r="Y776" s="6"/>
      <c r="Z776" s="6"/>
      <c r="AA776" s="6"/>
      <c r="AB776" s="6"/>
    </row>
    <row r="777" spans="1:28" x14ac:dyDescent="0.25">
      <c r="A777" s="3" t="s">
        <v>3069</v>
      </c>
      <c r="B777" s="3" t="s">
        <v>3070</v>
      </c>
      <c r="C777" s="4">
        <v>44346</v>
      </c>
      <c r="D777" s="3" t="s">
        <v>3071</v>
      </c>
      <c r="E777" s="3" t="s">
        <v>3072</v>
      </c>
      <c r="F777" s="3"/>
      <c r="G777" s="3" t="s">
        <v>3073</v>
      </c>
      <c r="H777" s="3" t="s">
        <v>3074</v>
      </c>
      <c r="I777" s="5">
        <v>1</v>
      </c>
      <c r="J777" s="5">
        <v>399.11933884297503</v>
      </c>
      <c r="K777" s="5">
        <f t="shared" si="72"/>
        <v>482.93439999999975</v>
      </c>
      <c r="L777" s="5"/>
      <c r="M777" s="5"/>
      <c r="N777" s="5">
        <f>+K777*0.95</f>
        <v>458.78767999999974</v>
      </c>
      <c r="O777" s="5"/>
      <c r="P777" s="5">
        <v>738.84972006611497</v>
      </c>
      <c r="Q777" s="6">
        <f t="shared" si="71"/>
        <v>894.00816127999906</v>
      </c>
      <c r="R777" s="5"/>
      <c r="S777" s="16"/>
      <c r="T777" s="22">
        <f t="shared" si="73"/>
        <v>0</v>
      </c>
      <c r="U777" s="6"/>
      <c r="V777" s="6"/>
      <c r="W777" s="6"/>
      <c r="X777" s="6"/>
      <c r="Y777" s="6"/>
      <c r="Z777" s="6"/>
      <c r="AA777" s="6"/>
      <c r="AB777" s="6"/>
    </row>
    <row r="778" spans="1:28" x14ac:dyDescent="0.25">
      <c r="A778" s="3" t="s">
        <v>4503</v>
      </c>
      <c r="B778" s="3" t="s">
        <v>4504</v>
      </c>
      <c r="C778" s="4">
        <v>44346</v>
      </c>
      <c r="D778" s="3" t="s">
        <v>4505</v>
      </c>
      <c r="E778" s="3" t="s">
        <v>4506</v>
      </c>
      <c r="F778" s="3">
        <v>3058</v>
      </c>
      <c r="G778" s="3" t="s">
        <v>4507</v>
      </c>
      <c r="H778" s="3" t="s">
        <v>4508</v>
      </c>
      <c r="I778" s="5">
        <v>1</v>
      </c>
      <c r="J778" s="5">
        <v>240.00239669421501</v>
      </c>
      <c r="K778" s="5">
        <f t="shared" si="72"/>
        <v>290.40290000000016</v>
      </c>
      <c r="L778" s="5"/>
      <c r="M778" s="5"/>
      <c r="N778" s="5">
        <f>+K778*0.95</f>
        <v>275.88275500000015</v>
      </c>
      <c r="O778" s="5">
        <f>+N778+N777+N776+N774+N775+N773</f>
        <v>2363.3909349999994</v>
      </c>
      <c r="P778" s="5">
        <v>444.63324016363703</v>
      </c>
      <c r="Q778" s="6">
        <f t="shared" si="71"/>
        <v>538.00622059800082</v>
      </c>
      <c r="R778" s="5">
        <f>+Q778+Q777+Q776+Q774+Q775+Q773</f>
        <v>4708.0140208379989</v>
      </c>
      <c r="S778" s="16">
        <v>4527.3999999999996</v>
      </c>
      <c r="T778" s="22">
        <f t="shared" si="73"/>
        <v>-180.61402083799931</v>
      </c>
      <c r="U778" s="6"/>
      <c r="V778" s="6"/>
      <c r="W778" s="6"/>
      <c r="X778" s="6"/>
      <c r="Y778" s="6"/>
      <c r="Z778" s="6"/>
      <c r="AA778" s="6"/>
      <c r="AB778" s="16"/>
    </row>
    <row r="779" spans="1:28" x14ac:dyDescent="0.25">
      <c r="A779" s="3" t="s">
        <v>784</v>
      </c>
      <c r="B779" s="3" t="s">
        <v>785</v>
      </c>
      <c r="C779" s="4">
        <v>44346</v>
      </c>
      <c r="D779" s="3" t="s">
        <v>786</v>
      </c>
      <c r="E779" s="3" t="s">
        <v>787</v>
      </c>
      <c r="F779" s="3"/>
      <c r="G779" s="3" t="s">
        <v>788</v>
      </c>
      <c r="H779" s="3" t="s">
        <v>789</v>
      </c>
      <c r="I779" s="5">
        <v>1</v>
      </c>
      <c r="J779" s="5">
        <v>134.1</v>
      </c>
      <c r="K779" s="5">
        <f t="shared" si="72"/>
        <v>162.261</v>
      </c>
      <c r="L779" s="5"/>
      <c r="M779" s="5"/>
      <c r="N779" s="5">
        <f>+K779*0.95</f>
        <v>154.14794999999998</v>
      </c>
      <c r="O779" s="5"/>
      <c r="P779" s="5">
        <v>219.83238372644601</v>
      </c>
      <c r="Q779" s="6">
        <f t="shared" si="71"/>
        <v>265.99718430899969</v>
      </c>
      <c r="R779" s="5"/>
      <c r="S779" s="16"/>
      <c r="T779" s="22">
        <f t="shared" si="73"/>
        <v>0</v>
      </c>
      <c r="U779" s="6"/>
      <c r="V779" s="6"/>
      <c r="W779" s="6"/>
      <c r="X779" s="6"/>
      <c r="Y779" s="6"/>
      <c r="Z779" s="6"/>
      <c r="AA779" s="6"/>
      <c r="AB779" s="6"/>
    </row>
    <row r="780" spans="1:28" x14ac:dyDescent="0.25">
      <c r="A780" s="3" t="s">
        <v>790</v>
      </c>
      <c r="B780" s="3" t="s">
        <v>791</v>
      </c>
      <c r="C780" s="4">
        <v>44346</v>
      </c>
      <c r="D780" s="3" t="s">
        <v>792</v>
      </c>
      <c r="E780" s="3" t="s">
        <v>793</v>
      </c>
      <c r="F780" s="3"/>
      <c r="G780" s="3" t="s">
        <v>794</v>
      </c>
      <c r="H780" s="3" t="s">
        <v>795</v>
      </c>
      <c r="I780" s="5">
        <v>1</v>
      </c>
      <c r="J780" s="5">
        <v>134.1</v>
      </c>
      <c r="K780" s="5">
        <f t="shared" si="72"/>
        <v>162.261</v>
      </c>
      <c r="L780" s="5"/>
      <c r="M780" s="5"/>
      <c r="N780" s="5">
        <f>+K780*0.95</f>
        <v>154.14794999999998</v>
      </c>
      <c r="O780" s="5"/>
      <c r="P780" s="5">
        <v>452.89294943801701</v>
      </c>
      <c r="Q780" s="6">
        <f t="shared" si="71"/>
        <v>548.00046882000061</v>
      </c>
      <c r="R780" s="5"/>
      <c r="S780" s="16"/>
      <c r="T780" s="22">
        <f t="shared" si="73"/>
        <v>0</v>
      </c>
      <c r="U780" s="6"/>
      <c r="V780" s="6"/>
      <c r="W780" s="6"/>
      <c r="X780" s="6"/>
      <c r="Y780" s="6"/>
      <c r="Z780" s="6"/>
      <c r="AA780" s="6"/>
      <c r="AB780" s="6"/>
    </row>
    <row r="781" spans="1:28" x14ac:dyDescent="0.25">
      <c r="A781" s="3" t="s">
        <v>2482</v>
      </c>
      <c r="B781" s="3" t="s">
        <v>2483</v>
      </c>
      <c r="C781" s="4">
        <v>44346</v>
      </c>
      <c r="D781" s="3" t="s">
        <v>2484</v>
      </c>
      <c r="E781" s="3" t="s">
        <v>2485</v>
      </c>
      <c r="F781" s="3"/>
      <c r="G781" s="3" t="s">
        <v>2486</v>
      </c>
      <c r="H781" s="3" t="s">
        <v>2487</v>
      </c>
      <c r="I781" s="5">
        <v>1</v>
      </c>
      <c r="J781" s="5">
        <v>275.21330578512402</v>
      </c>
      <c r="K781" s="5">
        <f t="shared" si="72"/>
        <v>333.00810000000007</v>
      </c>
      <c r="L781" s="5"/>
      <c r="M781" s="5">
        <f>+K781*0.85</f>
        <v>283.05688500000008</v>
      </c>
      <c r="N781" s="5">
        <f>+M781*0.95</f>
        <v>268.90404075000004</v>
      </c>
      <c r="O781" s="5"/>
      <c r="P781" s="5">
        <v>482.64157435537197</v>
      </c>
      <c r="Q781" s="6">
        <f t="shared" si="71"/>
        <v>583.9963049700001</v>
      </c>
      <c r="R781" s="5"/>
      <c r="S781" s="16"/>
      <c r="T781" s="22">
        <f t="shared" si="73"/>
        <v>0</v>
      </c>
      <c r="U781" s="6"/>
      <c r="V781" s="6"/>
      <c r="W781" s="6"/>
      <c r="X781" s="6"/>
      <c r="Y781" s="6"/>
      <c r="Z781" s="6"/>
      <c r="AA781" s="6"/>
      <c r="AB781" s="6"/>
    </row>
    <row r="782" spans="1:28" x14ac:dyDescent="0.25">
      <c r="A782" s="3" t="s">
        <v>2601</v>
      </c>
      <c r="B782" s="3" t="s">
        <v>2602</v>
      </c>
      <c r="C782" s="4">
        <v>44346</v>
      </c>
      <c r="D782" s="3" t="s">
        <v>2603</v>
      </c>
      <c r="E782" s="3" t="s">
        <v>2604</v>
      </c>
      <c r="F782" s="3"/>
      <c r="G782" s="3" t="s">
        <v>2605</v>
      </c>
      <c r="H782" s="3" t="s">
        <v>2606</v>
      </c>
      <c r="I782" s="5">
        <v>1</v>
      </c>
      <c r="J782" s="5">
        <v>237.35272727272701</v>
      </c>
      <c r="K782" s="5">
        <f t="shared" si="72"/>
        <v>287.19679999999966</v>
      </c>
      <c r="L782" s="5"/>
      <c r="M782" s="5"/>
      <c r="N782" s="5">
        <f>+K782*0.95</f>
        <v>272.83695999999964</v>
      </c>
      <c r="O782" s="5"/>
      <c r="P782" s="5">
        <v>438.83908392727199</v>
      </c>
      <c r="Q782" s="6">
        <f t="shared" si="71"/>
        <v>530.99529155199912</v>
      </c>
      <c r="R782" s="5"/>
      <c r="S782" s="16"/>
      <c r="T782" s="22">
        <f t="shared" si="73"/>
        <v>0</v>
      </c>
      <c r="U782" s="6"/>
      <c r="V782" s="6"/>
      <c r="W782" s="6"/>
      <c r="X782" s="6"/>
      <c r="Y782" s="6"/>
      <c r="Z782" s="6"/>
      <c r="AA782" s="6"/>
      <c r="AB782" s="6"/>
    </row>
    <row r="783" spans="1:28" x14ac:dyDescent="0.25">
      <c r="A783" s="3" t="s">
        <v>3513</v>
      </c>
      <c r="B783" s="3" t="s">
        <v>3514</v>
      </c>
      <c r="C783" s="4">
        <v>44346</v>
      </c>
      <c r="D783" s="3" t="s">
        <v>3515</v>
      </c>
      <c r="E783" s="3" t="s">
        <v>3516</v>
      </c>
      <c r="F783" s="3"/>
      <c r="G783" s="3" t="s">
        <v>3517</v>
      </c>
      <c r="H783" s="3" t="s">
        <v>3518</v>
      </c>
      <c r="I783" s="5">
        <v>1</v>
      </c>
      <c r="J783" s="5">
        <v>624.93925619834704</v>
      </c>
      <c r="K783" s="5">
        <f t="shared" si="72"/>
        <v>756.17649999999992</v>
      </c>
      <c r="L783" s="5"/>
      <c r="M783" s="5"/>
      <c r="N783" s="5">
        <f>+K783*0.95</f>
        <v>718.36767499999985</v>
      </c>
      <c r="O783" s="5"/>
      <c r="P783" s="5">
        <v>1156.1938685</v>
      </c>
      <c r="Q783" s="6">
        <f t="shared" si="71"/>
        <v>1398.994580885</v>
      </c>
      <c r="R783" s="5"/>
      <c r="S783" s="16"/>
      <c r="T783" s="22">
        <f t="shared" si="73"/>
        <v>0</v>
      </c>
      <c r="U783" s="6"/>
      <c r="V783" s="6"/>
      <c r="W783" s="6"/>
      <c r="X783" s="6"/>
      <c r="Y783" s="6"/>
      <c r="Z783" s="6"/>
      <c r="AA783" s="6"/>
      <c r="AB783" s="6"/>
    </row>
    <row r="784" spans="1:28" x14ac:dyDescent="0.25">
      <c r="A784" s="3" t="s">
        <v>4023</v>
      </c>
      <c r="B784" s="3" t="s">
        <v>4024</v>
      </c>
      <c r="C784" s="4">
        <v>44346</v>
      </c>
      <c r="D784" s="3" t="s">
        <v>4025</v>
      </c>
      <c r="E784" s="3" t="s">
        <v>4026</v>
      </c>
      <c r="F784" s="3"/>
      <c r="G784" s="3" t="s">
        <v>4027</v>
      </c>
      <c r="H784" s="3" t="s">
        <v>4028</v>
      </c>
      <c r="I784" s="5">
        <v>2</v>
      </c>
      <c r="J784" s="5">
        <v>103.52793388429799</v>
      </c>
      <c r="K784" s="5">
        <f t="shared" si="72"/>
        <v>250.53760000000113</v>
      </c>
      <c r="L784" s="5"/>
      <c r="M784" s="5"/>
      <c r="N784" s="5">
        <f>+K784*0.95</f>
        <v>238.01072000000107</v>
      </c>
      <c r="O784" s="5"/>
      <c r="P784" s="5">
        <v>383.03679090248102</v>
      </c>
      <c r="Q784" s="6">
        <f t="shared" si="71"/>
        <v>463.47451699200201</v>
      </c>
      <c r="R784" s="5"/>
      <c r="S784" s="16"/>
      <c r="T784" s="22">
        <f t="shared" si="73"/>
        <v>0</v>
      </c>
      <c r="U784" s="6"/>
      <c r="V784" s="6"/>
      <c r="W784" s="6"/>
      <c r="X784" s="6"/>
      <c r="Y784" s="6"/>
      <c r="Z784" s="6"/>
      <c r="AA784" s="6"/>
      <c r="AB784" s="6"/>
    </row>
    <row r="785" spans="1:28" x14ac:dyDescent="0.25">
      <c r="A785" s="3" t="s">
        <v>4473</v>
      </c>
      <c r="B785" s="3" t="s">
        <v>4474</v>
      </c>
      <c r="C785" s="4">
        <v>44346</v>
      </c>
      <c r="D785" s="3" t="s">
        <v>4475</v>
      </c>
      <c r="E785" s="3" t="s">
        <v>4476</v>
      </c>
      <c r="F785" s="3"/>
      <c r="G785" s="3" t="s">
        <v>4477</v>
      </c>
      <c r="H785" s="3" t="s">
        <v>4478</v>
      </c>
      <c r="I785" s="5">
        <v>1</v>
      </c>
      <c r="J785" s="15">
        <v>181.83</v>
      </c>
      <c r="K785" s="5">
        <f t="shared" si="72"/>
        <v>220.01430000000002</v>
      </c>
      <c r="L785" s="5"/>
      <c r="M785" s="5"/>
      <c r="N785" s="5">
        <f>+K785</f>
        <v>220.01430000000002</v>
      </c>
      <c r="O785" s="5"/>
      <c r="P785" s="5">
        <v>322.31203110000001</v>
      </c>
      <c r="Q785" s="6">
        <f t="shared" si="71"/>
        <v>389.99755763100001</v>
      </c>
      <c r="R785" s="5"/>
      <c r="S785" s="16"/>
      <c r="T785" s="22">
        <f t="shared" si="73"/>
        <v>0</v>
      </c>
      <c r="U785" s="6"/>
      <c r="V785" s="6"/>
      <c r="W785" s="6"/>
      <c r="X785" s="6"/>
      <c r="Y785" s="6"/>
      <c r="Z785" s="6"/>
      <c r="AA785" s="6"/>
      <c r="AB785" s="6"/>
    </row>
    <row r="786" spans="1:28" x14ac:dyDescent="0.25">
      <c r="A786" s="3" t="s">
        <v>4479</v>
      </c>
      <c r="B786" s="3" t="s">
        <v>4480</v>
      </c>
      <c r="C786" s="4">
        <v>44346</v>
      </c>
      <c r="D786" s="3" t="s">
        <v>4481</v>
      </c>
      <c r="E786" s="3" t="s">
        <v>4482</v>
      </c>
      <c r="F786" s="3"/>
      <c r="G786" s="3" t="s">
        <v>4483</v>
      </c>
      <c r="H786" s="3" t="s">
        <v>4484</v>
      </c>
      <c r="I786" s="5">
        <v>1</v>
      </c>
      <c r="J786" s="15">
        <v>181.83</v>
      </c>
      <c r="K786" s="5">
        <f t="shared" si="72"/>
        <v>220.01430000000002</v>
      </c>
      <c r="L786" s="5"/>
      <c r="M786" s="5"/>
      <c r="N786" s="5">
        <f>+K786</f>
        <v>220.01430000000002</v>
      </c>
      <c r="O786" s="5"/>
      <c r="P786" s="5">
        <v>322.31203110000001</v>
      </c>
      <c r="Q786" s="6">
        <f t="shared" si="71"/>
        <v>389.99755763100001</v>
      </c>
      <c r="R786" s="5"/>
      <c r="S786" s="16"/>
      <c r="T786" s="22">
        <f t="shared" si="73"/>
        <v>0</v>
      </c>
      <c r="U786" s="6"/>
      <c r="V786" s="6"/>
      <c r="W786" s="6"/>
      <c r="X786" s="6"/>
      <c r="Y786" s="6"/>
      <c r="Z786" s="6"/>
      <c r="AA786" s="6"/>
      <c r="AB786" s="6"/>
    </row>
    <row r="787" spans="1:28" x14ac:dyDescent="0.25">
      <c r="A787" s="3" t="s">
        <v>4827</v>
      </c>
      <c r="B787" s="3" t="s">
        <v>4828</v>
      </c>
      <c r="C787" s="4">
        <v>44346</v>
      </c>
      <c r="D787" s="3" t="s">
        <v>4829</v>
      </c>
      <c r="E787" s="3" t="s">
        <v>4830</v>
      </c>
      <c r="F787" s="3">
        <v>3072</v>
      </c>
      <c r="G787" s="3" t="s">
        <v>4831</v>
      </c>
      <c r="H787" s="3" t="s">
        <v>4832</v>
      </c>
      <c r="I787" s="5">
        <v>1</v>
      </c>
      <c r="J787" s="5">
        <v>244.51041322314001</v>
      </c>
      <c r="K787" s="5">
        <f t="shared" si="72"/>
        <v>295.85759999999942</v>
      </c>
      <c r="L787" s="5"/>
      <c r="M787" s="5">
        <f>+K787*0.85</f>
        <v>251.47895999999949</v>
      </c>
      <c r="N787" s="5">
        <f>+M787*0.95</f>
        <v>238.90501199999952</v>
      </c>
      <c r="O787" s="5">
        <f>+SUM(N779:N787)</f>
        <v>2485.3489077500003</v>
      </c>
      <c r="P787" s="5">
        <v>428.92261198016399</v>
      </c>
      <c r="Q787" s="6">
        <f t="shared" si="71"/>
        <v>518.99636049599837</v>
      </c>
      <c r="R787" s="5">
        <f>+SUM(Q779:Q787)</f>
        <v>5090.4498232859996</v>
      </c>
      <c r="S787" s="16">
        <v>5090.4799999999996</v>
      </c>
      <c r="T787" s="22">
        <f t="shared" si="73"/>
        <v>3.01767139999356E-2</v>
      </c>
      <c r="U787" s="6"/>
      <c r="V787" s="6"/>
      <c r="W787" s="6"/>
      <c r="X787" s="6"/>
      <c r="Y787" s="6"/>
      <c r="Z787" s="6"/>
      <c r="AA787" s="6"/>
      <c r="AB787" s="6"/>
    </row>
    <row r="788" spans="1:28" x14ac:dyDescent="0.25">
      <c r="A788" s="3" t="s">
        <v>1132</v>
      </c>
      <c r="B788" s="3" t="s">
        <v>1133</v>
      </c>
      <c r="C788" s="4">
        <v>44347</v>
      </c>
      <c r="D788" s="3" t="s">
        <v>1134</v>
      </c>
      <c r="E788" s="3" t="s">
        <v>1135</v>
      </c>
      <c r="F788" s="3"/>
      <c r="G788" s="3" t="s">
        <v>1136</v>
      </c>
      <c r="H788" s="3" t="s">
        <v>1137</v>
      </c>
      <c r="I788" s="5">
        <v>1</v>
      </c>
      <c r="J788" s="5">
        <v>196.595702479339</v>
      </c>
      <c r="K788" s="5">
        <f t="shared" si="72"/>
        <v>237.88080000000019</v>
      </c>
      <c r="L788" s="5"/>
      <c r="M788" s="5"/>
      <c r="N788" s="5">
        <f>+K788*0.95</f>
        <v>225.98676000000017</v>
      </c>
      <c r="O788" s="5"/>
      <c r="P788" s="5">
        <v>363.63717300495898</v>
      </c>
      <c r="Q788" s="6">
        <f t="shared" si="71"/>
        <v>440.00097933600034</v>
      </c>
      <c r="R788" s="5"/>
      <c r="S788" s="16"/>
      <c r="T788" s="22">
        <f t="shared" si="73"/>
        <v>0</v>
      </c>
      <c r="U788" s="6"/>
      <c r="V788" s="6"/>
      <c r="W788" s="6"/>
      <c r="X788" s="6"/>
      <c r="Y788" s="6"/>
      <c r="Z788" s="6"/>
      <c r="AA788" s="6"/>
      <c r="AB788" s="6"/>
    </row>
    <row r="789" spans="1:28" x14ac:dyDescent="0.25">
      <c r="A789" s="3" t="s">
        <v>1780</v>
      </c>
      <c r="B789" s="3" t="s">
        <v>1781</v>
      </c>
      <c r="C789" s="4">
        <v>44347</v>
      </c>
      <c r="D789" s="3" t="s">
        <v>1782</v>
      </c>
      <c r="E789" s="3" t="s">
        <v>1783</v>
      </c>
      <c r="F789" s="3"/>
      <c r="G789" s="3" t="s">
        <v>1784</v>
      </c>
      <c r="H789" s="3" t="s">
        <v>1785</v>
      </c>
      <c r="I789" s="5">
        <v>1</v>
      </c>
      <c r="J789" s="5">
        <v>256.55</v>
      </c>
      <c r="K789" s="5">
        <f t="shared" si="72"/>
        <v>310.4255</v>
      </c>
      <c r="L789" s="5"/>
      <c r="M789" s="5"/>
      <c r="N789" s="5">
        <f>+K789</f>
        <v>310.4255</v>
      </c>
      <c r="O789" s="5"/>
      <c r="P789" s="5">
        <v>494.08917901652899</v>
      </c>
      <c r="Q789" s="6">
        <f t="shared" si="71"/>
        <v>597.84790661000011</v>
      </c>
      <c r="R789" s="5"/>
      <c r="S789" s="16"/>
      <c r="T789" s="22">
        <f t="shared" si="73"/>
        <v>0</v>
      </c>
      <c r="U789" s="6"/>
      <c r="V789" s="6"/>
      <c r="W789" s="6"/>
      <c r="X789" s="6"/>
      <c r="Y789" s="6"/>
      <c r="Z789" s="6"/>
      <c r="AA789" s="6"/>
      <c r="AB789" s="6"/>
    </row>
    <row r="790" spans="1:28" x14ac:dyDescent="0.25">
      <c r="A790" s="3" t="s">
        <v>1786</v>
      </c>
      <c r="B790" s="3" t="s">
        <v>1787</v>
      </c>
      <c r="C790" s="4">
        <v>44347</v>
      </c>
      <c r="D790" s="3" t="s">
        <v>1788</v>
      </c>
      <c r="E790" s="3" t="s">
        <v>1789</v>
      </c>
      <c r="F790" s="3"/>
      <c r="G790" s="3" t="s">
        <v>1790</v>
      </c>
      <c r="H790" s="3" t="s">
        <v>1791</v>
      </c>
      <c r="I790" s="5">
        <v>1</v>
      </c>
      <c r="J790" s="5">
        <v>256.55</v>
      </c>
      <c r="K790" s="5">
        <f t="shared" si="72"/>
        <v>310.4255</v>
      </c>
      <c r="L790" s="5"/>
      <c r="M790" s="5"/>
      <c r="N790" s="5">
        <f>+K790</f>
        <v>310.4255</v>
      </c>
      <c r="O790" s="5"/>
      <c r="P790" s="5">
        <v>474.38179771157098</v>
      </c>
      <c r="Q790" s="6">
        <f t="shared" si="71"/>
        <v>574.00197523100087</v>
      </c>
      <c r="R790" s="5"/>
      <c r="S790" s="16"/>
      <c r="T790" s="22">
        <f t="shared" si="73"/>
        <v>0</v>
      </c>
      <c r="U790" s="6"/>
      <c r="V790" s="6"/>
      <c r="W790" s="6"/>
      <c r="X790" s="6"/>
      <c r="Y790" s="6"/>
      <c r="Z790" s="6"/>
      <c r="AA790" s="6"/>
      <c r="AB790" s="6"/>
    </row>
    <row r="791" spans="1:28" x14ac:dyDescent="0.25">
      <c r="A791" s="3" t="s">
        <v>1990</v>
      </c>
      <c r="B791" s="3" t="s">
        <v>1991</v>
      </c>
      <c r="C791" s="4">
        <v>44347</v>
      </c>
      <c r="D791" s="3" t="s">
        <v>1992</v>
      </c>
      <c r="E791" s="3" t="s">
        <v>1993</v>
      </c>
      <c r="F791" s="3"/>
      <c r="G791" s="3" t="s">
        <v>1994</v>
      </c>
      <c r="H791" s="3" t="s">
        <v>1995</v>
      </c>
      <c r="I791" s="5">
        <v>1</v>
      </c>
      <c r="J791" s="5">
        <v>275.14999999999998</v>
      </c>
      <c r="K791" s="5">
        <f t="shared" si="72"/>
        <v>332.93149999999997</v>
      </c>
      <c r="L791" s="5"/>
      <c r="M791" s="5"/>
      <c r="N791" s="5">
        <f>+K791</f>
        <v>332.93149999999997</v>
      </c>
      <c r="O791" s="5"/>
      <c r="P791" s="5">
        <v>509.09338487603299</v>
      </c>
      <c r="Q791" s="6">
        <f t="shared" si="71"/>
        <v>616.00299569999993</v>
      </c>
      <c r="R791" s="5"/>
      <c r="S791" s="16"/>
      <c r="T791" s="22">
        <f t="shared" si="73"/>
        <v>0</v>
      </c>
      <c r="U791" s="6"/>
      <c r="V791" s="6"/>
      <c r="W791" s="6"/>
      <c r="X791" s="6"/>
      <c r="Y791" s="6"/>
      <c r="Z791" s="6"/>
      <c r="AA791" s="6"/>
      <c r="AB791" s="6"/>
    </row>
    <row r="792" spans="1:28" x14ac:dyDescent="0.25">
      <c r="A792" s="3" t="s">
        <v>3231</v>
      </c>
      <c r="B792" s="3" t="s">
        <v>3232</v>
      </c>
      <c r="C792" s="4">
        <v>44347</v>
      </c>
      <c r="D792" s="3" t="s">
        <v>3233</v>
      </c>
      <c r="E792" s="3" t="s">
        <v>3234</v>
      </c>
      <c r="F792" s="3"/>
      <c r="G792" s="3" t="s">
        <v>3235</v>
      </c>
      <c r="H792" s="3" t="s">
        <v>3236</v>
      </c>
      <c r="I792" s="5">
        <v>1</v>
      </c>
      <c r="J792" s="5">
        <v>360.64132231405</v>
      </c>
      <c r="K792" s="5">
        <f t="shared" si="72"/>
        <v>436.37600000000049</v>
      </c>
      <c r="L792" s="5"/>
      <c r="M792" s="5"/>
      <c r="N792" s="5">
        <f>+K792*0.95</f>
        <v>414.55720000000042</v>
      </c>
      <c r="O792" s="5"/>
      <c r="P792" s="5">
        <v>666.93760376859598</v>
      </c>
      <c r="Q792" s="6">
        <f t="shared" si="71"/>
        <v>806.99450056000114</v>
      </c>
      <c r="R792" s="5"/>
      <c r="S792" s="16"/>
      <c r="T792" s="22">
        <f t="shared" si="73"/>
        <v>0</v>
      </c>
      <c r="U792" s="6"/>
      <c r="V792" s="6"/>
      <c r="W792" s="6"/>
      <c r="X792" s="6"/>
      <c r="Y792" s="6"/>
      <c r="Z792" s="6"/>
      <c r="AA792" s="6"/>
      <c r="AB792" s="6"/>
    </row>
    <row r="793" spans="1:28" x14ac:dyDescent="0.25">
      <c r="A793" s="3" t="s">
        <v>3447</v>
      </c>
      <c r="B793" s="3" t="s">
        <v>3448</v>
      </c>
      <c r="C793" s="4">
        <v>44347</v>
      </c>
      <c r="D793" s="3" t="s">
        <v>3449</v>
      </c>
      <c r="E793" s="3" t="s">
        <v>3450</v>
      </c>
      <c r="F793" s="3"/>
      <c r="G793" s="3" t="s">
        <v>3451</v>
      </c>
      <c r="H793" s="3" t="s">
        <v>3452</v>
      </c>
      <c r="I793" s="5">
        <v>1</v>
      </c>
      <c r="J793" s="5">
        <v>95.047499999999999</v>
      </c>
      <c r="K793" s="5">
        <f t="shared" si="72"/>
        <v>115.007475</v>
      </c>
      <c r="L793" s="5"/>
      <c r="M793" s="5"/>
      <c r="N793" s="5">
        <f>+K793*0.95</f>
        <v>109.25710124999999</v>
      </c>
      <c r="O793" s="5"/>
      <c r="P793" s="5">
        <v>202.47910264958699</v>
      </c>
      <c r="Q793" s="6">
        <f t="shared" si="71"/>
        <v>244.99971420600025</v>
      </c>
      <c r="R793" s="5"/>
      <c r="S793" s="16"/>
      <c r="T793" s="22">
        <f t="shared" si="73"/>
        <v>0</v>
      </c>
      <c r="U793" s="6"/>
      <c r="V793" s="6"/>
      <c r="W793" s="6"/>
      <c r="X793" s="6"/>
      <c r="Y793" s="6"/>
      <c r="Z793" s="6"/>
      <c r="AA793" s="6"/>
      <c r="AB793" s="6"/>
    </row>
    <row r="794" spans="1:28" x14ac:dyDescent="0.25">
      <c r="A794" s="3" t="s">
        <v>4185</v>
      </c>
      <c r="B794" s="3" t="s">
        <v>4186</v>
      </c>
      <c r="C794" s="4">
        <v>44347</v>
      </c>
      <c r="D794" s="3" t="s">
        <v>4187</v>
      </c>
      <c r="E794" s="3" t="s">
        <v>4188</v>
      </c>
      <c r="F794" s="3">
        <v>3070</v>
      </c>
      <c r="G794" s="3" t="s">
        <v>4189</v>
      </c>
      <c r="H794" s="3" t="s">
        <v>4190</v>
      </c>
      <c r="I794" s="5">
        <v>2</v>
      </c>
      <c r="J794" s="5">
        <v>35.314132231404997</v>
      </c>
      <c r="K794" s="5">
        <f t="shared" si="72"/>
        <v>85.460200000000086</v>
      </c>
      <c r="L794" s="5"/>
      <c r="M794" s="5"/>
      <c r="N794" s="5">
        <f>+K794*0.95</f>
        <v>81.187190000000072</v>
      </c>
      <c r="O794" s="5">
        <f>+SUM(N788:N794)</f>
        <v>1784.7707512500006</v>
      </c>
      <c r="P794" s="5">
        <v>131.405298598347</v>
      </c>
      <c r="Q794" s="6">
        <f t="shared" si="71"/>
        <v>159.00041130399987</v>
      </c>
      <c r="R794" s="5">
        <f>+SUM(Q788:Q794)</f>
        <v>3438.8484829470021</v>
      </c>
      <c r="S794" s="16">
        <v>1981</v>
      </c>
      <c r="T794" s="22">
        <f t="shared" si="73"/>
        <v>-1457.8484829470021</v>
      </c>
      <c r="U794" s="6"/>
      <c r="V794" s="6"/>
      <c r="W794" s="6"/>
      <c r="X794" s="6"/>
      <c r="Y794" s="6"/>
      <c r="Z794" s="6"/>
      <c r="AA794" s="6"/>
      <c r="AB794" s="16"/>
    </row>
    <row r="795" spans="1:28" x14ac:dyDescent="0.25">
      <c r="A795" s="13" t="s">
        <v>371</v>
      </c>
      <c r="B795" s="13" t="s">
        <v>372</v>
      </c>
      <c r="C795" s="14">
        <v>44347</v>
      </c>
      <c r="D795" s="13" t="s">
        <v>373</v>
      </c>
      <c r="E795" s="13" t="s">
        <v>374</v>
      </c>
      <c r="F795" s="13"/>
      <c r="G795" s="13" t="s">
        <v>375</v>
      </c>
      <c r="H795" s="13" t="s">
        <v>376</v>
      </c>
      <c r="I795" s="15">
        <v>-1</v>
      </c>
      <c r="J795" s="15">
        <v>141.942066115702</v>
      </c>
      <c r="K795" s="15">
        <v>0</v>
      </c>
      <c r="L795" s="5"/>
      <c r="M795" s="15"/>
      <c r="N795" s="15">
        <v>0</v>
      </c>
      <c r="O795" s="15"/>
      <c r="P795" s="15">
        <v>-141.942066115702</v>
      </c>
      <c r="Q795" s="16">
        <f t="shared" si="71"/>
        <v>-171.74989999999943</v>
      </c>
      <c r="R795" s="15"/>
      <c r="S795" s="16"/>
      <c r="T795" s="22">
        <f t="shared" si="73"/>
        <v>0</v>
      </c>
      <c r="U795" s="16"/>
      <c r="V795" s="16"/>
      <c r="W795" s="16"/>
      <c r="X795" s="16"/>
      <c r="Y795" s="16"/>
      <c r="Z795" s="16"/>
      <c r="AA795" s="16"/>
      <c r="AB795" s="16"/>
    </row>
    <row r="796" spans="1:28" x14ac:dyDescent="0.25">
      <c r="A796" s="13" t="s">
        <v>3783</v>
      </c>
      <c r="B796" s="13" t="s">
        <v>3784</v>
      </c>
      <c r="C796" s="14">
        <v>44347</v>
      </c>
      <c r="D796" s="13" t="s">
        <v>3785</v>
      </c>
      <c r="E796" s="13" t="s">
        <v>3786</v>
      </c>
      <c r="F796" s="13">
        <v>3060</v>
      </c>
      <c r="G796" s="13" t="s">
        <v>3787</v>
      </c>
      <c r="H796" s="13" t="s">
        <v>3788</v>
      </c>
      <c r="I796" s="15">
        <v>1</v>
      </c>
      <c r="J796" s="15">
        <v>511.42</v>
      </c>
      <c r="K796" s="15">
        <f t="shared" ref="K796:K812" si="74">+J796*I796*1.21</f>
        <v>618.81820000000005</v>
      </c>
      <c r="L796" s="5"/>
      <c r="M796" s="15"/>
      <c r="N796" s="5">
        <f>+K796*0.95</f>
        <v>587.87729000000002</v>
      </c>
      <c r="O796" s="15">
        <f>+N796+N795</f>
        <v>587.87729000000002</v>
      </c>
      <c r="P796" s="15">
        <v>946.28725734710702</v>
      </c>
      <c r="Q796" s="16">
        <f t="shared" si="71"/>
        <v>1145.0075813899994</v>
      </c>
      <c r="R796" s="15">
        <f>+Q796+Q795</f>
        <v>973.2576813899999</v>
      </c>
      <c r="S796" s="16">
        <v>973.25</v>
      </c>
      <c r="T796" s="22">
        <f t="shared" si="73"/>
        <v>-7.6813899999024216E-3</v>
      </c>
      <c r="U796" s="16"/>
      <c r="V796" s="16"/>
      <c r="W796" s="16"/>
      <c r="X796" s="16"/>
      <c r="Y796" s="16"/>
      <c r="Z796" s="16"/>
      <c r="AA796" s="16"/>
      <c r="AB796" s="16"/>
    </row>
    <row r="797" spans="1:28" x14ac:dyDescent="0.25">
      <c r="A797" s="13" t="s">
        <v>93</v>
      </c>
      <c r="B797" s="13" t="s">
        <v>94</v>
      </c>
      <c r="C797" s="14">
        <v>44347</v>
      </c>
      <c r="D797" s="13" t="s">
        <v>97</v>
      </c>
      <c r="E797" s="13" t="s">
        <v>98</v>
      </c>
      <c r="F797" s="13"/>
      <c r="G797" s="13" t="s">
        <v>99</v>
      </c>
      <c r="H797" s="13" t="s">
        <v>100</v>
      </c>
      <c r="I797" s="15">
        <v>1</v>
      </c>
      <c r="J797" s="15">
        <v>117.77</v>
      </c>
      <c r="K797" s="15">
        <f t="shared" si="74"/>
        <v>142.5017</v>
      </c>
      <c r="L797" s="5"/>
      <c r="M797" s="15"/>
      <c r="N797" s="5">
        <f>+K797*0.95</f>
        <v>135.37661499999999</v>
      </c>
      <c r="O797" s="15"/>
      <c r="P797" s="15">
        <v>466.11774265041299</v>
      </c>
      <c r="Q797" s="16">
        <f t="shared" si="71"/>
        <v>564.00246860699974</v>
      </c>
      <c r="R797" s="15"/>
      <c r="S797" s="16"/>
      <c r="T797" s="22">
        <f t="shared" si="73"/>
        <v>0</v>
      </c>
      <c r="U797" s="16"/>
      <c r="V797" s="16"/>
      <c r="W797" s="16"/>
      <c r="X797" s="16"/>
      <c r="Y797" s="16"/>
      <c r="Z797" s="16"/>
      <c r="AA797" s="16"/>
      <c r="AB797" s="16"/>
    </row>
    <row r="798" spans="1:28" x14ac:dyDescent="0.25">
      <c r="A798" s="13" t="s">
        <v>95</v>
      </c>
      <c r="B798" s="13" t="s">
        <v>96</v>
      </c>
      <c r="C798" s="14">
        <v>44347</v>
      </c>
      <c r="D798" s="13" t="s">
        <v>97</v>
      </c>
      <c r="E798" s="13" t="s">
        <v>98</v>
      </c>
      <c r="F798" s="13"/>
      <c r="G798" s="13" t="s">
        <v>99</v>
      </c>
      <c r="H798" s="13" t="s">
        <v>100</v>
      </c>
      <c r="I798" s="15">
        <v>1</v>
      </c>
      <c r="J798" s="15">
        <v>117.77</v>
      </c>
      <c r="K798" s="15">
        <f t="shared" si="74"/>
        <v>142.5017</v>
      </c>
      <c r="L798" s="5"/>
      <c r="M798" s="15"/>
      <c r="N798" s="5">
        <f>+K798*0.95</f>
        <v>135.37661499999999</v>
      </c>
      <c r="O798" s="15"/>
      <c r="P798" s="15">
        <v>466.11774265041299</v>
      </c>
      <c r="Q798" s="16">
        <f t="shared" si="71"/>
        <v>564.00246860699974</v>
      </c>
      <c r="R798" s="15"/>
      <c r="S798" s="16"/>
      <c r="T798" s="22">
        <f t="shared" si="73"/>
        <v>0</v>
      </c>
      <c r="U798" s="16"/>
      <c r="V798" s="16"/>
      <c r="W798" s="16"/>
      <c r="X798" s="16"/>
      <c r="Y798" s="16"/>
      <c r="Z798" s="16"/>
      <c r="AA798" s="16"/>
      <c r="AB798" s="16"/>
    </row>
    <row r="799" spans="1:28" x14ac:dyDescent="0.25">
      <c r="A799" s="13" t="s">
        <v>2937</v>
      </c>
      <c r="B799" s="13" t="s">
        <v>2938</v>
      </c>
      <c r="C799" s="14">
        <v>44347</v>
      </c>
      <c r="D799" s="13" t="s">
        <v>2939</v>
      </c>
      <c r="E799" s="13" t="s">
        <v>2940</v>
      </c>
      <c r="F799" s="13"/>
      <c r="G799" s="13" t="s">
        <v>2941</v>
      </c>
      <c r="H799" s="13" t="s">
        <v>2942</v>
      </c>
      <c r="I799" s="15">
        <v>1</v>
      </c>
      <c r="J799" s="15">
        <v>424.99421487603303</v>
      </c>
      <c r="K799" s="15">
        <f t="shared" si="74"/>
        <v>514.24299999999994</v>
      </c>
      <c r="L799" s="5"/>
      <c r="M799" s="5">
        <f>+K799*0.85</f>
        <v>437.10654999999991</v>
      </c>
      <c r="N799" s="5">
        <f>+M799*0.95</f>
        <v>415.25122249999993</v>
      </c>
      <c r="O799" s="15"/>
      <c r="P799" s="15">
        <v>785.94715766528896</v>
      </c>
      <c r="Q799" s="16">
        <f t="shared" si="71"/>
        <v>950.99606077499959</v>
      </c>
      <c r="R799" s="15"/>
      <c r="S799" s="16"/>
      <c r="T799" s="22">
        <f t="shared" si="73"/>
        <v>0</v>
      </c>
      <c r="U799" s="16"/>
      <c r="V799" s="16"/>
      <c r="W799" s="16"/>
      <c r="X799" s="16"/>
      <c r="Y799" s="16"/>
      <c r="Z799" s="16"/>
      <c r="AA799" s="16"/>
      <c r="AB799" s="16"/>
    </row>
    <row r="800" spans="1:28" x14ac:dyDescent="0.25">
      <c r="A800" s="13" t="s">
        <v>3033</v>
      </c>
      <c r="B800" s="13" t="s">
        <v>3034</v>
      </c>
      <c r="C800" s="14">
        <v>44347</v>
      </c>
      <c r="D800" s="13" t="s">
        <v>3035</v>
      </c>
      <c r="E800" s="13" t="s">
        <v>3036</v>
      </c>
      <c r="F800" s="13"/>
      <c r="G800" s="13" t="s">
        <v>3037</v>
      </c>
      <c r="H800" s="13" t="s">
        <v>3038</v>
      </c>
      <c r="I800" s="15">
        <v>1</v>
      </c>
      <c r="J800" s="15">
        <v>304.10000000000002</v>
      </c>
      <c r="K800" s="15">
        <f t="shared" si="74"/>
        <v>367.96100000000001</v>
      </c>
      <c r="L800" s="5"/>
      <c r="M800" s="5">
        <f>+K800*0.85</f>
        <v>312.76684999999998</v>
      </c>
      <c r="N800" s="5">
        <f>+M800*0.95</f>
        <v>297.12850749999996</v>
      </c>
      <c r="O800" s="15"/>
      <c r="P800" s="15">
        <v>562.81167864462805</v>
      </c>
      <c r="Q800" s="16">
        <f t="shared" si="71"/>
        <v>681.00213115999986</v>
      </c>
      <c r="R800" s="15"/>
      <c r="S800" s="16"/>
      <c r="T800" s="22">
        <f t="shared" si="73"/>
        <v>0</v>
      </c>
      <c r="U800" s="16"/>
      <c r="V800" s="16"/>
      <c r="W800" s="16"/>
      <c r="X800" s="16"/>
      <c r="Y800" s="16"/>
      <c r="Z800" s="16"/>
      <c r="AA800" s="16"/>
      <c r="AB800" s="16"/>
    </row>
    <row r="801" spans="1:28" x14ac:dyDescent="0.25">
      <c r="A801" s="13" t="s">
        <v>3237</v>
      </c>
      <c r="B801" s="13" t="s">
        <v>3238</v>
      </c>
      <c r="C801" s="14">
        <v>44347</v>
      </c>
      <c r="D801" s="13" t="s">
        <v>3239</v>
      </c>
      <c r="E801" s="13" t="s">
        <v>3240</v>
      </c>
      <c r="F801" s="13">
        <v>3065</v>
      </c>
      <c r="G801" s="13" t="s">
        <v>3241</v>
      </c>
      <c r="H801" s="13" t="s">
        <v>3242</v>
      </c>
      <c r="I801" s="15">
        <v>1</v>
      </c>
      <c r="J801" s="15">
        <v>211.268429752066</v>
      </c>
      <c r="K801" s="15">
        <f t="shared" si="74"/>
        <v>255.63479999999984</v>
      </c>
      <c r="L801" s="5"/>
      <c r="M801" s="5">
        <f>+K801*0.85</f>
        <v>217.28957999999986</v>
      </c>
      <c r="N801" s="5">
        <f>+M801*0.95</f>
        <v>206.42510099999987</v>
      </c>
      <c r="O801" s="15">
        <f>+N801+N800+N799+N798+N797</f>
        <v>1189.5580609999995</v>
      </c>
      <c r="P801" s="15">
        <v>390.90839105702503</v>
      </c>
      <c r="Q801" s="16">
        <f t="shared" si="71"/>
        <v>472.99915317900025</v>
      </c>
      <c r="R801" s="15">
        <f>+Q801+Q800+Q799+Q798+Q797</f>
        <v>3233.0022823279987</v>
      </c>
      <c r="S801" s="16">
        <v>2669</v>
      </c>
      <c r="T801" s="22">
        <f t="shared" si="73"/>
        <v>-564.00228232799873</v>
      </c>
      <c r="U801" s="16"/>
      <c r="V801" s="16"/>
      <c r="W801" s="16"/>
      <c r="X801" s="16"/>
      <c r="Y801" s="16"/>
      <c r="Z801" s="16"/>
      <c r="AA801" s="16"/>
      <c r="AB801" s="16"/>
    </row>
    <row r="802" spans="1:28" x14ac:dyDescent="0.25">
      <c r="A802" s="3" t="s">
        <v>730</v>
      </c>
      <c r="B802" s="3" t="s">
        <v>731</v>
      </c>
      <c r="C802" s="4">
        <v>44347</v>
      </c>
      <c r="D802" s="3" t="s">
        <v>732</v>
      </c>
      <c r="E802" s="3" t="s">
        <v>733</v>
      </c>
      <c r="F802" s="3"/>
      <c r="G802" s="3" t="s">
        <v>734</v>
      </c>
      <c r="H802" s="3" t="s">
        <v>735</v>
      </c>
      <c r="I802" s="5">
        <v>1</v>
      </c>
      <c r="J802" s="5">
        <v>739.71</v>
      </c>
      <c r="K802" s="5">
        <f t="shared" si="74"/>
        <v>895.04910000000007</v>
      </c>
      <c r="L802" s="5"/>
      <c r="M802" s="5"/>
      <c r="N802" s="5">
        <f>+K802*0.95</f>
        <v>850.29664500000001</v>
      </c>
      <c r="O802" s="5"/>
      <c r="P802" s="5">
        <v>1294.2227154049599</v>
      </c>
      <c r="Q802" s="6">
        <f t="shared" si="71"/>
        <v>1566.0094856400015</v>
      </c>
      <c r="R802" s="5"/>
      <c r="S802" s="16"/>
      <c r="T802" s="22">
        <f t="shared" si="73"/>
        <v>0</v>
      </c>
      <c r="U802" s="6"/>
      <c r="V802" s="6"/>
      <c r="W802" s="6"/>
      <c r="X802" s="6"/>
      <c r="Y802" s="6"/>
      <c r="Z802" s="6"/>
      <c r="AA802" s="6"/>
      <c r="AB802" s="6"/>
    </row>
    <row r="803" spans="1:28" x14ac:dyDescent="0.25">
      <c r="A803" s="3" t="s">
        <v>4017</v>
      </c>
      <c r="B803" s="3" t="s">
        <v>4018</v>
      </c>
      <c r="C803" s="4">
        <v>44347</v>
      </c>
      <c r="D803" s="3" t="s">
        <v>4019</v>
      </c>
      <c r="E803" s="3" t="s">
        <v>4020</v>
      </c>
      <c r="F803" s="3">
        <v>3063</v>
      </c>
      <c r="G803" s="3" t="s">
        <v>4021</v>
      </c>
      <c r="H803" s="3" t="s">
        <v>4022</v>
      </c>
      <c r="I803" s="5">
        <v>1</v>
      </c>
      <c r="J803" s="5">
        <v>219.21371900826401</v>
      </c>
      <c r="K803" s="5">
        <f t="shared" si="74"/>
        <v>265.24859999999944</v>
      </c>
      <c r="L803" s="5">
        <f>+K803*0.7</f>
        <v>185.67401999999959</v>
      </c>
      <c r="M803" s="5"/>
      <c r="N803" s="5">
        <f>+L803*0.95</f>
        <v>176.39031899999961</v>
      </c>
      <c r="O803" s="5">
        <f>+N803+N802</f>
        <v>1026.6869639999995</v>
      </c>
      <c r="P803" s="5">
        <v>206.611122302479</v>
      </c>
      <c r="Q803" s="6">
        <f t="shared" si="71"/>
        <v>249.99945798599958</v>
      </c>
      <c r="R803" s="5">
        <f>+Q803+Q802</f>
        <v>1816.0089436260009</v>
      </c>
      <c r="S803" s="16">
        <v>1816</v>
      </c>
      <c r="T803" s="22">
        <f t="shared" si="73"/>
        <v>-8.9436260009279067E-3</v>
      </c>
      <c r="U803" s="6"/>
      <c r="V803" s="6"/>
      <c r="W803" s="6"/>
      <c r="X803" s="6"/>
      <c r="Y803" s="6"/>
      <c r="Z803" s="6"/>
      <c r="AA803" s="6"/>
      <c r="AB803" s="6"/>
    </row>
    <row r="804" spans="1:28" x14ac:dyDescent="0.25">
      <c r="A804" s="3" t="s">
        <v>802</v>
      </c>
      <c r="B804" s="3" t="s">
        <v>803</v>
      </c>
      <c r="C804" s="4">
        <v>44347</v>
      </c>
      <c r="D804" s="3" t="s">
        <v>804</v>
      </c>
      <c r="E804" s="3" t="s">
        <v>805</v>
      </c>
      <c r="F804" s="3"/>
      <c r="G804" s="3" t="s">
        <v>806</v>
      </c>
      <c r="H804" s="3" t="s">
        <v>807</v>
      </c>
      <c r="I804" s="5">
        <v>1</v>
      </c>
      <c r="J804" s="5">
        <v>200.7</v>
      </c>
      <c r="K804" s="5">
        <f t="shared" si="74"/>
        <v>242.84699999999998</v>
      </c>
      <c r="L804" s="5"/>
      <c r="M804" s="5"/>
      <c r="N804" s="5">
        <f>+K804*0.95</f>
        <v>230.70464999999996</v>
      </c>
      <c r="O804" s="5"/>
      <c r="P804" s="5">
        <v>647.11551046033105</v>
      </c>
      <c r="Q804" s="6">
        <f t="shared" si="71"/>
        <v>783.00976765700057</v>
      </c>
      <c r="R804" s="5"/>
      <c r="S804" s="16"/>
      <c r="T804" s="22">
        <f t="shared" si="73"/>
        <v>0</v>
      </c>
      <c r="U804" s="6"/>
      <c r="V804" s="6"/>
      <c r="W804" s="6"/>
      <c r="X804" s="6"/>
      <c r="Y804" s="6"/>
      <c r="Z804" s="6"/>
      <c r="AA804" s="6"/>
      <c r="AB804" s="6"/>
    </row>
    <row r="805" spans="1:28" x14ac:dyDescent="0.25">
      <c r="A805" s="3" t="s">
        <v>2847</v>
      </c>
      <c r="B805" s="3" t="s">
        <v>2848</v>
      </c>
      <c r="C805" s="4">
        <v>44347</v>
      </c>
      <c r="D805" s="3" t="s">
        <v>2849</v>
      </c>
      <c r="E805" s="3" t="s">
        <v>2850</v>
      </c>
      <c r="F805" s="3"/>
      <c r="G805" s="3" t="s">
        <v>2851</v>
      </c>
      <c r="H805" s="3" t="s">
        <v>2852</v>
      </c>
      <c r="I805" s="5">
        <v>1</v>
      </c>
      <c r="J805" s="5">
        <v>379.98776859504102</v>
      </c>
      <c r="K805" s="5">
        <f t="shared" si="74"/>
        <v>459.78519999999963</v>
      </c>
      <c r="L805" s="5"/>
      <c r="M805" s="5">
        <f t="shared" ref="M805:M811" si="75">+K805*0.85</f>
        <v>390.81741999999969</v>
      </c>
      <c r="N805" s="5">
        <f t="shared" ref="N805:N811" si="76">+M805*0.95</f>
        <v>371.2765489999997</v>
      </c>
      <c r="O805" s="5"/>
      <c r="P805" s="5">
        <v>702.88617483636301</v>
      </c>
      <c r="Q805" s="6">
        <f t="shared" si="71"/>
        <v>850.49227155199924</v>
      </c>
      <c r="R805" s="5"/>
      <c r="S805" s="16"/>
      <c r="T805" s="22">
        <f t="shared" si="73"/>
        <v>0</v>
      </c>
      <c r="U805" s="6"/>
      <c r="V805" s="6"/>
      <c r="W805" s="6"/>
      <c r="X805" s="6"/>
      <c r="Y805" s="6"/>
      <c r="Z805" s="6"/>
      <c r="AA805" s="6"/>
      <c r="AB805" s="6"/>
    </row>
    <row r="806" spans="1:28" x14ac:dyDescent="0.25">
      <c r="A806" s="3" t="s">
        <v>2883</v>
      </c>
      <c r="B806" s="3" t="s">
        <v>2884</v>
      </c>
      <c r="C806" s="4">
        <v>44347</v>
      </c>
      <c r="D806" s="3" t="s">
        <v>2885</v>
      </c>
      <c r="E806" s="3" t="s">
        <v>2886</v>
      </c>
      <c r="F806" s="3"/>
      <c r="G806" s="3" t="s">
        <v>2887</v>
      </c>
      <c r="H806" s="3" t="s">
        <v>2888</v>
      </c>
      <c r="I806" s="5">
        <v>1</v>
      </c>
      <c r="J806" s="5">
        <v>399.99702479338799</v>
      </c>
      <c r="K806" s="5">
        <f t="shared" si="74"/>
        <v>483.99639999999948</v>
      </c>
      <c r="L806" s="5"/>
      <c r="M806" s="5">
        <f t="shared" si="75"/>
        <v>411.39693999999957</v>
      </c>
      <c r="N806" s="5">
        <f t="shared" si="76"/>
        <v>390.82709299999959</v>
      </c>
      <c r="O806" s="5"/>
      <c r="P806" s="5">
        <v>739.89849658181697</v>
      </c>
      <c r="Q806" s="6">
        <f t="shared" si="71"/>
        <v>895.27718086399852</v>
      </c>
      <c r="R806" s="5"/>
      <c r="S806" s="16"/>
      <c r="T806" s="22">
        <f t="shared" si="73"/>
        <v>0</v>
      </c>
      <c r="U806" s="6"/>
      <c r="V806" s="6"/>
      <c r="W806" s="6"/>
      <c r="X806" s="6"/>
      <c r="Y806" s="6"/>
      <c r="Z806" s="6"/>
      <c r="AA806" s="6"/>
      <c r="AB806" s="6"/>
    </row>
    <row r="807" spans="1:28" x14ac:dyDescent="0.25">
      <c r="A807" s="3" t="s">
        <v>2943</v>
      </c>
      <c r="B807" s="3" t="s">
        <v>2944</v>
      </c>
      <c r="C807" s="4">
        <v>44347</v>
      </c>
      <c r="D807" s="3" t="s">
        <v>2945</v>
      </c>
      <c r="E807" s="3" t="s">
        <v>2946</v>
      </c>
      <c r="F807" s="3"/>
      <c r="G807" s="3" t="s">
        <v>2947</v>
      </c>
      <c r="H807" s="3" t="s">
        <v>2948</v>
      </c>
      <c r="I807" s="5">
        <v>1</v>
      </c>
      <c r="J807" s="5">
        <v>424.99421487603303</v>
      </c>
      <c r="K807" s="5">
        <f t="shared" si="74"/>
        <v>514.24299999999994</v>
      </c>
      <c r="L807" s="5"/>
      <c r="M807" s="5">
        <f t="shared" si="75"/>
        <v>437.10654999999991</v>
      </c>
      <c r="N807" s="5">
        <f t="shared" si="76"/>
        <v>415.25122249999993</v>
      </c>
      <c r="O807" s="5"/>
      <c r="P807" s="5">
        <v>786.13729890909099</v>
      </c>
      <c r="Q807" s="6">
        <f t="shared" si="71"/>
        <v>951.22613168000009</v>
      </c>
      <c r="R807" s="5"/>
      <c r="S807" s="16"/>
      <c r="T807" s="22">
        <f t="shared" si="73"/>
        <v>0</v>
      </c>
      <c r="U807" s="6"/>
      <c r="V807" s="6"/>
      <c r="W807" s="6"/>
      <c r="X807" s="6"/>
      <c r="Y807" s="6"/>
      <c r="Z807" s="6"/>
      <c r="AA807" s="6"/>
      <c r="AB807" s="6"/>
    </row>
    <row r="808" spans="1:28" x14ac:dyDescent="0.25">
      <c r="A808" s="3" t="s">
        <v>3123</v>
      </c>
      <c r="B808" s="3" t="s">
        <v>3124</v>
      </c>
      <c r="C808" s="4">
        <v>44347</v>
      </c>
      <c r="D808" s="3" t="s">
        <v>3125</v>
      </c>
      <c r="E808" s="3" t="s">
        <v>3126</v>
      </c>
      <c r="F808" s="3"/>
      <c r="G808" s="3" t="s">
        <v>3127</v>
      </c>
      <c r="H808" s="3" t="s">
        <v>3128</v>
      </c>
      <c r="I808" s="5">
        <v>1</v>
      </c>
      <c r="J808" s="5">
        <v>135.40561983471099</v>
      </c>
      <c r="K808" s="5">
        <f t="shared" si="74"/>
        <v>163.84080000000029</v>
      </c>
      <c r="L808" s="5"/>
      <c r="M808" s="5">
        <f t="shared" si="75"/>
        <v>139.26468000000023</v>
      </c>
      <c r="N808" s="5">
        <f t="shared" si="76"/>
        <v>132.3014460000002</v>
      </c>
      <c r="O808" s="5"/>
      <c r="P808" s="5">
        <v>218.291461904133</v>
      </c>
      <c r="Q808" s="6">
        <f t="shared" si="71"/>
        <v>264.13266890400092</v>
      </c>
      <c r="R808" s="5"/>
      <c r="S808" s="16"/>
      <c r="T808" s="22">
        <f t="shared" si="73"/>
        <v>0</v>
      </c>
      <c r="U808" s="6"/>
      <c r="V808" s="6"/>
      <c r="W808" s="6"/>
      <c r="X808" s="6"/>
      <c r="Y808" s="6"/>
      <c r="Z808" s="6"/>
      <c r="AA808" s="6"/>
      <c r="AB808" s="6"/>
    </row>
    <row r="809" spans="1:28" x14ac:dyDescent="0.25">
      <c r="A809" s="3" t="s">
        <v>3243</v>
      </c>
      <c r="B809" s="3" t="s">
        <v>3244</v>
      </c>
      <c r="C809" s="4">
        <v>44347</v>
      </c>
      <c r="D809" s="3" t="s">
        <v>3245</v>
      </c>
      <c r="E809" s="3" t="s">
        <v>3246</v>
      </c>
      <c r="F809" s="3"/>
      <c r="G809" s="3" t="s">
        <v>3247</v>
      </c>
      <c r="H809" s="3" t="s">
        <v>3248</v>
      </c>
      <c r="I809" s="5">
        <v>1</v>
      </c>
      <c r="J809" s="5">
        <v>211.268429752066</v>
      </c>
      <c r="K809" s="5">
        <f t="shared" si="74"/>
        <v>255.63479999999984</v>
      </c>
      <c r="L809" s="5"/>
      <c r="M809" s="5">
        <f t="shared" si="75"/>
        <v>217.28957999999986</v>
      </c>
      <c r="N809" s="5">
        <f t="shared" si="76"/>
        <v>206.42510099999987</v>
      </c>
      <c r="O809" s="5"/>
      <c r="P809" s="5">
        <v>340.59217365619799</v>
      </c>
      <c r="Q809" s="6">
        <f t="shared" si="71"/>
        <v>412.11653012399955</v>
      </c>
      <c r="R809" s="5"/>
      <c r="S809" s="16"/>
      <c r="T809" s="22">
        <f t="shared" si="73"/>
        <v>0</v>
      </c>
      <c r="U809" s="6"/>
      <c r="V809" s="6"/>
      <c r="W809" s="6"/>
      <c r="X809" s="6"/>
      <c r="Y809" s="6"/>
      <c r="Z809" s="6"/>
      <c r="AA809" s="6"/>
      <c r="AB809" s="6"/>
    </row>
    <row r="810" spans="1:28" x14ac:dyDescent="0.25">
      <c r="A810" s="3" t="s">
        <v>3249</v>
      </c>
      <c r="B810" s="3" t="s">
        <v>3250</v>
      </c>
      <c r="C810" s="4">
        <v>44347</v>
      </c>
      <c r="D810" s="3" t="s">
        <v>3251</v>
      </c>
      <c r="E810" s="3" t="s">
        <v>3252</v>
      </c>
      <c r="F810" s="3"/>
      <c r="G810" s="3" t="s">
        <v>3253</v>
      </c>
      <c r="H810" s="3" t="s">
        <v>3254</v>
      </c>
      <c r="I810" s="5">
        <v>1</v>
      </c>
      <c r="J810" s="5">
        <v>478.36206611570299</v>
      </c>
      <c r="K810" s="5">
        <f t="shared" si="74"/>
        <v>578.81810000000064</v>
      </c>
      <c r="L810" s="5"/>
      <c r="M810" s="5">
        <f t="shared" si="75"/>
        <v>491.99538500000051</v>
      </c>
      <c r="N810" s="5">
        <f t="shared" si="76"/>
        <v>467.39561575000045</v>
      </c>
      <c r="O810" s="5"/>
      <c r="P810" s="5">
        <v>771.18183764710795</v>
      </c>
      <c r="Q810" s="6">
        <f t="shared" si="71"/>
        <v>933.13002355300057</v>
      </c>
      <c r="R810" s="5"/>
      <c r="S810" s="16"/>
      <c r="T810" s="22">
        <f t="shared" si="73"/>
        <v>0</v>
      </c>
      <c r="U810" s="6"/>
      <c r="V810" s="6"/>
      <c r="W810" s="6"/>
      <c r="X810" s="6"/>
      <c r="Y810" s="6"/>
      <c r="Z810" s="6"/>
      <c r="AA810" s="6"/>
      <c r="AB810" s="6"/>
    </row>
    <row r="811" spans="1:28" x14ac:dyDescent="0.25">
      <c r="A811" s="3" t="s">
        <v>3423</v>
      </c>
      <c r="B811" s="3" t="s">
        <v>3424</v>
      </c>
      <c r="C811" s="4">
        <v>44347</v>
      </c>
      <c r="D811" s="3" t="s">
        <v>3425</v>
      </c>
      <c r="E811" s="3" t="s">
        <v>3426</v>
      </c>
      <c r="F811" s="3">
        <v>3066</v>
      </c>
      <c r="G811" s="3" t="s">
        <v>3427</v>
      </c>
      <c r="H811" s="3" t="s">
        <v>3428</v>
      </c>
      <c r="I811" s="5">
        <v>1</v>
      </c>
      <c r="J811" s="5">
        <v>334.03752066115698</v>
      </c>
      <c r="K811" s="5">
        <f t="shared" si="74"/>
        <v>404.1853999999999</v>
      </c>
      <c r="L811" s="5"/>
      <c r="M811" s="5">
        <f t="shared" si="75"/>
        <v>343.55758999999989</v>
      </c>
      <c r="N811" s="5">
        <f t="shared" si="76"/>
        <v>326.37971049999987</v>
      </c>
      <c r="O811" s="5">
        <f>+SUM(N804:N811)</f>
        <v>2540.5613877499995</v>
      </c>
      <c r="P811" s="5">
        <v>538.51190818347095</v>
      </c>
      <c r="Q811" s="6">
        <f t="shared" si="71"/>
        <v>651.59940890199982</v>
      </c>
      <c r="R811" s="5">
        <f>+SUM(Q804:Q811)</f>
        <v>5740.9839832359994</v>
      </c>
      <c r="S811" s="16">
        <v>5741</v>
      </c>
      <c r="T811" s="22">
        <f t="shared" si="73"/>
        <v>1.6016764000596595E-2</v>
      </c>
      <c r="U811" s="6"/>
      <c r="V811" s="6"/>
      <c r="W811" s="6"/>
      <c r="X811" s="6"/>
      <c r="Y811" s="6"/>
      <c r="Z811" s="6"/>
      <c r="AA811" s="6"/>
      <c r="AB811" s="6"/>
    </row>
    <row r="812" spans="1:28" x14ac:dyDescent="0.25">
      <c r="A812" s="3" t="s">
        <v>1648</v>
      </c>
      <c r="B812" s="3" t="s">
        <v>1649</v>
      </c>
      <c r="C812" s="4">
        <v>44347</v>
      </c>
      <c r="D812" s="3" t="s">
        <v>1650</v>
      </c>
      <c r="E812" s="3" t="s">
        <v>1651</v>
      </c>
      <c r="F812" s="3">
        <v>3067</v>
      </c>
      <c r="G812" s="3" t="s">
        <v>1652</v>
      </c>
      <c r="H812" s="3" t="s">
        <v>1653</v>
      </c>
      <c r="I812" s="5">
        <v>6</v>
      </c>
      <c r="J812" s="5">
        <v>123.97</v>
      </c>
      <c r="K812" s="5">
        <f t="shared" si="74"/>
        <v>900.02219999999988</v>
      </c>
      <c r="L812" s="5"/>
      <c r="M812" s="5"/>
      <c r="N812" s="5">
        <f>+K812*0.95</f>
        <v>855.02108999999984</v>
      </c>
      <c r="O812" s="5">
        <f>+N812</f>
        <v>855.02108999999984</v>
      </c>
      <c r="P812" s="5">
        <v>1336.36964169422</v>
      </c>
      <c r="Q812" s="6">
        <f t="shared" si="71"/>
        <v>1617.0072664500062</v>
      </c>
      <c r="R812" s="5">
        <f>+Q812</f>
        <v>1617.0072664500062</v>
      </c>
      <c r="S812" s="16">
        <v>1617</v>
      </c>
      <c r="T812" s="22">
        <f t="shared" si="73"/>
        <v>-7.2664500062273873E-3</v>
      </c>
      <c r="U812" s="6"/>
      <c r="V812" s="6"/>
      <c r="W812" s="6"/>
      <c r="X812" s="6"/>
      <c r="Y812" s="6"/>
      <c r="Z812" s="6"/>
      <c r="AA812" s="6"/>
      <c r="AB812" s="6"/>
    </row>
    <row r="813" spans="1:28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19" t="s">
        <v>4886</v>
      </c>
      <c r="O814" s="18">
        <f>SUM(N2:N813)</f>
        <v>363436.89888573432</v>
      </c>
      <c r="P814" s="18"/>
      <c r="Q814" s="21">
        <f>SUM(Q2:Q813)</f>
        <v>647970.43119402754</v>
      </c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20" t="s">
        <v>4887</v>
      </c>
      <c r="O815" s="6">
        <v>2160</v>
      </c>
      <c r="P815" s="6"/>
      <c r="Q815" s="21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20" t="s">
        <v>4888</v>
      </c>
      <c r="O816" s="18">
        <f>+O814-O815</f>
        <v>361276.89888573432</v>
      </c>
      <c r="P816" s="6" t="s">
        <v>4889</v>
      </c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</sheetData>
  <autoFilter ref="A1:AB812"/>
  <sortState ref="A2:AB812">
    <sortCondition ref="C2:C812"/>
    <sortCondition ref="G2:G81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Martin Muñoz</cp:lastModifiedBy>
  <dcterms:created xsi:type="dcterms:W3CDTF">2006-10-02T04:59:59Z</dcterms:created>
  <dcterms:modified xsi:type="dcterms:W3CDTF">2021-09-01T22:13:17Z</dcterms:modified>
</cp:coreProperties>
</file>