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3820"/>
  <bookViews>
    <workbookView xWindow="120" yWindow="105" windowWidth="14175" windowHeight="7365"/>
  </bookViews>
  <sheets>
    <sheet name="Hoja1" sheetId="1" r:id="rId1"/>
    <sheet name="ARTICULOS-COSTO-DOLCE" sheetId="2" r:id="rId2"/>
  </sheets>
  <definedNames>
    <definedName name="_xlnm._FilterDatabase" localSheetId="1" hidden="1">'ARTICULOS-COSTO-DOLCE'!$A$1:$A$94</definedName>
    <definedName name="_xlnm._FilterDatabase" localSheetId="0" hidden="1">Hoja1!$A$1:$AD$292</definedName>
  </definedNames>
  <calcPr calcId="145621"/>
  <webPublishing codePage="1251"/>
</workbook>
</file>

<file path=xl/calcChain.xml><?xml version="1.0" encoding="utf-8"?>
<calcChain xmlns="http://schemas.openxmlformats.org/spreadsheetml/2006/main">
  <c r="K207" i="1" l="1"/>
  <c r="O207" i="1" l="1"/>
  <c r="K292" i="1"/>
  <c r="O292" i="1" s="1"/>
  <c r="K291" i="1"/>
  <c r="N291" i="1" s="1"/>
  <c r="O291" i="1" s="1"/>
  <c r="K290" i="1"/>
  <c r="N290" i="1" s="1"/>
  <c r="O290" i="1" s="1"/>
  <c r="K289" i="1"/>
  <c r="O289" i="1" s="1"/>
  <c r="K288" i="1"/>
  <c r="O288" i="1" s="1"/>
  <c r="K287" i="1"/>
  <c r="O287" i="1" s="1"/>
  <c r="K286" i="1"/>
  <c r="O286" i="1" s="1"/>
  <c r="K285" i="1"/>
  <c r="O285" i="1" s="1"/>
  <c r="K284" i="1"/>
  <c r="O284" i="1" s="1"/>
  <c r="K283" i="1"/>
  <c r="O283" i="1" s="1"/>
  <c r="K282" i="1"/>
  <c r="O282" i="1" s="1"/>
  <c r="K281" i="1"/>
  <c r="O281" i="1" s="1"/>
  <c r="K280" i="1"/>
  <c r="M280" i="1" s="1"/>
  <c r="N280" i="1" s="1"/>
  <c r="O280" i="1" s="1"/>
  <c r="K128" i="1"/>
  <c r="L128" i="1" s="1"/>
  <c r="N128" i="1" s="1"/>
  <c r="O128" i="1" s="1"/>
  <c r="K127" i="1"/>
  <c r="L127" i="1" s="1"/>
  <c r="N127" i="1" s="1"/>
  <c r="O127" i="1" s="1"/>
  <c r="K277" i="1"/>
  <c r="M277" i="1" s="1"/>
  <c r="N277" i="1" s="1"/>
  <c r="O277" i="1" s="1"/>
  <c r="K276" i="1"/>
  <c r="O276" i="1" s="1"/>
  <c r="K275" i="1"/>
  <c r="O275" i="1" s="1"/>
  <c r="K274" i="1"/>
  <c r="O274" i="1" s="1"/>
  <c r="K273" i="1"/>
  <c r="O273" i="1" s="1"/>
  <c r="K272" i="1"/>
  <c r="O272" i="1" s="1"/>
  <c r="K271" i="1"/>
  <c r="O271" i="1" s="1"/>
  <c r="K270" i="1"/>
  <c r="O270" i="1" s="1"/>
  <c r="K269" i="1"/>
  <c r="O269" i="1" s="1"/>
  <c r="K268" i="1"/>
  <c r="O268" i="1" s="1"/>
  <c r="K267" i="1"/>
  <c r="O267" i="1" s="1"/>
  <c r="K266" i="1"/>
  <c r="O266" i="1" s="1"/>
  <c r="K265" i="1"/>
  <c r="O265" i="1" s="1"/>
  <c r="K264" i="1"/>
  <c r="O264" i="1" s="1"/>
  <c r="K263" i="1"/>
  <c r="O263" i="1" s="1"/>
  <c r="K262" i="1"/>
  <c r="O262" i="1" s="1"/>
  <c r="K261" i="1"/>
  <c r="O261" i="1" s="1"/>
  <c r="K260" i="1"/>
  <c r="M260" i="1" s="1"/>
  <c r="N260" i="1" s="1"/>
  <c r="O260" i="1" s="1"/>
  <c r="K259" i="1"/>
  <c r="N259" i="1" s="1"/>
  <c r="O259" i="1" s="1"/>
  <c r="K258" i="1"/>
  <c r="N258" i="1" s="1"/>
  <c r="O258" i="1" s="1"/>
  <c r="K257" i="1"/>
  <c r="O257" i="1" s="1"/>
  <c r="K256" i="1"/>
  <c r="O256" i="1" s="1"/>
  <c r="K255" i="1"/>
  <c r="O255" i="1" s="1"/>
  <c r="K254" i="1"/>
  <c r="O254" i="1" s="1"/>
  <c r="K253" i="1"/>
  <c r="O253" i="1" s="1"/>
  <c r="K252" i="1"/>
  <c r="O252" i="1" s="1"/>
  <c r="K251" i="1"/>
  <c r="O251" i="1" s="1"/>
  <c r="K229" i="1"/>
  <c r="L229" i="1" s="1"/>
  <c r="N229" i="1" s="1"/>
  <c r="O229" i="1" s="1"/>
  <c r="K240" i="1"/>
  <c r="L240" i="1" s="1"/>
  <c r="N240" i="1" s="1"/>
  <c r="O240" i="1" s="1"/>
  <c r="K248" i="1"/>
  <c r="N248" i="1" s="1"/>
  <c r="O248" i="1" s="1"/>
  <c r="K247" i="1"/>
  <c r="O247" i="1" s="1"/>
  <c r="K246" i="1"/>
  <c r="O246" i="1" s="1"/>
  <c r="K245" i="1"/>
  <c r="O245" i="1" s="1"/>
  <c r="K244" i="1"/>
  <c r="O244" i="1" s="1"/>
  <c r="K243" i="1"/>
  <c r="O243" i="1" s="1"/>
  <c r="K242" i="1"/>
  <c r="O242" i="1" s="1"/>
  <c r="K241" i="1"/>
  <c r="O241" i="1" s="1"/>
  <c r="K181" i="1"/>
  <c r="L181" i="1" s="1"/>
  <c r="N181" i="1" s="1"/>
  <c r="O181" i="1" s="1"/>
  <c r="K239" i="1"/>
  <c r="N239" i="1" s="1"/>
  <c r="O239" i="1" s="1"/>
  <c r="K238" i="1"/>
  <c r="N238" i="1" s="1"/>
  <c r="O238" i="1" s="1"/>
  <c r="K237" i="1"/>
  <c r="M237" i="1" s="1"/>
  <c r="N237" i="1" s="1"/>
  <c r="O237" i="1" s="1"/>
  <c r="K236" i="1"/>
  <c r="M236" i="1" s="1"/>
  <c r="N236" i="1" s="1"/>
  <c r="O236" i="1" s="1"/>
  <c r="K235" i="1"/>
  <c r="M235" i="1" s="1"/>
  <c r="N235" i="1" s="1"/>
  <c r="O235" i="1" s="1"/>
  <c r="K234" i="1"/>
  <c r="M234" i="1" s="1"/>
  <c r="N234" i="1" s="1"/>
  <c r="O234" i="1" s="1"/>
  <c r="K233" i="1"/>
  <c r="M233" i="1" s="1"/>
  <c r="N233" i="1" s="1"/>
  <c r="O233" i="1" s="1"/>
  <c r="K232" i="1"/>
  <c r="M232" i="1" s="1"/>
  <c r="N232" i="1" s="1"/>
  <c r="O232" i="1" s="1"/>
  <c r="K36" i="1"/>
  <c r="L36" i="1" s="1"/>
  <c r="N36" i="1" s="1"/>
  <c r="O36" i="1" s="1"/>
  <c r="K3" i="1"/>
  <c r="L3" i="1" s="1"/>
  <c r="N3" i="1" s="1"/>
  <c r="O3" i="1" s="1"/>
  <c r="K126" i="1"/>
  <c r="L126" i="1" s="1"/>
  <c r="N126" i="1" s="1"/>
  <c r="O126" i="1" s="1"/>
  <c r="K228" i="1"/>
  <c r="N228" i="1" s="1"/>
  <c r="O228" i="1" s="1"/>
  <c r="K227" i="1"/>
  <c r="N227" i="1" s="1"/>
  <c r="O227" i="1" s="1"/>
  <c r="K226" i="1"/>
  <c r="N226" i="1" s="1"/>
  <c r="O226" i="1" s="1"/>
  <c r="K225" i="1"/>
  <c r="N225" i="1" s="1"/>
  <c r="O225" i="1" s="1"/>
  <c r="K224" i="1"/>
  <c r="N224" i="1" s="1"/>
  <c r="O224" i="1" s="1"/>
  <c r="K223" i="1"/>
  <c r="N223" i="1" s="1"/>
  <c r="O223" i="1" s="1"/>
  <c r="K222" i="1"/>
  <c r="N222" i="1" s="1"/>
  <c r="O222" i="1" s="1"/>
  <c r="K221" i="1"/>
  <c r="N221" i="1" s="1"/>
  <c r="O221" i="1" s="1"/>
  <c r="K220" i="1"/>
  <c r="N220" i="1" s="1"/>
  <c r="O220" i="1" s="1"/>
  <c r="K231" i="1"/>
  <c r="L231" i="1" s="1"/>
  <c r="N231" i="1" s="1"/>
  <c r="O231" i="1" s="1"/>
  <c r="K230" i="1"/>
  <c r="L230" i="1" s="1"/>
  <c r="N230" i="1" s="1"/>
  <c r="O230" i="1" s="1"/>
  <c r="K217" i="1"/>
  <c r="N217" i="1" s="1"/>
  <c r="O217" i="1" s="1"/>
  <c r="K216" i="1"/>
  <c r="N216" i="1" s="1"/>
  <c r="O216" i="1" s="1"/>
  <c r="K215" i="1"/>
  <c r="N215" i="1" s="1"/>
  <c r="O215" i="1" s="1"/>
  <c r="K214" i="1"/>
  <c r="N214" i="1" s="1"/>
  <c r="O214" i="1" s="1"/>
  <c r="K213" i="1"/>
  <c r="N213" i="1" s="1"/>
  <c r="O213" i="1" s="1"/>
  <c r="K212" i="1"/>
  <c r="N212" i="1" s="1"/>
  <c r="O212" i="1" s="1"/>
  <c r="K211" i="1"/>
  <c r="N211" i="1" s="1"/>
  <c r="O211" i="1" s="1"/>
  <c r="K210" i="1"/>
  <c r="N210" i="1" s="1"/>
  <c r="O210" i="1" s="1"/>
  <c r="K209" i="1"/>
  <c r="N209" i="1" s="1"/>
  <c r="O209" i="1" s="1"/>
  <c r="K208" i="1"/>
  <c r="O208" i="1" s="1"/>
  <c r="K125" i="1"/>
  <c r="L125" i="1" s="1"/>
  <c r="N125" i="1" s="1"/>
  <c r="O125" i="1" s="1"/>
  <c r="K205" i="1"/>
  <c r="M205" i="1" s="1"/>
  <c r="N205" i="1" s="1"/>
  <c r="O205" i="1" s="1"/>
  <c r="K204" i="1"/>
  <c r="M204" i="1" s="1"/>
  <c r="N204" i="1" s="1"/>
  <c r="O204" i="1" s="1"/>
  <c r="K203" i="1"/>
  <c r="M203" i="1" s="1"/>
  <c r="N203" i="1" s="1"/>
  <c r="O203" i="1" s="1"/>
  <c r="K202" i="1"/>
  <c r="M202" i="1" s="1"/>
  <c r="N202" i="1" s="1"/>
  <c r="O202" i="1" s="1"/>
  <c r="K201" i="1"/>
  <c r="M201" i="1" s="1"/>
  <c r="N201" i="1" s="1"/>
  <c r="O201" i="1" s="1"/>
  <c r="K200" i="1"/>
  <c r="M200" i="1" s="1"/>
  <c r="N200" i="1" s="1"/>
  <c r="O200" i="1" s="1"/>
  <c r="K199" i="1"/>
  <c r="M199" i="1" s="1"/>
  <c r="N199" i="1" s="1"/>
  <c r="O199" i="1" s="1"/>
  <c r="K198" i="1"/>
  <c r="O198" i="1" s="1"/>
  <c r="K197" i="1"/>
  <c r="O197" i="1" s="1"/>
  <c r="K196" i="1"/>
  <c r="O196" i="1" s="1"/>
  <c r="K195" i="1"/>
  <c r="O195" i="1" s="1"/>
  <c r="K194" i="1"/>
  <c r="O194" i="1" s="1"/>
  <c r="K193" i="1"/>
  <c r="O193" i="1" s="1"/>
  <c r="K192" i="1"/>
  <c r="O192" i="1" s="1"/>
  <c r="K191" i="1"/>
  <c r="O191" i="1" s="1"/>
  <c r="K190" i="1"/>
  <c r="O190" i="1" s="1"/>
  <c r="K189" i="1"/>
  <c r="O189" i="1" s="1"/>
  <c r="K219" i="1"/>
  <c r="L219" i="1" s="1"/>
  <c r="N219" i="1" s="1"/>
  <c r="O219" i="1" s="1"/>
  <c r="K218" i="1"/>
  <c r="L218" i="1" s="1"/>
  <c r="N218" i="1" s="1"/>
  <c r="O218" i="1" s="1"/>
  <c r="K206" i="1"/>
  <c r="L206" i="1" s="1"/>
  <c r="N206" i="1" s="1"/>
  <c r="O206" i="1" s="1"/>
  <c r="K188" i="1"/>
  <c r="L188" i="1" s="1"/>
  <c r="N188" i="1" s="1"/>
  <c r="O188" i="1" s="1"/>
  <c r="K187" i="1"/>
  <c r="L187" i="1" s="1"/>
  <c r="N187" i="1" s="1"/>
  <c r="O187" i="1" s="1"/>
  <c r="K186" i="1"/>
  <c r="L186" i="1" s="1"/>
  <c r="N186" i="1" s="1"/>
  <c r="O186" i="1" s="1"/>
  <c r="K185" i="1"/>
  <c r="L185" i="1" s="1"/>
  <c r="N185" i="1" s="1"/>
  <c r="O185" i="1" s="1"/>
  <c r="K184" i="1"/>
  <c r="L184" i="1" s="1"/>
  <c r="N184" i="1" s="1"/>
  <c r="O184" i="1" s="1"/>
  <c r="K183" i="1"/>
  <c r="L183" i="1" s="1"/>
  <c r="N183" i="1" s="1"/>
  <c r="O183" i="1" s="1"/>
  <c r="K279" i="1"/>
  <c r="L279" i="1" s="1"/>
  <c r="N279" i="1" s="1"/>
  <c r="O279" i="1" s="1"/>
  <c r="K278" i="1"/>
  <c r="L278" i="1" s="1"/>
  <c r="N278" i="1" s="1"/>
  <c r="O278" i="1" s="1"/>
  <c r="K177" i="1"/>
  <c r="O177" i="1" s="1"/>
  <c r="K176" i="1"/>
  <c r="O176" i="1" s="1"/>
  <c r="K175" i="1"/>
  <c r="O175" i="1" s="1"/>
  <c r="K174" i="1"/>
  <c r="O174" i="1" s="1"/>
  <c r="K173" i="1"/>
  <c r="M173" i="1" s="1"/>
  <c r="N173" i="1" s="1"/>
  <c r="O173" i="1" s="1"/>
  <c r="K172" i="1"/>
  <c r="N172" i="1" s="1"/>
  <c r="O172" i="1" s="1"/>
  <c r="K171" i="1"/>
  <c r="N171" i="1" s="1"/>
  <c r="O171" i="1" s="1"/>
  <c r="K170" i="1"/>
  <c r="M170" i="1" s="1"/>
  <c r="N170" i="1" s="1"/>
  <c r="O170" i="1" s="1"/>
  <c r="K169" i="1"/>
  <c r="O169" i="1" s="1"/>
  <c r="K168" i="1"/>
  <c r="M168" i="1" s="1"/>
  <c r="N168" i="1" s="1"/>
  <c r="O168" i="1" s="1"/>
  <c r="K167" i="1"/>
  <c r="O167" i="1" s="1"/>
  <c r="K166" i="1"/>
  <c r="M166" i="1" s="1"/>
  <c r="N166" i="1" s="1"/>
  <c r="O166" i="1" s="1"/>
  <c r="K165" i="1"/>
  <c r="N165" i="1" s="1"/>
  <c r="O165" i="1" s="1"/>
  <c r="K250" i="1"/>
  <c r="L250" i="1" s="1"/>
  <c r="N250" i="1" s="1"/>
  <c r="O250" i="1" s="1"/>
  <c r="K163" i="1"/>
  <c r="M163" i="1" s="1"/>
  <c r="N163" i="1" s="1"/>
  <c r="O163" i="1" s="1"/>
  <c r="K162" i="1"/>
  <c r="M162" i="1" s="1"/>
  <c r="N162" i="1" s="1"/>
  <c r="O162" i="1" s="1"/>
  <c r="K161" i="1"/>
  <c r="M161" i="1" s="1"/>
  <c r="N161" i="1" s="1"/>
  <c r="O161" i="1" s="1"/>
  <c r="K160" i="1"/>
  <c r="M160" i="1" s="1"/>
  <c r="N160" i="1" s="1"/>
  <c r="O160" i="1" s="1"/>
  <c r="K159" i="1"/>
  <c r="M159" i="1" s="1"/>
  <c r="N159" i="1" s="1"/>
  <c r="O159" i="1" s="1"/>
  <c r="K158" i="1"/>
  <c r="M158" i="1" s="1"/>
  <c r="N158" i="1" s="1"/>
  <c r="O158" i="1" s="1"/>
  <c r="K157" i="1"/>
  <c r="M157" i="1" s="1"/>
  <c r="N157" i="1" s="1"/>
  <c r="O157" i="1" s="1"/>
  <c r="K156" i="1"/>
  <c r="M156" i="1" s="1"/>
  <c r="N156" i="1" s="1"/>
  <c r="O156" i="1" s="1"/>
  <c r="K155" i="1"/>
  <c r="M155" i="1" s="1"/>
  <c r="N155" i="1" s="1"/>
  <c r="O155" i="1" s="1"/>
  <c r="K154" i="1"/>
  <c r="M154" i="1" s="1"/>
  <c r="N154" i="1" s="1"/>
  <c r="O154" i="1" s="1"/>
  <c r="K153" i="1"/>
  <c r="M153" i="1" s="1"/>
  <c r="N153" i="1" s="1"/>
  <c r="O153" i="1" s="1"/>
  <c r="K152" i="1"/>
  <c r="M152" i="1" s="1"/>
  <c r="N152" i="1" s="1"/>
  <c r="O152" i="1" s="1"/>
  <c r="K151" i="1"/>
  <c r="M151" i="1" s="1"/>
  <c r="N151" i="1" s="1"/>
  <c r="O151" i="1" s="1"/>
  <c r="K150" i="1"/>
  <c r="M150" i="1" s="1"/>
  <c r="N150" i="1" s="1"/>
  <c r="O150" i="1" s="1"/>
  <c r="K149" i="1"/>
  <c r="M149" i="1" s="1"/>
  <c r="N149" i="1" s="1"/>
  <c r="O149" i="1" s="1"/>
  <c r="K148" i="1"/>
  <c r="M148" i="1" s="1"/>
  <c r="N148" i="1" s="1"/>
  <c r="O148" i="1" s="1"/>
  <c r="K147" i="1"/>
  <c r="M147" i="1" s="1"/>
  <c r="N147" i="1" s="1"/>
  <c r="O147" i="1" s="1"/>
  <c r="K146" i="1"/>
  <c r="M146" i="1" s="1"/>
  <c r="N146" i="1" s="1"/>
  <c r="O146" i="1" s="1"/>
  <c r="K145" i="1"/>
  <c r="M145" i="1" s="1"/>
  <c r="N145" i="1" s="1"/>
  <c r="O145" i="1" s="1"/>
  <c r="K144" i="1"/>
  <c r="M144" i="1" s="1"/>
  <c r="N144" i="1" s="1"/>
  <c r="O144" i="1" s="1"/>
  <c r="K143" i="1"/>
  <c r="M143" i="1" s="1"/>
  <c r="N143" i="1" s="1"/>
  <c r="O143" i="1" s="1"/>
  <c r="K142" i="1"/>
  <c r="M142" i="1" s="1"/>
  <c r="N142" i="1" s="1"/>
  <c r="O142" i="1" s="1"/>
  <c r="K141" i="1"/>
  <c r="M141" i="1" s="1"/>
  <c r="N141" i="1" s="1"/>
  <c r="O141" i="1" s="1"/>
  <c r="K140" i="1"/>
  <c r="M140" i="1" s="1"/>
  <c r="N140" i="1" s="1"/>
  <c r="O140" i="1" s="1"/>
  <c r="K139" i="1"/>
  <c r="M139" i="1" s="1"/>
  <c r="N139" i="1" s="1"/>
  <c r="O139" i="1" s="1"/>
  <c r="K138" i="1"/>
  <c r="M138" i="1" s="1"/>
  <c r="N138" i="1" s="1"/>
  <c r="O138" i="1" s="1"/>
  <c r="K137" i="1"/>
  <c r="M137" i="1" s="1"/>
  <c r="N137" i="1" s="1"/>
  <c r="O137" i="1" s="1"/>
  <c r="K136" i="1"/>
  <c r="M136" i="1" s="1"/>
  <c r="N136" i="1" s="1"/>
  <c r="O136" i="1" s="1"/>
  <c r="K135" i="1"/>
  <c r="M135" i="1" s="1"/>
  <c r="N135" i="1" s="1"/>
  <c r="O135" i="1" s="1"/>
  <c r="K134" i="1"/>
  <c r="N134" i="1" s="1"/>
  <c r="O134" i="1" s="1"/>
  <c r="K180" i="1"/>
  <c r="L180" i="1" s="1"/>
  <c r="N180" i="1" s="1"/>
  <c r="O180" i="1" s="1"/>
  <c r="K179" i="1"/>
  <c r="L179" i="1" s="1"/>
  <c r="N179" i="1" s="1"/>
  <c r="O179" i="1" s="1"/>
  <c r="K178" i="1"/>
  <c r="L178" i="1" s="1"/>
  <c r="N178" i="1" s="1"/>
  <c r="O178" i="1" s="1"/>
  <c r="K164" i="1"/>
  <c r="L164" i="1" s="1"/>
  <c r="N164" i="1" s="1"/>
  <c r="O164" i="1" s="1"/>
  <c r="K133" i="1"/>
  <c r="L133" i="1" s="1"/>
  <c r="N133" i="1" s="1"/>
  <c r="O133" i="1" s="1"/>
  <c r="K132" i="1"/>
  <c r="L132" i="1" s="1"/>
  <c r="N132" i="1" s="1"/>
  <c r="O132" i="1" s="1"/>
  <c r="K131" i="1"/>
  <c r="L131" i="1" s="1"/>
  <c r="N131" i="1" s="1"/>
  <c r="O131" i="1" s="1"/>
  <c r="K130" i="1"/>
  <c r="L130" i="1" s="1"/>
  <c r="N130" i="1" s="1"/>
  <c r="O130" i="1" s="1"/>
  <c r="K129" i="1"/>
  <c r="L129" i="1" s="1"/>
  <c r="N129" i="1" s="1"/>
  <c r="O129" i="1" s="1"/>
  <c r="K124" i="1"/>
  <c r="N124" i="1" s="1"/>
  <c r="O124" i="1" s="1"/>
  <c r="K123" i="1"/>
  <c r="O123" i="1" s="1"/>
  <c r="K122" i="1"/>
  <c r="N122" i="1" s="1"/>
  <c r="O122" i="1" s="1"/>
  <c r="K121" i="1"/>
  <c r="O121" i="1" s="1"/>
  <c r="K120" i="1"/>
  <c r="O120" i="1" s="1"/>
  <c r="K119" i="1"/>
  <c r="O119" i="1" s="1"/>
  <c r="K118" i="1"/>
  <c r="O118" i="1" s="1"/>
  <c r="K117" i="1"/>
  <c r="O117" i="1" s="1"/>
  <c r="K116" i="1"/>
  <c r="O116" i="1" s="1"/>
  <c r="K115" i="1"/>
  <c r="O115" i="1" s="1"/>
  <c r="K114" i="1"/>
  <c r="O114" i="1" s="1"/>
  <c r="K113" i="1"/>
  <c r="O113" i="1" s="1"/>
  <c r="K112" i="1"/>
  <c r="O112" i="1" s="1"/>
  <c r="K111" i="1"/>
  <c r="O111" i="1" s="1"/>
  <c r="K110" i="1"/>
  <c r="O110" i="1" s="1"/>
  <c r="K109" i="1"/>
  <c r="O109" i="1" s="1"/>
  <c r="K108" i="1"/>
  <c r="O108" i="1" s="1"/>
  <c r="K107" i="1"/>
  <c r="O107" i="1" s="1"/>
  <c r="K106" i="1"/>
  <c r="O106" i="1" s="1"/>
  <c r="K105" i="1"/>
  <c r="O105" i="1" s="1"/>
  <c r="K104" i="1"/>
  <c r="O104" i="1" s="1"/>
  <c r="K103" i="1"/>
  <c r="O103" i="1" s="1"/>
  <c r="K102" i="1"/>
  <c r="O102" i="1" s="1"/>
  <c r="K101" i="1"/>
  <c r="O101" i="1" s="1"/>
  <c r="K100" i="1"/>
  <c r="O100" i="1" s="1"/>
  <c r="K99" i="1"/>
  <c r="O99" i="1" s="1"/>
  <c r="K98" i="1"/>
  <c r="O98" i="1" s="1"/>
  <c r="K97" i="1"/>
  <c r="O97" i="1" s="1"/>
  <c r="K96" i="1"/>
  <c r="O96" i="1" s="1"/>
  <c r="K95" i="1"/>
  <c r="O95" i="1" s="1"/>
  <c r="K94" i="1"/>
  <c r="O94" i="1" s="1"/>
  <c r="K93" i="1"/>
  <c r="O93" i="1" s="1"/>
  <c r="K92" i="1"/>
  <c r="O92" i="1" s="1"/>
  <c r="K91" i="1"/>
  <c r="O91" i="1" s="1"/>
  <c r="K90" i="1"/>
  <c r="O90" i="1" s="1"/>
  <c r="K89" i="1"/>
  <c r="M89" i="1" s="1"/>
  <c r="N89" i="1" s="1"/>
  <c r="O89" i="1" s="1"/>
  <c r="K88" i="1"/>
  <c r="O88" i="1" s="1"/>
  <c r="K87" i="1"/>
  <c r="O87" i="1" s="1"/>
  <c r="K86" i="1"/>
  <c r="O86" i="1" s="1"/>
  <c r="K85" i="1"/>
  <c r="O85" i="1" s="1"/>
  <c r="K84" i="1"/>
  <c r="O84" i="1" s="1"/>
  <c r="K83" i="1"/>
  <c r="O83" i="1" s="1"/>
  <c r="K82" i="1"/>
  <c r="O82" i="1" s="1"/>
  <c r="K81" i="1"/>
  <c r="O81" i="1" s="1"/>
  <c r="K80" i="1"/>
  <c r="O80" i="1" s="1"/>
  <c r="K79" i="1"/>
  <c r="O79" i="1" s="1"/>
  <c r="K78" i="1"/>
  <c r="O78" i="1" s="1"/>
  <c r="K77" i="1"/>
  <c r="O77" i="1" s="1"/>
  <c r="K76" i="1"/>
  <c r="O76" i="1" s="1"/>
  <c r="K75" i="1"/>
  <c r="O75" i="1" s="1"/>
  <c r="K74" i="1"/>
  <c r="O74" i="1" s="1"/>
  <c r="K73" i="1"/>
  <c r="O73" i="1" s="1"/>
  <c r="K72" i="1"/>
  <c r="O72" i="1" s="1"/>
  <c r="K71" i="1"/>
  <c r="O71" i="1" s="1"/>
  <c r="K70" i="1"/>
  <c r="O70" i="1" s="1"/>
  <c r="K69" i="1"/>
  <c r="O69" i="1" s="1"/>
  <c r="K68" i="1"/>
  <c r="O68" i="1" s="1"/>
  <c r="K182" i="1"/>
  <c r="L182" i="1" s="1"/>
  <c r="N182" i="1" s="1"/>
  <c r="O182" i="1" s="1"/>
  <c r="K66" i="1"/>
  <c r="N66" i="1" s="1"/>
  <c r="O66" i="1" s="1"/>
  <c r="K65" i="1"/>
  <c r="N65" i="1" s="1"/>
  <c r="O65" i="1" s="1"/>
  <c r="K64" i="1"/>
  <c r="N64" i="1" s="1"/>
  <c r="O64" i="1" s="1"/>
  <c r="K63" i="1"/>
  <c r="O63" i="1" s="1"/>
  <c r="K62" i="1"/>
  <c r="O62" i="1" s="1"/>
  <c r="K61" i="1"/>
  <c r="O61" i="1" s="1"/>
  <c r="K60" i="1"/>
  <c r="O60" i="1" s="1"/>
  <c r="K59" i="1"/>
  <c r="O59" i="1" s="1"/>
  <c r="K58" i="1"/>
  <c r="O58" i="1" s="1"/>
  <c r="K57" i="1"/>
  <c r="N57" i="1" s="1"/>
  <c r="O57" i="1" s="1"/>
  <c r="K56" i="1"/>
  <c r="N56" i="1" s="1"/>
  <c r="O56" i="1" s="1"/>
  <c r="K55" i="1"/>
  <c r="O55" i="1" s="1"/>
  <c r="K54" i="1"/>
  <c r="O54" i="1" s="1"/>
  <c r="K53" i="1"/>
  <c r="O53" i="1" s="1"/>
  <c r="K52" i="1"/>
  <c r="O52" i="1" s="1"/>
  <c r="K51" i="1"/>
  <c r="N51" i="1" s="1"/>
  <c r="O51" i="1" s="1"/>
  <c r="K50" i="1"/>
  <c r="N50" i="1" s="1"/>
  <c r="O50" i="1" s="1"/>
  <c r="K49" i="1"/>
  <c r="N49" i="1" s="1"/>
  <c r="O49" i="1" s="1"/>
  <c r="K48" i="1"/>
  <c r="N48" i="1" s="1"/>
  <c r="O48" i="1" s="1"/>
  <c r="K47" i="1"/>
  <c r="N47" i="1" s="1"/>
  <c r="O47" i="1" s="1"/>
  <c r="K46" i="1"/>
  <c r="N46" i="1" s="1"/>
  <c r="O46" i="1" s="1"/>
  <c r="K45" i="1"/>
  <c r="N45" i="1" s="1"/>
  <c r="O45" i="1" s="1"/>
  <c r="K44" i="1"/>
  <c r="N44" i="1" s="1"/>
  <c r="O44" i="1" s="1"/>
  <c r="K43" i="1"/>
  <c r="N43" i="1" s="1"/>
  <c r="O43" i="1" s="1"/>
  <c r="K42" i="1"/>
  <c r="N42" i="1" s="1"/>
  <c r="O42" i="1" s="1"/>
  <c r="K41" i="1"/>
  <c r="N41" i="1" s="1"/>
  <c r="O41" i="1" s="1"/>
  <c r="K40" i="1"/>
  <c r="N40" i="1" s="1"/>
  <c r="O40" i="1" s="1"/>
  <c r="K39" i="1"/>
  <c r="N39" i="1" s="1"/>
  <c r="O39" i="1" s="1"/>
  <c r="K38" i="1"/>
  <c r="O38" i="1" s="1"/>
  <c r="K37" i="1"/>
  <c r="O37" i="1" s="1"/>
  <c r="K249" i="1"/>
  <c r="L249" i="1" s="1"/>
  <c r="N249" i="1" s="1"/>
  <c r="O249" i="1" s="1"/>
  <c r="K35" i="1"/>
  <c r="O35" i="1" s="1"/>
  <c r="K34" i="1"/>
  <c r="O34" i="1" s="1"/>
  <c r="K33" i="1"/>
  <c r="O33" i="1" s="1"/>
  <c r="K32" i="1"/>
  <c r="O32" i="1" s="1"/>
  <c r="K31" i="1"/>
  <c r="O31" i="1" s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O9" i="1" s="1"/>
  <c r="K8" i="1"/>
  <c r="O8" i="1" s="1"/>
  <c r="K7" i="1"/>
  <c r="O7" i="1" s="1"/>
  <c r="K6" i="1"/>
  <c r="O6" i="1" s="1"/>
  <c r="K5" i="1"/>
  <c r="O5" i="1" s="1"/>
  <c r="K4" i="1"/>
  <c r="N4" i="1" s="1"/>
  <c r="O4" i="1" s="1"/>
  <c r="K67" i="1"/>
  <c r="L67" i="1" s="1"/>
  <c r="N67" i="1" s="1"/>
  <c r="O67" i="1" s="1"/>
  <c r="K2" i="1"/>
  <c r="O2" i="1" s="1"/>
  <c r="O294" i="1" l="1"/>
  <c r="O296" i="1" s="1"/>
</calcChain>
</file>

<file path=xl/sharedStrings.xml><?xml version="1.0" encoding="utf-8"?>
<sst xmlns="http://schemas.openxmlformats.org/spreadsheetml/2006/main" count="3325" uniqueCount="2418">
  <si>
    <t>Código</t>
  </si>
  <si>
    <t>Descripción</t>
  </si>
  <si>
    <t>Proveedor</t>
  </si>
  <si>
    <t>Fecha</t>
  </si>
  <si>
    <t>Factura</t>
  </si>
  <si>
    <t>Cuenta</t>
  </si>
  <si>
    <t>Razón Social</t>
  </si>
  <si>
    <t>Lista</t>
  </si>
  <si>
    <t>Cantidad</t>
  </si>
  <si>
    <t>Mot.NC</t>
  </si>
  <si>
    <t>Motivo NC</t>
  </si>
  <si>
    <t xml:space="preserve">         Q056</t>
  </si>
  <si>
    <t>**SR. DISPENSER</t>
  </si>
  <si>
    <t xml:space="preserve">QUO PRODUCTOS SRL </t>
  </si>
  <si>
    <t>FB5100043540</t>
  </si>
  <si>
    <t>081627</t>
  </si>
  <si>
    <t>BDS - 4099 CINDI GUAIQUIL</t>
  </si>
  <si>
    <t>5</t>
  </si>
  <si>
    <t>30</t>
  </si>
  <si>
    <t>REC. DE PRECIO</t>
  </si>
  <si>
    <t xml:space="preserve">         Q069</t>
  </si>
  <si>
    <t>**ESCURRIDIZO</t>
  </si>
  <si>
    <t xml:space="preserve">QUO PRODUCTOS SRL </t>
  </si>
  <si>
    <t>FB5100043540</t>
  </si>
  <si>
    <t>081627</t>
  </si>
  <si>
    <t>BDS - 4099 CINDI GUAIQUIL</t>
  </si>
  <si>
    <t>5</t>
  </si>
  <si>
    <t>30</t>
  </si>
  <si>
    <t>REC. DE PRECIO</t>
  </si>
  <si>
    <t xml:space="preserve">         Q530</t>
  </si>
  <si>
    <t>**AUTOMATE 1,0 COLORES SURTIDOS</t>
  </si>
  <si>
    <t xml:space="preserve">QUO PRODUCTOS SRL </t>
  </si>
  <si>
    <t>FB5100043523</t>
  </si>
  <si>
    <t>081618</t>
  </si>
  <si>
    <t>BDS - 4090 PAULA CAÑETE</t>
  </si>
  <si>
    <t>5</t>
  </si>
  <si>
    <t xml:space="preserve">         Q812</t>
  </si>
  <si>
    <t>**MATEAVA COLORES SURTIDOS</t>
  </si>
  <si>
    <t xml:space="preserve">QUO PRODUCTOS SRL </t>
  </si>
  <si>
    <t>FB5100043540</t>
  </si>
  <si>
    <t>081627</t>
  </si>
  <si>
    <t>BDS - 4099 CINDI GUAIQUIL</t>
  </si>
  <si>
    <t>5</t>
  </si>
  <si>
    <t>30</t>
  </si>
  <si>
    <t>REC. DE PRECIO</t>
  </si>
  <si>
    <t xml:space="preserve">        CHU66</t>
  </si>
  <si>
    <t>**ALM. CORAZON DIAMANTE 30X30CM POLIESTER V.SILICONADO</t>
  </si>
  <si>
    <t>ALMOHADONES DE CHULITA MELINA MORER</t>
  </si>
  <si>
    <t>FB5100043638</t>
  </si>
  <si>
    <t>060118</t>
  </si>
  <si>
    <t>BDS - 211/294/4130 JULIETA NATALIA LOPEZ</t>
  </si>
  <si>
    <t>5</t>
  </si>
  <si>
    <t xml:space="preserve">        NGC01</t>
  </si>
  <si>
    <t>**L. PASTEL MUG 325ML 4 COL. SURT</t>
  </si>
  <si>
    <t>BRITCE</t>
  </si>
  <si>
    <t>FB5100043378</t>
  </si>
  <si>
    <t>062197</t>
  </si>
  <si>
    <t>BDS - 504/1217/4075 DELFINA CUITIÑO</t>
  </si>
  <si>
    <t>5</t>
  </si>
  <si>
    <t xml:space="preserve">        NGC01</t>
  </si>
  <si>
    <t>**L. PASTEL MUG 325ML 4 COL. SURT</t>
  </si>
  <si>
    <t>BRITCE</t>
  </si>
  <si>
    <t>FB5100043524</t>
  </si>
  <si>
    <t>081619</t>
  </si>
  <si>
    <t>BDS - 4091 CANDELA ZOCCO</t>
  </si>
  <si>
    <t>5</t>
  </si>
  <si>
    <t xml:space="preserve">        NGC01</t>
  </si>
  <si>
    <t>**L. PASTEL MUG 325ML 4 COL. SURT</t>
  </si>
  <si>
    <t>BRITCE</t>
  </si>
  <si>
    <t>FB5100043524</t>
  </si>
  <si>
    <t>081619</t>
  </si>
  <si>
    <t>BDS - 4091 CANDELA ZOCCO</t>
  </si>
  <si>
    <t>5</t>
  </si>
  <si>
    <t xml:space="preserve">       900001</t>
  </si>
  <si>
    <t>DESCUENTO SOLO IMPORTADOS</t>
  </si>
  <si>
    <t>AFECTA RENTAB</t>
  </si>
  <si>
    <t>CB5100006610</t>
  </si>
  <si>
    <t>081330</t>
  </si>
  <si>
    <t>BDS - 4076/4088 FIORELLA BAEZ</t>
  </si>
  <si>
    <t>5</t>
  </si>
  <si>
    <t>30</t>
  </si>
  <si>
    <t>REC. DE PRECIO</t>
  </si>
  <si>
    <t xml:space="preserve">       900001</t>
  </si>
  <si>
    <t>DESCUENTO SOLO IMPORTADOS</t>
  </si>
  <si>
    <t>AFECTA RENTAB</t>
  </si>
  <si>
    <t>CB5100006611</t>
  </si>
  <si>
    <t>081332</t>
  </si>
  <si>
    <t>BDS - 4073 FLORENCIA RAFFA</t>
  </si>
  <si>
    <t>5</t>
  </si>
  <si>
    <t>30</t>
  </si>
  <si>
    <t>REC. DE PRECIO</t>
  </si>
  <si>
    <t xml:space="preserve">       900001</t>
  </si>
  <si>
    <t>DESCUENTO SOLO IMPORTADOS</t>
  </si>
  <si>
    <t>AFECTA RENTAB</t>
  </si>
  <si>
    <t>CB5100006612</t>
  </si>
  <si>
    <t>081334</t>
  </si>
  <si>
    <t>BDS - 4077 AGUSTINA OROZCO</t>
  </si>
  <si>
    <t>5</t>
  </si>
  <si>
    <t>30</t>
  </si>
  <si>
    <t>REC. DE PRECIO</t>
  </si>
  <si>
    <t xml:space="preserve">       900001</t>
  </si>
  <si>
    <t>DESCUENTO SOLO IMPORTADOS</t>
  </si>
  <si>
    <t>AFECTA RENTAB</t>
  </si>
  <si>
    <t>CB5100006613</t>
  </si>
  <si>
    <t>081419</t>
  </si>
  <si>
    <t>BDS - 4079 ALTOS VERDES INGENIERIA</t>
  </si>
  <si>
    <t>5</t>
  </si>
  <si>
    <t>30</t>
  </si>
  <si>
    <t>REC. DE PRECIO</t>
  </si>
  <si>
    <t xml:space="preserve">       900001</t>
  </si>
  <si>
    <t>DESCUENTO SOLO IMPORTADOS</t>
  </si>
  <si>
    <t>AFECTA RENTAB</t>
  </si>
  <si>
    <t>CB5100006614</t>
  </si>
  <si>
    <t>081420</t>
  </si>
  <si>
    <t>BDS - 4080 GABRIELA ROMERO</t>
  </si>
  <si>
    <t>5</t>
  </si>
  <si>
    <t>30</t>
  </si>
  <si>
    <t>REC. DE PRECIO</t>
  </si>
  <si>
    <t xml:space="preserve">       900001</t>
  </si>
  <si>
    <t>DESCUENTO SOLO IMPORTADOS</t>
  </si>
  <si>
    <t>AFECTA RENTAB</t>
  </si>
  <si>
    <t>CB5100006615</t>
  </si>
  <si>
    <t>081423</t>
  </si>
  <si>
    <t>BDS - 4082 JESICA COHEN</t>
  </si>
  <si>
    <t>5</t>
  </si>
  <si>
    <t>30</t>
  </si>
  <si>
    <t>REC. DE PRECIO</t>
  </si>
  <si>
    <t xml:space="preserve">       900001</t>
  </si>
  <si>
    <t>DESCUENTO SOLO IMPORTADOS</t>
  </si>
  <si>
    <t>AFECTA RENTAB</t>
  </si>
  <si>
    <t>CB5100006616</t>
  </si>
  <si>
    <t>081330</t>
  </si>
  <si>
    <t>BDS - 4076/4088 FIORELLA BAEZ</t>
  </si>
  <si>
    <t>5</t>
  </si>
  <si>
    <t>30</t>
  </si>
  <si>
    <t>REC. DE PRECIO</t>
  </si>
  <si>
    <t xml:space="preserve">       900001</t>
  </si>
  <si>
    <t>DESCUENTO SOLO IMPORTADOS</t>
  </si>
  <si>
    <t>AFECTA RENTAB</t>
  </si>
  <si>
    <t>CB5100006617</t>
  </si>
  <si>
    <t>081425</t>
  </si>
  <si>
    <t>BDS - 4089 ADRIANA AQUINO</t>
  </si>
  <si>
    <t>5</t>
  </si>
  <si>
    <t>30</t>
  </si>
  <si>
    <t>REC. DE PRECIO</t>
  </si>
  <si>
    <t xml:space="preserve">       900001</t>
  </si>
  <si>
    <t>DESCUENTO SOLO IMPORTADOS</t>
  </si>
  <si>
    <t>AFECTA RENTAB</t>
  </si>
  <si>
    <t>CA5100018322</t>
  </si>
  <si>
    <t>081419</t>
  </si>
  <si>
    <t>BDS - 4079 ALTOS VERDES INGENIERIA</t>
  </si>
  <si>
    <t>5</t>
  </si>
  <si>
    <t>14</t>
  </si>
  <si>
    <t>ERROR DE ENTREGA</t>
  </si>
  <si>
    <t xml:space="preserve">       900001</t>
  </si>
  <si>
    <t>DESCUENTO SOLO IMPORTADOS</t>
  </si>
  <si>
    <t>AFECTA RENTAB</t>
  </si>
  <si>
    <t>CA5100018323</t>
  </si>
  <si>
    <t>081419</t>
  </si>
  <si>
    <t>BDS - 4079 ALTOS VERDES INGENIERIA</t>
  </si>
  <si>
    <t>5</t>
  </si>
  <si>
    <t>30</t>
  </si>
  <si>
    <t>REC. DE PRECIO</t>
  </si>
  <si>
    <t xml:space="preserve">       900001</t>
  </si>
  <si>
    <t>DESCUENTO SOLO IMPORTADOS</t>
  </si>
  <si>
    <t>AFECTA RENTAB</t>
  </si>
  <si>
    <t>FB5100043437</t>
  </si>
  <si>
    <t>081419</t>
  </si>
  <si>
    <t>BDS - 4079 ALTOS VERDES INGENIERIA</t>
  </si>
  <si>
    <t>5</t>
  </si>
  <si>
    <t xml:space="preserve">       900001</t>
  </si>
  <si>
    <t>DESCUENTO SOLO IMPORTADOS</t>
  </si>
  <si>
    <t>AFECTA RENTAB</t>
  </si>
  <si>
    <t>FA5100060771</t>
  </si>
  <si>
    <t>081419</t>
  </si>
  <si>
    <t>BDS - 4079 ALTOS VERDES INGENIERIA</t>
  </si>
  <si>
    <t>5</t>
  </si>
  <si>
    <t xml:space="preserve">       900001</t>
  </si>
  <si>
    <t>DESCUENTO SOLO IMPORTADOS</t>
  </si>
  <si>
    <t>AFECTA RENTAB</t>
  </si>
  <si>
    <t>CB5100006629</t>
  </si>
  <si>
    <t>078263</t>
  </si>
  <si>
    <t>BDS - 3542/3663/4101 ROCIO BARRIONUEVO</t>
  </si>
  <si>
    <t>5</t>
  </si>
  <si>
    <t>30</t>
  </si>
  <si>
    <t>REC. DE PRECIO</t>
  </si>
  <si>
    <t xml:space="preserve">       900001</t>
  </si>
  <si>
    <t>DESCUENTO SOLO IMPORTADOS</t>
  </si>
  <si>
    <t>AFECTA RENTAB</t>
  </si>
  <si>
    <t>CB5100006631</t>
  </si>
  <si>
    <t>081588</t>
  </si>
  <si>
    <t>BDS - 4105 PAULA ZEPFT</t>
  </si>
  <si>
    <t>5</t>
  </si>
  <si>
    <t>30</t>
  </si>
  <si>
    <t>REC. DE PRECIO</t>
  </si>
  <si>
    <t xml:space="preserve">       900001</t>
  </si>
  <si>
    <t>DESCUENTO SOLO IMPORTADOS</t>
  </si>
  <si>
    <t>AFECTA RENTAB</t>
  </si>
  <si>
    <t>CB5100006632</t>
  </si>
  <si>
    <t>081589</t>
  </si>
  <si>
    <t>BDS - 4106 MANUELA GONZALEZ FALOCI</t>
  </si>
  <si>
    <t>5</t>
  </si>
  <si>
    <t>30</t>
  </si>
  <si>
    <t>REC. DE PRECIO</t>
  </si>
  <si>
    <t xml:space="preserve">       900001</t>
  </si>
  <si>
    <t>DESCUENTO SOLO IMPORTADOS</t>
  </si>
  <si>
    <t>AFECTA RENTAB</t>
  </si>
  <si>
    <t>CB5100006635</t>
  </si>
  <si>
    <t>060839</t>
  </si>
  <si>
    <t>BDS - 317/1132/3398/4060/4093 STELLA RIMAULO</t>
  </si>
  <si>
    <t>5</t>
  </si>
  <si>
    <t>30</t>
  </si>
  <si>
    <t>REC. DE PRECIO</t>
  </si>
  <si>
    <t xml:space="preserve">       900001</t>
  </si>
  <si>
    <t>DESCUENTO SOLO IMPORTADOS</t>
  </si>
  <si>
    <t>AFECTA RENTAB</t>
  </si>
  <si>
    <t>CB5100006636</t>
  </si>
  <si>
    <t>076602</t>
  </si>
  <si>
    <t>BDS - 4225/3212/3631/3962/4094 JULIETA SOLA</t>
  </si>
  <si>
    <t>5</t>
  </si>
  <si>
    <t>30</t>
  </si>
  <si>
    <t>REC. DE PRECIO</t>
  </si>
  <si>
    <t xml:space="preserve">       900001</t>
  </si>
  <si>
    <t>DESCUENTO SOLO IMPORTADOS</t>
  </si>
  <si>
    <t>AFECTA RENTAB</t>
  </si>
  <si>
    <t>CB5100006637</t>
  </si>
  <si>
    <t>081625</t>
  </si>
  <si>
    <t>BDS - 4108 MARIA EMILIA BRITEZ</t>
  </si>
  <si>
    <t>5</t>
  </si>
  <si>
    <t>30</t>
  </si>
  <si>
    <t>REC. DE PRECIO</t>
  </si>
  <si>
    <t xml:space="preserve">       900001</t>
  </si>
  <si>
    <t>DESCUENTO SOLO IMPORTADOS</t>
  </si>
  <si>
    <t>AFECTA RENTAB</t>
  </si>
  <si>
    <t>CB5100006638</t>
  </si>
  <si>
    <t>081627</t>
  </si>
  <si>
    <t>BDS - 4099 CINDI GUAIQUIL</t>
  </si>
  <si>
    <t>5</t>
  </si>
  <si>
    <t>30</t>
  </si>
  <si>
    <t>REC. DE PRECIO</t>
  </si>
  <si>
    <t xml:space="preserve">       900001</t>
  </si>
  <si>
    <t>DESCUENTO SOLO IMPORTADOS</t>
  </si>
  <si>
    <t>AFECTA RENTAB</t>
  </si>
  <si>
    <t>CB5100006644</t>
  </si>
  <si>
    <t>081668</t>
  </si>
  <si>
    <t>BDS - 4115 JULIETA GUTIERREZ</t>
  </si>
  <si>
    <t>5</t>
  </si>
  <si>
    <t>30</t>
  </si>
  <si>
    <t>REC. DE PRECIO</t>
  </si>
  <si>
    <t xml:space="preserve">       900001</t>
  </si>
  <si>
    <t>DESCUENTO SOLO IMPORTADOS</t>
  </si>
  <si>
    <t>AFECTA RENTAB</t>
  </si>
  <si>
    <t>CB5100006646</t>
  </si>
  <si>
    <t>081718</t>
  </si>
  <si>
    <t>BDS - 4128 VALENTINA CASTRO</t>
  </si>
  <si>
    <t>5</t>
  </si>
  <si>
    <t>30</t>
  </si>
  <si>
    <t>REC. DE PRECIO</t>
  </si>
  <si>
    <t xml:space="preserve">       CHU431</t>
  </si>
  <si>
    <t>//+**ALM. CARPE DIEM 30X30CM POLIESTER V.SILICONADO</t>
  </si>
  <si>
    <t>ALMOHADONES DE CHULITA MELINA MORER</t>
  </si>
  <si>
    <t>FB5100043638</t>
  </si>
  <si>
    <t>060118</t>
  </si>
  <si>
    <t>BDS - 211/294/4130 JULIETA NATALIA LOPEZ</t>
  </si>
  <si>
    <t>5</t>
  </si>
  <si>
    <t xml:space="preserve">       Q10837</t>
  </si>
  <si>
    <t>**DISPENSER R-J BASIC 600ML 12 X10,5X18CM COLORES SURT.</t>
  </si>
  <si>
    <t xml:space="preserve">QUO PRODUCTOS SRL </t>
  </si>
  <si>
    <t>FB5100043383</t>
  </si>
  <si>
    <t>081422</t>
  </si>
  <si>
    <t>BDS - 4083 PAMELA LOPEZ</t>
  </si>
  <si>
    <t>5</t>
  </si>
  <si>
    <t xml:space="preserve">       Q10837</t>
  </si>
  <si>
    <t>**DISPENSER R-J BASIC 600ML 12 X10,5X18CM COLORES SURT.</t>
  </si>
  <si>
    <t xml:space="preserve">QUO PRODUCTOS SRL </t>
  </si>
  <si>
    <t>FB5100043588</t>
  </si>
  <si>
    <t>081667</t>
  </si>
  <si>
    <t>BDS 4111 - MARISA CORAZZA</t>
  </si>
  <si>
    <t>5</t>
  </si>
  <si>
    <t xml:space="preserve">       Q10837</t>
  </si>
  <si>
    <t>**DISPENSER R-J BASIC 600ML 12 X10,5X18CM COLORES SURT.</t>
  </si>
  <si>
    <t xml:space="preserve">QUO PRODUCTOS SRL </t>
  </si>
  <si>
    <t>FB5100043637</t>
  </si>
  <si>
    <t>081748</t>
  </si>
  <si>
    <t>BDS - 4131 ANDREA CELESTE SOLEDAD RIVAROLA</t>
  </si>
  <si>
    <t>5</t>
  </si>
  <si>
    <t xml:space="preserve">       Q20765</t>
  </si>
  <si>
    <t>**POTE CLEAR MICRO 100ML 6,2X8X5CM</t>
  </si>
  <si>
    <t xml:space="preserve">QUO PRODUCTOS SRL </t>
  </si>
  <si>
    <t>FB5100043637</t>
  </si>
  <si>
    <t>081748</t>
  </si>
  <si>
    <t>BDS - 4131 ANDREA CELESTE SOLEDAD RIVAROLA</t>
  </si>
  <si>
    <t>5</t>
  </si>
  <si>
    <t xml:space="preserve">       Q40837</t>
  </si>
  <si>
    <t>+**DISPENSER R-J BIOS 600ML 12X10,5X18CM COLOR MADERA</t>
  </si>
  <si>
    <t xml:space="preserve">QUO PRODUCTOS SRL </t>
  </si>
  <si>
    <t>FB5100043524</t>
  </si>
  <si>
    <t>081619</t>
  </si>
  <si>
    <t>BDS - 4091 CANDELA ZOCCO</t>
  </si>
  <si>
    <t>5</t>
  </si>
  <si>
    <t xml:space="preserve">       SILCGT</t>
  </si>
  <si>
    <t xml:space="preserve">**COLGANTE DE METAL MULTIUSO 25X6CM </t>
  </si>
  <si>
    <t>PEREZ SEBASTIAN (SILICONIA)</t>
  </si>
  <si>
    <t>FB5100043538</t>
  </si>
  <si>
    <t>065023</t>
  </si>
  <si>
    <t>BDS - 1158/2685/2980/3308/4109 MARIANA QUATTROMANO</t>
  </si>
  <si>
    <t>8</t>
  </si>
  <si>
    <t xml:space="preserve">       SILCOL</t>
  </si>
  <si>
    <t>**COLADOR PLEGABLE 23CM</t>
  </si>
  <si>
    <t>PEREZ SEBASTIAN (SILICONIA)</t>
  </si>
  <si>
    <t>FB5100043522</t>
  </si>
  <si>
    <t>060839</t>
  </si>
  <si>
    <t>BDS - 317/1132/3398/4060/4093 STELLA RIMAULO</t>
  </si>
  <si>
    <t>5</t>
  </si>
  <si>
    <t>30</t>
  </si>
  <si>
    <t>REC. DE PRECIO</t>
  </si>
  <si>
    <t xml:space="preserve">      BP01001</t>
  </si>
  <si>
    <t>**BOWL  BLANCO 400CC</t>
  </si>
  <si>
    <t>Eugenio Bigliazzi e hijos SRL BIPO</t>
  </si>
  <si>
    <t>FB5100043637</t>
  </si>
  <si>
    <t>081748</t>
  </si>
  <si>
    <t>BDS - 4131 ANDREA CELESTE SOLEDAD RIVAROLA</t>
  </si>
  <si>
    <t>5</t>
  </si>
  <si>
    <t xml:space="preserve">      BP01002</t>
  </si>
  <si>
    <t xml:space="preserve">**BOWL NEGRO 400CC </t>
  </si>
  <si>
    <t>Eugenio Bigliazzi e hijos SRL BIPO</t>
  </si>
  <si>
    <t>FB5100043523</t>
  </si>
  <si>
    <t>081618</t>
  </si>
  <si>
    <t>BDS - 4090 PAULA CAÑETE</t>
  </si>
  <si>
    <t>5</t>
  </si>
  <si>
    <t xml:space="preserve">      BP02002</t>
  </si>
  <si>
    <t xml:space="preserve">**BOWL NEGRO 2.5LTS </t>
  </si>
  <si>
    <t>Eugenio Bigliazzi e hijos SRL BIPO</t>
  </si>
  <si>
    <t>FB5100043523</t>
  </si>
  <si>
    <t>081618</t>
  </si>
  <si>
    <t>BDS - 4090 PAULA CAÑETE</t>
  </si>
  <si>
    <t>5</t>
  </si>
  <si>
    <t xml:space="preserve">      BP09002</t>
  </si>
  <si>
    <t>**SERVISPAGUETTI NEGRO</t>
  </si>
  <si>
    <t>Eugenio Bigliazzi e hijos SRL BIPO</t>
  </si>
  <si>
    <t>FB5100043524</t>
  </si>
  <si>
    <t>081619</t>
  </si>
  <si>
    <t>BDS - 4091 CANDELA ZOCCO</t>
  </si>
  <si>
    <t>5</t>
  </si>
  <si>
    <t xml:space="preserve">      BP11002</t>
  </si>
  <si>
    <t xml:space="preserve">**ESPATULA NEGRO PLANA RANURADA </t>
  </si>
  <si>
    <t>Eugenio Bigliazzi e hijos SRL BIPO</t>
  </si>
  <si>
    <t>FB5100043524</t>
  </si>
  <si>
    <t>081619</t>
  </si>
  <si>
    <t>BDS - 4091 CANDELA ZOCCO</t>
  </si>
  <si>
    <t>5</t>
  </si>
  <si>
    <t xml:space="preserve">      BP12002</t>
  </si>
  <si>
    <t xml:space="preserve">**ESPATULA NEGRO RANURADA </t>
  </si>
  <si>
    <t>Eugenio Bigliazzi e hijos SRL BIPO</t>
  </si>
  <si>
    <t>FB5100043524</t>
  </si>
  <si>
    <t>081619</t>
  </si>
  <si>
    <t>BDS - 4091 CANDELA ZOCCO</t>
  </si>
  <si>
    <t>5</t>
  </si>
  <si>
    <t xml:space="preserve">      BP13001</t>
  </si>
  <si>
    <t>**ESPATULA CANELONERA BLANCO</t>
  </si>
  <si>
    <t>Eugenio Bigliazzi e hijos SRL BIPO</t>
  </si>
  <si>
    <t>FB5100043495</t>
  </si>
  <si>
    <t>081586</t>
  </si>
  <si>
    <t>BDS - 4103 FLORENCIA KANG</t>
  </si>
  <si>
    <t>5</t>
  </si>
  <si>
    <t xml:space="preserve">      BP15002</t>
  </si>
  <si>
    <t>**CUCHARA NEGRA</t>
  </si>
  <si>
    <t>Eugenio Bigliazzi e hijos SRL BIPO</t>
  </si>
  <si>
    <t>FB5100043524</t>
  </si>
  <si>
    <t>081619</t>
  </si>
  <si>
    <t>BDS - 4091 CANDELA ZOCCO</t>
  </si>
  <si>
    <t>5</t>
  </si>
  <si>
    <t xml:space="preserve">      BP16002</t>
  </si>
  <si>
    <t>**CUCHARON NEGRO</t>
  </si>
  <si>
    <t>Eugenio Bigliazzi e hijos SRL BIPO</t>
  </si>
  <si>
    <t>FB5100043524</t>
  </si>
  <si>
    <t>081619</t>
  </si>
  <si>
    <t>BDS - 4091 CANDELA ZOCCO</t>
  </si>
  <si>
    <t>5</t>
  </si>
  <si>
    <t xml:space="preserve">      BP18002</t>
  </si>
  <si>
    <t>**CUCHILLO NEGRO P/ ANTIADHERENTE</t>
  </si>
  <si>
    <t>Eugenio Bigliazzi e hijos SRL BIPO</t>
  </si>
  <si>
    <t>FB5100043524</t>
  </si>
  <si>
    <t>081619</t>
  </si>
  <si>
    <t>BDS - 4091 CANDELA ZOCCO</t>
  </si>
  <si>
    <t>5</t>
  </si>
  <si>
    <t xml:space="preserve">      BP18002</t>
  </si>
  <si>
    <t>**CUCHILLO NEGRO P/ ANTIADHERENTE</t>
  </si>
  <si>
    <t>Eugenio Bigliazzi e hijos SRL BIPO</t>
  </si>
  <si>
    <t>FB5100043637</t>
  </si>
  <si>
    <t>081748</t>
  </si>
  <si>
    <t>BDS - 4131 ANDREA CELESTE SOLEDAD RIVAROLA</t>
  </si>
  <si>
    <t>5</t>
  </si>
  <si>
    <t xml:space="preserve">      BP26002</t>
  </si>
  <si>
    <t xml:space="preserve">**BOWL NEGRO 1.5LTS </t>
  </si>
  <si>
    <t>Eugenio Bigliazzi e hijos SRL BIPO</t>
  </si>
  <si>
    <t>FB5100043523</t>
  </si>
  <si>
    <t>081618</t>
  </si>
  <si>
    <t>BDS - 4090 PAULA CAÑETE</t>
  </si>
  <si>
    <t>5</t>
  </si>
  <si>
    <t xml:space="preserve">      BP32018</t>
  </si>
  <si>
    <t>**CUCHARITAS ROSA</t>
  </si>
  <si>
    <t>Eugenio Bigliazzi e hijos SRL BIPO</t>
  </si>
  <si>
    <t>FB5100043593</t>
  </si>
  <si>
    <t>074916</t>
  </si>
  <si>
    <t>BDS - 2770/4114 MOIRA FLYNN</t>
  </si>
  <si>
    <t>5</t>
  </si>
  <si>
    <t xml:space="preserve">      BP44001</t>
  </si>
  <si>
    <t>+**CUENCO BLANCO C/TAPA SET X 3</t>
  </si>
  <si>
    <t>Eugenio Bigliazzi e hijos SRL BIPO</t>
  </si>
  <si>
    <t>FB5100043540</t>
  </si>
  <si>
    <t>081627</t>
  </si>
  <si>
    <t>BDS - 4099 CINDI GUAIQUIL</t>
  </si>
  <si>
    <t>5</t>
  </si>
  <si>
    <t>30</t>
  </si>
  <si>
    <t>REC. DE PRECIO</t>
  </si>
  <si>
    <t xml:space="preserve">      BP44001</t>
  </si>
  <si>
    <t>+**CUENCO BLANCO C/TAPA SET X 3</t>
  </si>
  <si>
    <t>Eugenio Bigliazzi e hijos SRL BIPO</t>
  </si>
  <si>
    <t>FB5100043605</t>
  </si>
  <si>
    <t>081718</t>
  </si>
  <si>
    <t>BDS - 4128 VALENTINA CASTRO</t>
  </si>
  <si>
    <t>5</t>
  </si>
  <si>
    <t>30</t>
  </si>
  <si>
    <t>REC. DE PRECIO</t>
  </si>
  <si>
    <t xml:space="preserve">      CL53BCO</t>
  </si>
  <si>
    <t>**SET X 3 BCO. LOVE</t>
  </si>
  <si>
    <t>LAPIDOTH CLARA</t>
  </si>
  <si>
    <t>FB5100043383</t>
  </si>
  <si>
    <t>081422</t>
  </si>
  <si>
    <t>BDS - 4083 PAMELA LOPEZ</t>
  </si>
  <si>
    <t>5</t>
  </si>
  <si>
    <t xml:space="preserve">      CL64BCO</t>
  </si>
  <si>
    <t>//**SET X 3 BCO. PIENSA CREE SUEÑA</t>
  </si>
  <si>
    <t>LAPIDOTH CLARA</t>
  </si>
  <si>
    <t>FB5100043610</t>
  </si>
  <si>
    <t>079284</t>
  </si>
  <si>
    <t>BDS - 3759/4120 DAIANA VOLGGI</t>
  </si>
  <si>
    <t>5</t>
  </si>
  <si>
    <t xml:space="preserve">      ML88640</t>
  </si>
  <si>
    <t>**ML 6PC VASO BELLIZE ROCKS AZUL GNL 315ML CISPER</t>
  </si>
  <si>
    <t>OWENS-ILLINOIS DO BRASIL IND. E COM. LTDA. CISPER</t>
  </si>
  <si>
    <t>FB5100043586</t>
  </si>
  <si>
    <t>081668</t>
  </si>
  <si>
    <t>BDS - 4115 JULIETA GUTIERREZ</t>
  </si>
  <si>
    <t>5</t>
  </si>
  <si>
    <t>30</t>
  </si>
  <si>
    <t>REC. DE PRECIO</t>
  </si>
  <si>
    <t xml:space="preserve">      ML88640</t>
  </si>
  <si>
    <t>**ML 6PC VASO BELLIZE ROCKS AZUL GNL 315ML CISPER</t>
  </si>
  <si>
    <t>OWENS-ILLINOIS DO BRASIL IND. E COM. LTDA. CISPER</t>
  </si>
  <si>
    <t>FB5100043606</t>
  </si>
  <si>
    <t>081715</t>
  </si>
  <si>
    <t>BDS - 4123 AGUSTINA CANTINI</t>
  </si>
  <si>
    <t>5</t>
  </si>
  <si>
    <t xml:space="preserve">      MU16003</t>
  </si>
  <si>
    <t>+**EMILIA TABLA PARAISO 29 X 19 CM PINTADO A MANO</t>
  </si>
  <si>
    <t>MUMI PRODUCTOS</t>
  </si>
  <si>
    <t>FB5100043592</t>
  </si>
  <si>
    <t>081281</t>
  </si>
  <si>
    <t>BDS - 4112/4152 // AH 1752 - CAROLINA HARARI</t>
  </si>
  <si>
    <t>5</t>
  </si>
  <si>
    <t xml:space="preserve">      MU16005</t>
  </si>
  <si>
    <t>+**EMILIA TABLA XL 47 X 14 CM PINTADO A MANO</t>
  </si>
  <si>
    <t>MUMI PRODUCTOS</t>
  </si>
  <si>
    <t>FB5100043592</t>
  </si>
  <si>
    <t>081281</t>
  </si>
  <si>
    <t>BDS - 4112/4152 // AH 1752 - CAROLINA HARARI</t>
  </si>
  <si>
    <t>5</t>
  </si>
  <si>
    <t xml:space="preserve">      MU16005</t>
  </si>
  <si>
    <t>+**EMILIA TABLA XL 47 X 14 CM PINTADO A MANO</t>
  </si>
  <si>
    <t>MUMI PRODUCTOS</t>
  </si>
  <si>
    <t>CB5100006648</t>
  </si>
  <si>
    <t>081281</t>
  </si>
  <si>
    <t>BDS - 4112/4152 // AH 1752 - CAROLINA HARARI</t>
  </si>
  <si>
    <t>5</t>
  </si>
  <si>
    <t>08</t>
  </si>
  <si>
    <t>SIN STOCK</t>
  </si>
  <si>
    <t xml:space="preserve">      MU17004</t>
  </si>
  <si>
    <t>+**VERONA TABLA BUDINERA 38 CM X 16,5 CM PINTADO A MANO</t>
  </si>
  <si>
    <t>MUMI PRODUCTOS</t>
  </si>
  <si>
    <t>FB5100043376</t>
  </si>
  <si>
    <t>081332</t>
  </si>
  <si>
    <t>BDS - 4073 FLORENCIA RAFFA</t>
  </si>
  <si>
    <t>5</t>
  </si>
  <si>
    <t>30</t>
  </si>
  <si>
    <t>REC. DE PRECIO</t>
  </si>
  <si>
    <t xml:space="preserve">      MU17005</t>
  </si>
  <si>
    <t>+**VERONA TABLA XL 47 X 14 CM PINTADO A MANO</t>
  </si>
  <si>
    <t>MUMI PRODUCTOS</t>
  </si>
  <si>
    <t>FB5100043592</t>
  </si>
  <si>
    <t>081281</t>
  </si>
  <si>
    <t>BDS - 4112/4152 // AH 1752 - CAROLINA HARARI</t>
  </si>
  <si>
    <t>5</t>
  </si>
  <si>
    <t xml:space="preserve">      MU18005</t>
  </si>
  <si>
    <t>**RITA TABLA XL 47 X 14 CM PINTADO A MANO</t>
  </si>
  <si>
    <t>MUMI PRODUCTOS</t>
  </si>
  <si>
    <t>FB5100043592</t>
  </si>
  <si>
    <t>081281</t>
  </si>
  <si>
    <t>BDS - 4112/4152 // AH 1752 - CAROLINA HARARI</t>
  </si>
  <si>
    <t>5</t>
  </si>
  <si>
    <t xml:space="preserve">      PA59010</t>
  </si>
  <si>
    <t>+**FUENTE D VIDRIO C TAPA HORNO 2750CC+1375CC 335X19XX10.5CM BORCAM 467275 PASA</t>
  </si>
  <si>
    <t>SISECAM DIS TICARET A.S.</t>
  </si>
  <si>
    <t>FB5100043379</t>
  </si>
  <si>
    <t>081334</t>
  </si>
  <si>
    <t>BDS - 4077 AGUSTINA OROZCO</t>
  </si>
  <si>
    <t>5</t>
  </si>
  <si>
    <t>30</t>
  </si>
  <si>
    <t>REC. DE PRECIO</t>
  </si>
  <si>
    <t xml:space="preserve">      PA59010</t>
  </si>
  <si>
    <t>+**FUENTE D VIDRIO C TAPA HORNO 2750CC+1375CC 335X19XX10.5CM BORCAM 467275 PASA</t>
  </si>
  <si>
    <t>SISECAM DIS TICARET A.S.</t>
  </si>
  <si>
    <t>FB5100043381</t>
  </si>
  <si>
    <t>081420</t>
  </si>
  <si>
    <t>BDS - 4080 GABRIELA ROMERO</t>
  </si>
  <si>
    <t>5</t>
  </si>
  <si>
    <t>30</t>
  </si>
  <si>
    <t>REC. DE PRECIO</t>
  </si>
  <si>
    <t xml:space="preserve">      PA59010</t>
  </si>
  <si>
    <t>+**FUENTE D VIDRIO C TAPA HORNO 2750CC+1375CC 335X19XX10.5CM BORCAM 467275 PASA</t>
  </si>
  <si>
    <t>SISECAM DIS TICARET A.S.</t>
  </si>
  <si>
    <t>CB5100006627</t>
  </si>
  <si>
    <t>081420</t>
  </si>
  <si>
    <t>BDS - 4080 GABRIELA ROMERO</t>
  </si>
  <si>
    <t>5</t>
  </si>
  <si>
    <t>08</t>
  </si>
  <si>
    <t>SIN STOCK</t>
  </si>
  <si>
    <t xml:space="preserve">      PA59294</t>
  </si>
  <si>
    <t>**FUENTE PARA HORNO 2.8L PASABAHCE 36.5X21.5X6.5CM</t>
  </si>
  <si>
    <t>SISECAM DIS TICARET A.S.</t>
  </si>
  <si>
    <t>FB5100043478</t>
  </si>
  <si>
    <t>081420</t>
  </si>
  <si>
    <t>BDS - 4080 GABRIELA ROMERO</t>
  </si>
  <si>
    <t>5</t>
  </si>
  <si>
    <t>08</t>
  </si>
  <si>
    <t>SIN STOCK</t>
  </si>
  <si>
    <t xml:space="preserve">      SILBIZ1</t>
  </si>
  <si>
    <t>**MOLDE PARA TORTA REDONDO 23CM</t>
  </si>
  <si>
    <t>PEREZ SEBASTIAN (SILICONIA)</t>
  </si>
  <si>
    <t>FB5100043378</t>
  </si>
  <si>
    <t>062197</t>
  </si>
  <si>
    <t>BDS - 504/1217/4075 DELFINA CUITIÑO</t>
  </si>
  <si>
    <t>5</t>
  </si>
  <si>
    <t xml:space="preserve">      SILBUD2</t>
  </si>
  <si>
    <t>**MOLDE PARA BUDIN CHICO 10 X 5.5CM</t>
  </si>
  <si>
    <t>PEREZ SEBASTIAN (SILICONIA)</t>
  </si>
  <si>
    <t>FB5100043378</t>
  </si>
  <si>
    <t>062197</t>
  </si>
  <si>
    <t>BDS - 504/1217/4075 DELFINA CUITIÑO</t>
  </si>
  <si>
    <t>5</t>
  </si>
  <si>
    <t xml:space="preserve">      SILCAN2</t>
  </si>
  <si>
    <t xml:space="preserve">+**CESTO DE BASURA PLEGABLE 25X28.5CM </t>
  </si>
  <si>
    <t>PEREZ SEBASTIAN (SILICONIA)</t>
  </si>
  <si>
    <t>FB5100043592</t>
  </si>
  <si>
    <t>081281</t>
  </si>
  <si>
    <t>BDS - 4112/4152 // AH 1752 - CAROLINA HARARI</t>
  </si>
  <si>
    <t>5</t>
  </si>
  <si>
    <t xml:space="preserve">      SILESP5</t>
  </si>
  <si>
    <t>**ESPATULA DE SILICONA CON MANGO DE MADERA 28CM</t>
  </si>
  <si>
    <t>PEREZ SEBASTIAN (SILICONIA)</t>
  </si>
  <si>
    <t>FB5100043378</t>
  </si>
  <si>
    <t>062197</t>
  </si>
  <si>
    <t>BDS - 504/1217/4075 DELFINA CUITIÑO</t>
  </si>
  <si>
    <t>5</t>
  </si>
  <si>
    <t xml:space="preserve">      SILGUA2</t>
  </si>
  <si>
    <t>**GUANTE DE SILICONA P/LAVAR 33CM</t>
  </si>
  <si>
    <t>PEREZ SEBASTIAN (SILICONIA)</t>
  </si>
  <si>
    <t>FB5100043524</t>
  </si>
  <si>
    <t>081619</t>
  </si>
  <si>
    <t>BDS - 4091 CANDELA ZOCCO</t>
  </si>
  <si>
    <t>5</t>
  </si>
  <si>
    <t xml:space="preserve">      SILORG7</t>
  </si>
  <si>
    <t>**ORGANIZADOR DE PLATOS</t>
  </si>
  <si>
    <t>PEREZ SEBASTIAN (SILICONIA)</t>
  </si>
  <si>
    <t>FB5100043538</t>
  </si>
  <si>
    <t>065023</t>
  </si>
  <si>
    <t>BDS - 1158/2685/2980/3308/4109 MARIANA QUATTROMANO</t>
  </si>
  <si>
    <t>8</t>
  </si>
  <si>
    <t xml:space="preserve">      SILORG7</t>
  </si>
  <si>
    <t>**ORGANIZADOR DE PLATOS</t>
  </si>
  <si>
    <t>PEREZ SEBASTIAN (SILICONIA)</t>
  </si>
  <si>
    <t>FB5100043592</t>
  </si>
  <si>
    <t>081281</t>
  </si>
  <si>
    <t>BDS - 4112/4152 // AH 1752 - CAROLINA HARARI</t>
  </si>
  <si>
    <t>5</t>
  </si>
  <si>
    <t xml:space="preserve">      SILORG8</t>
  </si>
  <si>
    <t>**ORGANIZADOR DE UTENSILLOS</t>
  </si>
  <si>
    <t>PEREZ SEBASTIAN (SILICONIA)</t>
  </si>
  <si>
    <t>FB5100043523</t>
  </si>
  <si>
    <t>081618</t>
  </si>
  <si>
    <t>BDS - 4090 PAULA CAÑETE</t>
  </si>
  <si>
    <t>5</t>
  </si>
  <si>
    <t xml:space="preserve">     CHUCOGRI</t>
  </si>
  <si>
    <t>+**CORTINA GRIS ALGODÓN Y POLIÉSTER 50%-50% DOS PAÑOS 140X210CM</t>
  </si>
  <si>
    <t>ALMOHADONES DE CHULITA MELINA MORER</t>
  </si>
  <si>
    <t>FB5100043607</t>
  </si>
  <si>
    <t>081714</t>
  </si>
  <si>
    <t>BDS - 4119 LESLIE GODOY</t>
  </si>
  <si>
    <t>5</t>
  </si>
  <si>
    <t xml:space="preserve">     CHUCUAD3</t>
  </si>
  <si>
    <t>**NRO.3 MANTEL CUADRDO ANTIMANCHA X1.20MT</t>
  </si>
  <si>
    <t>ALMOHADONES DE CHULITA MELINA MORER</t>
  </si>
  <si>
    <t>FB5100043523</t>
  </si>
  <si>
    <t>081618</t>
  </si>
  <si>
    <t>BDS - 4090 PAULA CAÑETE</t>
  </si>
  <si>
    <t>5</t>
  </si>
  <si>
    <t xml:space="preserve">     CHUIN05R</t>
  </si>
  <si>
    <t>**IND.CUERINA FLOR MULTICOLOR 44X30CM</t>
  </si>
  <si>
    <t>ALMOHADONES DE CHULITA MELINA MORER</t>
  </si>
  <si>
    <t>CB5100006630</t>
  </si>
  <si>
    <t>081584</t>
  </si>
  <si>
    <t>BDS - 4100 LA BARRA SRL</t>
  </si>
  <si>
    <t>5</t>
  </si>
  <si>
    <t>17</t>
  </si>
  <si>
    <t>ERROR DE FACTURACION</t>
  </si>
  <si>
    <t xml:space="preserve">     CHUIN05R</t>
  </si>
  <si>
    <t>**IND.CUERINA FLOR MULTICOLOR 44X30CM</t>
  </si>
  <si>
    <t>ALMOHADONES DE CHULITA MELINA MORER</t>
  </si>
  <si>
    <t>FB5100043492</t>
  </si>
  <si>
    <t>081584</t>
  </si>
  <si>
    <t>BDS - 4100 LA BARRA SRL</t>
  </si>
  <si>
    <t>5</t>
  </si>
  <si>
    <t xml:space="preserve">     CHUIN05R</t>
  </si>
  <si>
    <t>**IND.CUERINA FLOR MULTICOLOR 44X30CM</t>
  </si>
  <si>
    <t>ALMOHADONES DE CHULITA MELINA MORER</t>
  </si>
  <si>
    <t>FA5100061001</t>
  </si>
  <si>
    <t>081584</t>
  </si>
  <si>
    <t>BDS - 4100 LA BARRA SRL</t>
  </si>
  <si>
    <t>5</t>
  </si>
  <si>
    <t xml:space="preserve">     CHUIN35R</t>
  </si>
  <si>
    <t>**IND.CUERINA DREAM 44X30CM</t>
  </si>
  <si>
    <t>ALMOHADONES DE CHULITA MELINA MORER</t>
  </si>
  <si>
    <t>FB5100043497</t>
  </si>
  <si>
    <t>081588</t>
  </si>
  <si>
    <t>BDS - 4105 PAULA ZEPFT</t>
  </si>
  <si>
    <t>5</t>
  </si>
  <si>
    <t>30</t>
  </si>
  <si>
    <t>REC. DE PRECIO</t>
  </si>
  <si>
    <t xml:space="preserve">     CHUIN36R</t>
  </si>
  <si>
    <t>**IND.CUERINA ENJOY 44X30CM</t>
  </si>
  <si>
    <t>ALMOHADONES DE CHULITA MELINA MORER</t>
  </si>
  <si>
    <t>FB5100043537</t>
  </si>
  <si>
    <t>081625</t>
  </si>
  <si>
    <t>BDS - 4108 MARIA EMILIA BRITEZ</t>
  </si>
  <si>
    <t>5</t>
  </si>
  <si>
    <t>30</t>
  </si>
  <si>
    <t>REC. DE PRECIO</t>
  </si>
  <si>
    <t xml:space="preserve">     CHUIN37R</t>
  </si>
  <si>
    <t>**IND.CUERINA MAPA 44X30CM</t>
  </si>
  <si>
    <t>ALMOHADONES DE CHULITA MELINA MORER</t>
  </si>
  <si>
    <t>FB5100043537</t>
  </si>
  <si>
    <t>081625</t>
  </si>
  <si>
    <t>BDS - 4108 MARIA EMILIA BRITEZ</t>
  </si>
  <si>
    <t>5</t>
  </si>
  <si>
    <t>30</t>
  </si>
  <si>
    <t>REC. DE PRECIO</t>
  </si>
  <si>
    <t xml:space="preserve">     CHUIN37R</t>
  </si>
  <si>
    <t>**IND.CUERINA MAPA 44X30CM</t>
  </si>
  <si>
    <t>ALMOHADONES DE CHULITA MELINA MORER</t>
  </si>
  <si>
    <t>FB5100043607</t>
  </si>
  <si>
    <t>081714</t>
  </si>
  <si>
    <t>BDS - 4119 LESLIE GODOY</t>
  </si>
  <si>
    <t>5</t>
  </si>
  <si>
    <t xml:space="preserve">     CHUIN39R</t>
  </si>
  <si>
    <t>+**IND.CUERINA FOLLOW YOUR 44X30CM</t>
  </si>
  <si>
    <t>ALMOHADONES DE CHULITA MELINA MORER</t>
  </si>
  <si>
    <t>FB5100043497</t>
  </si>
  <si>
    <t>081588</t>
  </si>
  <si>
    <t>BDS - 4105 PAULA ZEPFT</t>
  </si>
  <si>
    <t>5</t>
  </si>
  <si>
    <t>30</t>
  </si>
  <si>
    <t>REC. DE PRECIO</t>
  </si>
  <si>
    <t xml:space="preserve">     CHUIN40R</t>
  </si>
  <si>
    <t>//**IND.CUERINA HOJAS 44X30CM</t>
  </si>
  <si>
    <t>ALMOHADONES DE CHULITA MELINA MORER</t>
  </si>
  <si>
    <t>FB5100043388</t>
  </si>
  <si>
    <t>081425</t>
  </si>
  <si>
    <t>BDS - 4089 ADRIANA AQUINO</t>
  </si>
  <si>
    <t>5</t>
  </si>
  <si>
    <t>30</t>
  </si>
  <si>
    <t>REC. DE PRECIO</t>
  </si>
  <si>
    <t xml:space="preserve">     CHUIN40R</t>
  </si>
  <si>
    <t>//**IND.CUERINA HOJAS 44X30CM</t>
  </si>
  <si>
    <t>ALMOHADONES DE CHULITA MELINA MORER</t>
  </si>
  <si>
    <t>FB5100043607</t>
  </si>
  <si>
    <t>081714</t>
  </si>
  <si>
    <t>BDS - 4119 LESLIE GODOY</t>
  </si>
  <si>
    <t>5</t>
  </si>
  <si>
    <t xml:space="preserve">     CHUIN44R</t>
  </si>
  <si>
    <t>**IND.CUERINA HOJAS 44X30CM</t>
  </si>
  <si>
    <t>ALMOHADONES DE CHULITA MELINA MORER</t>
  </si>
  <si>
    <t>FB5100043497</t>
  </si>
  <si>
    <t>081588</t>
  </si>
  <si>
    <t>BDS - 4105 PAULA ZEPFT</t>
  </si>
  <si>
    <t>5</t>
  </si>
  <si>
    <t>30</t>
  </si>
  <si>
    <t>REC. DE PRECIO</t>
  </si>
  <si>
    <t xml:space="preserve">     MLFL5840</t>
  </si>
  <si>
    <t>PLANTA ARTIFICIAL MACET. CER. 5CM</t>
  </si>
  <si>
    <t>KWALITY EXPORTS</t>
  </si>
  <si>
    <t>FB5100043382</t>
  </si>
  <si>
    <t>081421</t>
  </si>
  <si>
    <t>BDS - 4086 SOFIA SEIFERT</t>
  </si>
  <si>
    <t>5</t>
  </si>
  <si>
    <t xml:space="preserve">     MS101100</t>
  </si>
  <si>
    <t>**CUCHILLO 1PC PARA UNTAR DE MADERA 16 CM</t>
  </si>
  <si>
    <t>MISHKA SA</t>
  </si>
  <si>
    <t>FB5100043538</t>
  </si>
  <si>
    <t>065023</t>
  </si>
  <si>
    <t>BDS - 1158/2685/2980/3308/4109 MARIANA QUATTROMANO</t>
  </si>
  <si>
    <t>8</t>
  </si>
  <si>
    <t xml:space="preserve">     MS101888</t>
  </si>
  <si>
    <t>+**ESPATULA DE NYLON NEGRO Y MANGO DE MADERA</t>
  </si>
  <si>
    <t>MISHKA SA</t>
  </si>
  <si>
    <t>FB5100043637</t>
  </si>
  <si>
    <t>081748</t>
  </si>
  <si>
    <t>BDS - 4131 ANDREA CELESTE SOLEDAD RIVAROLA</t>
  </si>
  <si>
    <t>5</t>
  </si>
  <si>
    <t xml:space="preserve">     MS101889</t>
  </si>
  <si>
    <t>**ESPUMADERA DE NYLON NEGRO Y MANGO DE MADERA</t>
  </si>
  <si>
    <t>MISHKA SA</t>
  </si>
  <si>
    <t>FB5100043637</t>
  </si>
  <si>
    <t>081748</t>
  </si>
  <si>
    <t>BDS - 4131 ANDREA CELESTE SOLEDAD RIVAROLA</t>
  </si>
  <si>
    <t>5</t>
  </si>
  <si>
    <t xml:space="preserve">     MS101A53</t>
  </si>
  <si>
    <t>+**PINCEL DE SILICONA CREAM MANGO DE MADERA 27 CM</t>
  </si>
  <si>
    <t>MISHKA SA</t>
  </si>
  <si>
    <t>FB5100043605</t>
  </si>
  <si>
    <t>081718</t>
  </si>
  <si>
    <t>BDS - 4128 VALENTINA CASTRO</t>
  </si>
  <si>
    <t>5</t>
  </si>
  <si>
    <t>30</t>
  </si>
  <si>
    <t>REC. DE PRECIO</t>
  </si>
  <si>
    <t xml:space="preserve">     MS101A55</t>
  </si>
  <si>
    <t>*ESPATULA REPOSTERA CURVA DE SILICONA CREAM MANGO DE MADERA 32 CM</t>
  </si>
  <si>
    <t>MISHKA SA</t>
  </si>
  <si>
    <t>FB5100043605</t>
  </si>
  <si>
    <t>081718</t>
  </si>
  <si>
    <t>BDS - 4128 VALENTINA CASTRO</t>
  </si>
  <si>
    <t>5</t>
  </si>
  <si>
    <t>30</t>
  </si>
  <si>
    <t>REC. DE PRECIO</t>
  </si>
  <si>
    <t xml:space="preserve">     MS101A64</t>
  </si>
  <si>
    <t>**PINZA DE ACERO PUNTA NEGRA 23 CM</t>
  </si>
  <si>
    <t>MISHKA SA</t>
  </si>
  <si>
    <t>FB5100043588</t>
  </si>
  <si>
    <t>081667</t>
  </si>
  <si>
    <t>BDS 4111 - MARISA CORAZZA</t>
  </si>
  <si>
    <t>5</t>
  </si>
  <si>
    <t xml:space="preserve">     MS101A66</t>
  </si>
  <si>
    <t>+**PINZA DE ACERO PUNTA NEGRA 36 CM</t>
  </si>
  <si>
    <t>GABRIELA ANGELINO</t>
  </si>
  <si>
    <t>FB5100043495</t>
  </si>
  <si>
    <t>081586</t>
  </si>
  <si>
    <t>BDS - 4103 FLORENCIA KANG</t>
  </si>
  <si>
    <t>5</t>
  </si>
  <si>
    <t xml:space="preserve">     MS101A74</t>
  </si>
  <si>
    <t>**BATIDOR BRIGHT BLACK 25 CM</t>
  </si>
  <si>
    <t>MISHKA SA</t>
  </si>
  <si>
    <t>FB5100043593</t>
  </si>
  <si>
    <t>074916</t>
  </si>
  <si>
    <t>BDS - 2770/4114 MOIRA FLYNN</t>
  </si>
  <si>
    <t>5</t>
  </si>
  <si>
    <t xml:space="preserve">     MS106M53</t>
  </si>
  <si>
    <t>**BOWL DE CERAMICA BUTAN 20 CM</t>
  </si>
  <si>
    <t>MISHKA SA</t>
  </si>
  <si>
    <t>FB5100043376</t>
  </si>
  <si>
    <t>081332</t>
  </si>
  <si>
    <t>BDS - 4073 FLORENCIA RAFFA</t>
  </si>
  <si>
    <t>5</t>
  </si>
  <si>
    <t>30</t>
  </si>
  <si>
    <t>REC. DE PRECIO</t>
  </si>
  <si>
    <t xml:space="preserve">     MS107170</t>
  </si>
  <si>
    <t>+**ESPECIERO DE VIDRIO LINEAS HORIZONTALES TAPA COBRE 300ML 7.5X7.5X13.4CM</t>
  </si>
  <si>
    <t>MISHKA SA</t>
  </si>
  <si>
    <t>FB5100043596</t>
  </si>
  <si>
    <t>081670</t>
  </si>
  <si>
    <t>BDS - 4118 ANTONELLA LOPEZ</t>
  </si>
  <si>
    <t>5</t>
  </si>
  <si>
    <t xml:space="preserve">     MS107193</t>
  </si>
  <si>
    <t>+**ESPECIERO DE VIDRIO Y ACERO 11CM</t>
  </si>
  <si>
    <t>MISHKA SA</t>
  </si>
  <si>
    <t>FB5100043524</t>
  </si>
  <si>
    <t>081619</t>
  </si>
  <si>
    <t>BDS - 4091 CANDELA ZOCCO</t>
  </si>
  <si>
    <t>5</t>
  </si>
  <si>
    <t xml:space="preserve">     MS107215</t>
  </si>
  <si>
    <t>**QUESERA DE VIDRIO RETRO TAPA ACERO 13,5X7,5ML</t>
  </si>
  <si>
    <t>PLASTIC ART SRL</t>
  </si>
  <si>
    <t>FB5100043596</t>
  </si>
  <si>
    <t>081670</t>
  </si>
  <si>
    <t>BDS - 4118 ANTONELLA LOPEZ</t>
  </si>
  <si>
    <t>5</t>
  </si>
  <si>
    <t xml:space="preserve">     MS107216</t>
  </si>
  <si>
    <t>**AZUCARERA DE VIDRIO Y ACERO 13,5 X 7,5ML</t>
  </si>
  <si>
    <t>MISHKA SA</t>
  </si>
  <si>
    <t>FB5100043596</t>
  </si>
  <si>
    <t>081670</t>
  </si>
  <si>
    <t>BDS - 4118 ANTONELLA LOPEZ</t>
  </si>
  <si>
    <t>5</t>
  </si>
  <si>
    <t xml:space="preserve">     MS110248</t>
  </si>
  <si>
    <t>**MOLDE PARA BUDIN SILICONA MÁRMOL 28X14X6 CM</t>
  </si>
  <si>
    <t>MISHKA SA</t>
  </si>
  <si>
    <t>FB5100043496</t>
  </si>
  <si>
    <t>081587</t>
  </si>
  <si>
    <t>BDS - 4104 IRINA YANCO</t>
  </si>
  <si>
    <t>5</t>
  </si>
  <si>
    <t xml:space="preserve">     MS110250</t>
  </si>
  <si>
    <t>+**MOLDE PARA MUFFIN X 6 SILICONA</t>
  </si>
  <si>
    <t>MISHKA SA</t>
  </si>
  <si>
    <t>FB5100043383</t>
  </si>
  <si>
    <t>081422</t>
  </si>
  <si>
    <t>BDS - 4083 PAMELA LOPEZ</t>
  </si>
  <si>
    <t>5</t>
  </si>
  <si>
    <t xml:space="preserve">     MS110253</t>
  </si>
  <si>
    <t>**MANOPLA SILICONA MÁRMOL 20CM</t>
  </si>
  <si>
    <t>MISHKA SA</t>
  </si>
  <si>
    <t>FB5100043637</t>
  </si>
  <si>
    <t>081748</t>
  </si>
  <si>
    <t>BDS - 4131 ANDREA CELESTE SOLEDAD RIVAROLA</t>
  </si>
  <si>
    <t>5</t>
  </si>
  <si>
    <t xml:space="preserve">     MS113006</t>
  </si>
  <si>
    <t>**TABLA DE BAMBOO RECTANGULAR RAYADA 24X34CM</t>
  </si>
  <si>
    <t>PLASTIC ART SRL</t>
  </si>
  <si>
    <t>FB5100043383</t>
  </si>
  <si>
    <t>081422</t>
  </si>
  <si>
    <t>BDS - 4083 PAMELA LOPEZ</t>
  </si>
  <si>
    <t>5</t>
  </si>
  <si>
    <t xml:space="preserve">     MS113965</t>
  </si>
  <si>
    <t>+**TABLA DE BAMBOO ARO DE SILICONA NEGRA RECTANGULAR 30X23 CM</t>
  </si>
  <si>
    <t>PLASTIC ART SRL</t>
  </si>
  <si>
    <t>FB5100043540</t>
  </si>
  <si>
    <t>081627</t>
  </si>
  <si>
    <t>BDS - 4099 CINDI GUAIQUIL</t>
  </si>
  <si>
    <t>5</t>
  </si>
  <si>
    <t>30</t>
  </si>
  <si>
    <t>REC. DE PRECIO</t>
  </si>
  <si>
    <t xml:space="preserve">     MS113967</t>
  </si>
  <si>
    <t>+**TABLA DE BAMBOO CON MANGO NEGRO RECTANGULAR 34X17 CM</t>
  </si>
  <si>
    <t>PLASTIC ART SRL</t>
  </si>
  <si>
    <t>FB5100043588</t>
  </si>
  <si>
    <t>081667</t>
  </si>
  <si>
    <t>BDS 4111 - MARISA CORAZZA</t>
  </si>
  <si>
    <t>5</t>
  </si>
  <si>
    <t xml:space="preserve">     MS114229</t>
  </si>
  <si>
    <t>+**INFUSOR DE TE OVAL 4.5 CM</t>
  </si>
  <si>
    <t>MISHKA SA</t>
  </si>
  <si>
    <t>FB5100043495</t>
  </si>
  <si>
    <t>081586</t>
  </si>
  <si>
    <t>BDS - 4103 FLORENCIA KANG</t>
  </si>
  <si>
    <t>5</t>
  </si>
  <si>
    <t xml:space="preserve">     MS115325</t>
  </si>
  <si>
    <t>**INDIVIDUAL RANGPUR BLANCO 38CM</t>
  </si>
  <si>
    <t>PLASTIC ART SRL</t>
  </si>
  <si>
    <t>FB5100043384</t>
  </si>
  <si>
    <t>081423</t>
  </si>
  <si>
    <t>BDS - 4082 JESICA COHEN</t>
  </si>
  <si>
    <t>5</t>
  </si>
  <si>
    <t>30</t>
  </si>
  <si>
    <t>REC. DE PRECIO</t>
  </si>
  <si>
    <t xml:space="preserve">     MS126817</t>
  </si>
  <si>
    <t>+**BOTELLA DE VIDRIO CON TAPA DE ACERO NATURAL FUNDA GRIS 400ML</t>
  </si>
  <si>
    <t>MISHKA SA</t>
  </si>
  <si>
    <t>FB5100043540</t>
  </si>
  <si>
    <t>081627</t>
  </si>
  <si>
    <t>BDS - 4099 CINDI GUAIQUIL</t>
  </si>
  <si>
    <t>5</t>
  </si>
  <si>
    <t>30</t>
  </si>
  <si>
    <t>REC. DE PRECIO</t>
  </si>
  <si>
    <t xml:space="preserve">     MS129530</t>
  </si>
  <si>
    <t>+**MOLDE P/ TARTA GRAY GRANIT REDONDO 29X4CM</t>
  </si>
  <si>
    <t>MISHKA SA</t>
  </si>
  <si>
    <t>CB5100006630</t>
  </si>
  <si>
    <t>081584</t>
  </si>
  <si>
    <t>BDS - 4100 LA BARRA SRL</t>
  </si>
  <si>
    <t>5</t>
  </si>
  <si>
    <t>17</t>
  </si>
  <si>
    <t>ERROR DE FACTURACION</t>
  </si>
  <si>
    <t xml:space="preserve">     MS129530</t>
  </si>
  <si>
    <t>+**MOLDE P/ TARTA GRAY GRANIT REDONDO 29X4CM</t>
  </si>
  <si>
    <t>MISHKA SA</t>
  </si>
  <si>
    <t>FB5100043492</t>
  </si>
  <si>
    <t>081584</t>
  </si>
  <si>
    <t>BDS - 4100 LA BARRA SRL</t>
  </si>
  <si>
    <t>5</t>
  </si>
  <si>
    <t xml:space="preserve">     MS129530</t>
  </si>
  <si>
    <t>+**MOLDE P/ TARTA GRAY GRANIT REDONDO 29X4CM</t>
  </si>
  <si>
    <t>MISHKA SA</t>
  </si>
  <si>
    <t>FA5100061001</t>
  </si>
  <si>
    <t>081584</t>
  </si>
  <si>
    <t>BDS - 4100 LA BARRA SRL</t>
  </si>
  <si>
    <t>5</t>
  </si>
  <si>
    <t xml:space="preserve">     MS404010</t>
  </si>
  <si>
    <t>**AZUCARERA CONICA LISA CHICAGO BLACK 300ML</t>
  </si>
  <si>
    <t>MISHKA SA</t>
  </si>
  <si>
    <t>FB5100043593</t>
  </si>
  <si>
    <t>074916</t>
  </si>
  <si>
    <t>BDS - 2770/4114 MOIRA FLYNN</t>
  </si>
  <si>
    <t>5</t>
  </si>
  <si>
    <t xml:space="preserve">     MS502034</t>
  </si>
  <si>
    <t>**SALERO BOMBE CHICAGO BLACK TAPA ACANALADA 155ML</t>
  </si>
  <si>
    <t>GABRIELA ANGELINO</t>
  </si>
  <si>
    <t>FB5100043522</t>
  </si>
  <si>
    <t>060839</t>
  </si>
  <si>
    <t>BDS - 317/1132/3398/4060/4093 STELLA RIMAULO</t>
  </si>
  <si>
    <t>5</t>
  </si>
  <si>
    <t>30</t>
  </si>
  <si>
    <t>REC. DE PRECIO</t>
  </si>
  <si>
    <t xml:space="preserve">     MS502036</t>
  </si>
  <si>
    <t>**SALERO RAYAS VERTICALES CHICAGO BLACK 40ML</t>
  </si>
  <si>
    <t>PLASTIC ART SRL</t>
  </si>
  <si>
    <t>FB5100043637</t>
  </si>
  <si>
    <t>081748</t>
  </si>
  <si>
    <t>BDS - 4131 ANDREA CELESTE SOLEDAD RIVAROLA</t>
  </si>
  <si>
    <t>5</t>
  </si>
  <si>
    <t xml:space="preserve">     MS506059</t>
  </si>
  <si>
    <t xml:space="preserve">+**MANTEQUERA BASE DE FIBRA DE TRIGO </t>
  </si>
  <si>
    <t>GABRIELA ANGELINO</t>
  </si>
  <si>
    <t>CB5100006608</t>
  </si>
  <si>
    <t>081200</t>
  </si>
  <si>
    <t>BDS - 4052 ROMINA RUIZ</t>
  </si>
  <si>
    <t>5</t>
  </si>
  <si>
    <t>08</t>
  </si>
  <si>
    <t>SIN STOCK</t>
  </si>
  <si>
    <t xml:space="preserve">     MS506059</t>
  </si>
  <si>
    <t xml:space="preserve">+**MANTEQUERA BASE DE FIBRA DE TRIGO </t>
  </si>
  <si>
    <t>GABRIELA ANGELINO</t>
  </si>
  <si>
    <t>FB5100043383</t>
  </si>
  <si>
    <t>081422</t>
  </si>
  <si>
    <t>BDS - 4083 PAMELA LOPEZ</t>
  </si>
  <si>
    <t>5</t>
  </si>
  <si>
    <t xml:space="preserve">     MS510091</t>
  </si>
  <si>
    <t>+**MUG TRAMADO BOMBE AQUAMARINE 520 ML</t>
  </si>
  <si>
    <t>MISHKA SA</t>
  </si>
  <si>
    <t>FB5100043375</t>
  </si>
  <si>
    <t>081331</t>
  </si>
  <si>
    <t>BDS - 4078 PATRICIA RAQUEL DAVILA SOSSA</t>
  </si>
  <si>
    <t>5</t>
  </si>
  <si>
    <t xml:space="preserve">     MS512011</t>
  </si>
  <si>
    <t>**ENSALADERA BAJA INDIVIDUAL FLORENCIA GRIS E INTERIOR BLANCO 18,5 X 4 CM</t>
  </si>
  <si>
    <t>MISHKA SA</t>
  </si>
  <si>
    <t>FB5100043538</t>
  </si>
  <si>
    <t>065023</t>
  </si>
  <si>
    <t>BDS - 1158/2685/2980/3308/4109 MARIANA QUATTROMANO</t>
  </si>
  <si>
    <t>8</t>
  </si>
  <si>
    <t xml:space="preserve">     PAN73801</t>
  </si>
  <si>
    <t xml:space="preserve">+**BA6210 CEREZA HERVIDOR N14 CM ANTIADHERENTE </t>
  </si>
  <si>
    <t>ALCAST DO BRASIL LTDA.</t>
  </si>
  <si>
    <t>FB5100043495</t>
  </si>
  <si>
    <t>081586</t>
  </si>
  <si>
    <t>BDS - 4103 FLORENCIA KANG</t>
  </si>
  <si>
    <t>5</t>
  </si>
  <si>
    <t xml:space="preserve">     RAMOROSA</t>
  </si>
  <si>
    <t>**RAMO DE FLORES ROSA 26 CM DE TALLO Y 16CMDIAM</t>
  </si>
  <si>
    <t>GABRIELA ANGELINO</t>
  </si>
  <si>
    <t>FB5100043379</t>
  </si>
  <si>
    <t>081334</t>
  </si>
  <si>
    <t>BDS - 4077 AGUSTINA OROZCO</t>
  </si>
  <si>
    <t>5</t>
  </si>
  <si>
    <t>30</t>
  </si>
  <si>
    <t>REC. DE PRECIO</t>
  </si>
  <si>
    <t xml:space="preserve">    019BA1901</t>
  </si>
  <si>
    <t>**ESPATULAS X 3 SET</t>
  </si>
  <si>
    <t>MUNDO PLASTIC SRL PRODAL</t>
  </si>
  <si>
    <t>FB5100043387</t>
  </si>
  <si>
    <t>081330</t>
  </si>
  <si>
    <t>BDS - 4076/4088 FIORELLA BAEZ</t>
  </si>
  <si>
    <t>5</t>
  </si>
  <si>
    <t>30</t>
  </si>
  <si>
    <t>REC. DE PRECIO</t>
  </si>
  <si>
    <t xml:space="preserve">    019BA7907</t>
  </si>
  <si>
    <t>**PASTO SECAPLATOS MEDIANO 25CMX25CM</t>
  </si>
  <si>
    <t>MUNDO PLASTIC SRL PRODAL</t>
  </si>
  <si>
    <t>FB5100043609</t>
  </si>
  <si>
    <t>081289</t>
  </si>
  <si>
    <t>BDS - 4071/4125 CLAUDIA TITTARELLI</t>
  </si>
  <si>
    <t>5</t>
  </si>
  <si>
    <t xml:space="preserve">    019BA7908</t>
  </si>
  <si>
    <t>**PASTO SECAPLATOS GRANDE 38CMX25CM</t>
  </si>
  <si>
    <t>MUNDO PLASTIC SRL PRODAL</t>
  </si>
  <si>
    <t>FB5100043380</t>
  </si>
  <si>
    <t>081419</t>
  </si>
  <si>
    <t>BDS - 4079 ALTOS VERDES INGENIERIA</t>
  </si>
  <si>
    <t>5</t>
  </si>
  <si>
    <t>30</t>
  </si>
  <si>
    <t>REC. DE PRECIO</t>
  </si>
  <si>
    <t xml:space="preserve">    019BA7908</t>
  </si>
  <si>
    <t>**PASTO SECAPLATOS GRANDE 38CMX25CM</t>
  </si>
  <si>
    <t>MUNDO PLASTIC SRL PRODAL</t>
  </si>
  <si>
    <t>CB5100006621</t>
  </si>
  <si>
    <t>081419</t>
  </si>
  <si>
    <t>BDS - 4079 ALTOS VERDES INGENIERIA</t>
  </si>
  <si>
    <t>5</t>
  </si>
  <si>
    <t>17</t>
  </si>
  <si>
    <t>ERROR DE FACTURACION</t>
  </si>
  <si>
    <t xml:space="preserve">    019BA7908</t>
  </si>
  <si>
    <t>**PASTO SECAPLATOS GRANDE 38CMX25CM</t>
  </si>
  <si>
    <t>MUNDO PLASTIC SRL PRODAL</t>
  </si>
  <si>
    <t>CB5100006622</t>
  </si>
  <si>
    <t>081419</t>
  </si>
  <si>
    <t>BDS - 4079 ALTOS VERDES INGENIERIA</t>
  </si>
  <si>
    <t>5</t>
  </si>
  <si>
    <t>17</t>
  </si>
  <si>
    <t>ERROR DE FACTURACION</t>
  </si>
  <si>
    <t xml:space="preserve">    019BA7908</t>
  </si>
  <si>
    <t>**PASTO SECAPLATOS GRANDE 38CMX25CM</t>
  </si>
  <si>
    <t>MUNDO PLASTIC SRL PRODAL</t>
  </si>
  <si>
    <t>FB5100043438</t>
  </si>
  <si>
    <t>081419</t>
  </si>
  <si>
    <t>BDS - 4079 ALTOS VERDES INGENIERIA</t>
  </si>
  <si>
    <t>5</t>
  </si>
  <si>
    <t xml:space="preserve">    019BA7908</t>
  </si>
  <si>
    <t>**PASTO SECAPLATOS GRANDE 38CMX25CM</t>
  </si>
  <si>
    <t>MUNDO PLASTIC SRL PRODAL</t>
  </si>
  <si>
    <t>FA5100060772</t>
  </si>
  <si>
    <t>081419</t>
  </si>
  <si>
    <t>BDS - 4079 ALTOS VERDES INGENIERIA</t>
  </si>
  <si>
    <t>5</t>
  </si>
  <si>
    <t xml:space="preserve">    019BA7908</t>
  </si>
  <si>
    <t>**PASTO SECAPLATOS GRANDE 38CMX25CM</t>
  </si>
  <si>
    <t>MUNDO PLASTIC SRL PRODAL</t>
  </si>
  <si>
    <t>CA5100018325</t>
  </si>
  <si>
    <t>081419</t>
  </si>
  <si>
    <t>BDS - 4079 ALTOS VERDES INGENIERIA</t>
  </si>
  <si>
    <t>5</t>
  </si>
  <si>
    <t>08</t>
  </si>
  <si>
    <t>SIN STOCK</t>
  </si>
  <si>
    <t xml:space="preserve">    019BA7908</t>
  </si>
  <si>
    <t>**PASTO SECAPLATOS GRANDE 38CMX25CM</t>
  </si>
  <si>
    <t>MUNDO PLASTIC SRL PRODAL</t>
  </si>
  <si>
    <t>FA5100060794</t>
  </si>
  <si>
    <t>081419</t>
  </si>
  <si>
    <t>BDS - 4079 ALTOS VERDES INGENIERIA</t>
  </si>
  <si>
    <t>5</t>
  </si>
  <si>
    <t xml:space="preserve">    019BA7908</t>
  </si>
  <si>
    <t>**PASTO SECAPLATOS GRANDE 38CMX25CM</t>
  </si>
  <si>
    <t>MUNDO PLASTIC SRL PRODAL</t>
  </si>
  <si>
    <t>FB5100043494</t>
  </si>
  <si>
    <t>081585</t>
  </si>
  <si>
    <t>BDS - 4102 JUAN MANUEL FANGIO</t>
  </si>
  <si>
    <t>5</t>
  </si>
  <si>
    <t xml:space="preserve">    046AB8215</t>
  </si>
  <si>
    <t>**SET DE BAÑO PASTEL 4PC DISPENSER + JABONERA + 2 PORTA CEPILLOS POLI.</t>
  </si>
  <si>
    <t>KWALITY EXPORTS</t>
  </si>
  <si>
    <t>FB5100043382</t>
  </si>
  <si>
    <t>081421</t>
  </si>
  <si>
    <t>BDS - 4086 SOFIA SEIFERT</t>
  </si>
  <si>
    <t>5</t>
  </si>
  <si>
    <t xml:space="preserve">    046BA4798</t>
  </si>
  <si>
    <t>CUCHARA  HELADO 23CM</t>
  </si>
  <si>
    <t>KWALITY EXPORTS</t>
  </si>
  <si>
    <t>FB5100043637</t>
  </si>
  <si>
    <t>081748</t>
  </si>
  <si>
    <t>BDS - 4131 ANDREA CELESTE SOLEDAD RIVAROLA</t>
  </si>
  <si>
    <t>5</t>
  </si>
  <si>
    <t xml:space="preserve">    046BA4824</t>
  </si>
  <si>
    <t>BATIDOR SEMIAUTOMATICO 2COL.SURT 34CM</t>
  </si>
  <si>
    <t>KWALITY EXPORTS</t>
  </si>
  <si>
    <t>FB5100043610</t>
  </si>
  <si>
    <t>079284</t>
  </si>
  <si>
    <t>BDS - 3759/4120 DAIANA VOLGGI</t>
  </si>
  <si>
    <t>5</t>
  </si>
  <si>
    <t xml:space="preserve">    046BA4825</t>
  </si>
  <si>
    <t>MOLDE FLANERA DIAM 21CM ALT 9CM</t>
  </si>
  <si>
    <t>KWALITY EXPORTS</t>
  </si>
  <si>
    <t>CB5100006630</t>
  </si>
  <si>
    <t>081584</t>
  </si>
  <si>
    <t>BDS - 4100 LA BARRA SRL</t>
  </si>
  <si>
    <t>5</t>
  </si>
  <si>
    <t>17</t>
  </si>
  <si>
    <t>ERROR DE FACTURACION</t>
  </si>
  <si>
    <t xml:space="preserve">    046BA4825</t>
  </si>
  <si>
    <t>MOLDE FLANERA DIAM 21CM ALT 9CM</t>
  </si>
  <si>
    <t>KWALITY EXPORTS</t>
  </si>
  <si>
    <t>FB5100043492</t>
  </si>
  <si>
    <t>081584</t>
  </si>
  <si>
    <t>BDS - 4100 LA BARRA SRL</t>
  </si>
  <si>
    <t>5</t>
  </si>
  <si>
    <t xml:space="preserve">    046BA4825</t>
  </si>
  <si>
    <t>MOLDE FLANERA DIAM 21CM ALT 9CM</t>
  </si>
  <si>
    <t>KWALITY EXPORTS</t>
  </si>
  <si>
    <t>FA5100061001</t>
  </si>
  <si>
    <t>081584</t>
  </si>
  <si>
    <t>BDS - 4100 LA BARRA SRL</t>
  </si>
  <si>
    <t>5</t>
  </si>
  <si>
    <t xml:space="preserve">    046BA4834</t>
  </si>
  <si>
    <t>+////MOLDE P GALLE 6DIV. CORAZON 26X18X1,5CM</t>
  </si>
  <si>
    <t>KWALITY EXPORTS</t>
  </si>
  <si>
    <t>FB5100043526</t>
  </si>
  <si>
    <t>081620</t>
  </si>
  <si>
    <t>BDS - 4095 CLAUDIA BENITEZ</t>
  </si>
  <si>
    <t>8</t>
  </si>
  <si>
    <t xml:space="preserve">    046BA6430</t>
  </si>
  <si>
    <t>FRASCO VIDRIO 16CM</t>
  </si>
  <si>
    <t>KWALITY EXPORTS</t>
  </si>
  <si>
    <t>FB5100043288</t>
  </si>
  <si>
    <t>072042</t>
  </si>
  <si>
    <t>BDS - 2385/4081 MARIELA HERMIDA</t>
  </si>
  <si>
    <t>5</t>
  </si>
  <si>
    <t xml:space="preserve">    046BA6430</t>
  </si>
  <si>
    <t>FRASCO VIDRIO 16CM</t>
  </si>
  <si>
    <t>KWALITY EXPORTS</t>
  </si>
  <si>
    <t>CB5100006630</t>
  </si>
  <si>
    <t>081584</t>
  </si>
  <si>
    <t>BDS - 4100 LA BARRA SRL</t>
  </si>
  <si>
    <t>5</t>
  </si>
  <si>
    <t>17</t>
  </si>
  <si>
    <t>ERROR DE FACTURACION</t>
  </si>
  <si>
    <t xml:space="preserve">    046BA6430</t>
  </si>
  <si>
    <t>FRASCO VIDRIO 16CM</t>
  </si>
  <si>
    <t>KWALITY EXPORTS</t>
  </si>
  <si>
    <t>CB5100006630</t>
  </si>
  <si>
    <t>081584</t>
  </si>
  <si>
    <t>BDS - 4100 LA BARRA SRL</t>
  </si>
  <si>
    <t>5</t>
  </si>
  <si>
    <t>17</t>
  </si>
  <si>
    <t>ERROR DE FACTURACION</t>
  </si>
  <si>
    <t xml:space="preserve">    046BA6430</t>
  </si>
  <si>
    <t>FRASCO VIDRIO 16CM</t>
  </si>
  <si>
    <t>KWALITY EXPORTS</t>
  </si>
  <si>
    <t>FB5100043492</t>
  </si>
  <si>
    <t>081584</t>
  </si>
  <si>
    <t>BDS - 4100 LA BARRA SRL</t>
  </si>
  <si>
    <t>5</t>
  </si>
  <si>
    <t xml:space="preserve">    046BA6430</t>
  </si>
  <si>
    <t>FRASCO VIDRIO 16CM</t>
  </si>
  <si>
    <t>KWALITY EXPORTS</t>
  </si>
  <si>
    <t>FB5100043492</t>
  </si>
  <si>
    <t>081584</t>
  </si>
  <si>
    <t>BDS - 4100 LA BARRA SRL</t>
  </si>
  <si>
    <t>5</t>
  </si>
  <si>
    <t xml:space="preserve">    046BA6430</t>
  </si>
  <si>
    <t>FRASCO VIDRIO 16CM</t>
  </si>
  <si>
    <t>KWALITY EXPORTS</t>
  </si>
  <si>
    <t>FA5100061001</t>
  </si>
  <si>
    <t>081584</t>
  </si>
  <si>
    <t>BDS - 4100 LA BARRA SRL</t>
  </si>
  <si>
    <t>5</t>
  </si>
  <si>
    <t xml:space="preserve">    046BA6430</t>
  </si>
  <si>
    <t>FRASCO VIDRIO 16CM</t>
  </si>
  <si>
    <t>KWALITY EXPORTS</t>
  </si>
  <si>
    <t>FA5100061001</t>
  </si>
  <si>
    <t>081584</t>
  </si>
  <si>
    <t>BDS - 4100 LA BARRA SRL</t>
  </si>
  <si>
    <t>5</t>
  </si>
  <si>
    <t xml:space="preserve">    046BA6431</t>
  </si>
  <si>
    <t>FRASCO VIDRIO 19CM</t>
  </si>
  <si>
    <t>KWALITY EXPORTS</t>
  </si>
  <si>
    <t>FB5100043288</t>
  </si>
  <si>
    <t>072042</t>
  </si>
  <si>
    <t>BDS - 2385/4081 MARIELA HERMIDA</t>
  </si>
  <si>
    <t>5</t>
  </si>
  <si>
    <t xml:space="preserve">    046BA6431</t>
  </si>
  <si>
    <t>FRASCO VIDRIO 19CM</t>
  </si>
  <si>
    <t>KWALITY EXPORTS</t>
  </si>
  <si>
    <t>CB5100006630</t>
  </si>
  <si>
    <t>081584</t>
  </si>
  <si>
    <t>BDS - 4100 LA BARRA SRL</t>
  </si>
  <si>
    <t>5</t>
  </si>
  <si>
    <t>17</t>
  </si>
  <si>
    <t>ERROR DE FACTURACION</t>
  </si>
  <si>
    <t xml:space="preserve">    046BA6431</t>
  </si>
  <si>
    <t>FRASCO VIDRIO 19CM</t>
  </si>
  <si>
    <t>KWALITY EXPORTS</t>
  </si>
  <si>
    <t>CB5100006630</t>
  </si>
  <si>
    <t>081584</t>
  </si>
  <si>
    <t>BDS - 4100 LA BARRA SRL</t>
  </si>
  <si>
    <t>5</t>
  </si>
  <si>
    <t>17</t>
  </si>
  <si>
    <t>ERROR DE FACTURACION</t>
  </si>
  <si>
    <t xml:space="preserve">    046BA6431</t>
  </si>
  <si>
    <t>FRASCO VIDRIO 19CM</t>
  </si>
  <si>
    <t>KWALITY EXPORTS</t>
  </si>
  <si>
    <t>FB5100043492</t>
  </si>
  <si>
    <t>081584</t>
  </si>
  <si>
    <t>BDS - 4100 LA BARRA SRL</t>
  </si>
  <si>
    <t>5</t>
  </si>
  <si>
    <t xml:space="preserve">    046BA6431</t>
  </si>
  <si>
    <t>FRASCO VIDRIO 19CM</t>
  </si>
  <si>
    <t>KWALITY EXPORTS</t>
  </si>
  <si>
    <t>FB5100043492</t>
  </si>
  <si>
    <t>081584</t>
  </si>
  <si>
    <t>BDS - 4100 LA BARRA SRL</t>
  </si>
  <si>
    <t>5</t>
  </si>
  <si>
    <t xml:space="preserve">    046BA6431</t>
  </si>
  <si>
    <t>FRASCO VIDRIO 19CM</t>
  </si>
  <si>
    <t>KWALITY EXPORTS</t>
  </si>
  <si>
    <t>FA5100061001</t>
  </si>
  <si>
    <t>081584</t>
  </si>
  <si>
    <t>BDS - 4100 LA BARRA SRL</t>
  </si>
  <si>
    <t>5</t>
  </si>
  <si>
    <t xml:space="preserve">    046BA6431</t>
  </si>
  <si>
    <t>FRASCO VIDRIO 19CM</t>
  </si>
  <si>
    <t>KWALITY EXPORTS</t>
  </si>
  <si>
    <t>FA5100061001</t>
  </si>
  <si>
    <t>081584</t>
  </si>
  <si>
    <t>BDS - 4100 LA BARRA SRL</t>
  </si>
  <si>
    <t>5</t>
  </si>
  <si>
    <t xml:space="preserve">    046BA6432</t>
  </si>
  <si>
    <t>FRASCO VIDRIO 23CM</t>
  </si>
  <si>
    <t>KWALITY EXPORTS</t>
  </si>
  <si>
    <t>FB5100043288</t>
  </si>
  <si>
    <t>072042</t>
  </si>
  <si>
    <t>BDS - 2385/4081 MARIELA HERMIDA</t>
  </si>
  <si>
    <t>5</t>
  </si>
  <si>
    <t xml:space="preserve">    046BA6432</t>
  </si>
  <si>
    <t>FRASCO VIDRIO 23CM</t>
  </si>
  <si>
    <t>KWALITY EXPORTS</t>
  </si>
  <si>
    <t>CB5100006630</t>
  </si>
  <si>
    <t>081584</t>
  </si>
  <si>
    <t>BDS - 4100 LA BARRA SRL</t>
  </si>
  <si>
    <t>5</t>
  </si>
  <si>
    <t>17</t>
  </si>
  <si>
    <t>ERROR DE FACTURACION</t>
  </si>
  <si>
    <t xml:space="preserve">    046BA6432</t>
  </si>
  <si>
    <t>FRASCO VIDRIO 23CM</t>
  </si>
  <si>
    <t>KWALITY EXPORTS</t>
  </si>
  <si>
    <t>CB5100006630</t>
  </si>
  <si>
    <t>081584</t>
  </si>
  <si>
    <t>BDS - 4100 LA BARRA SRL</t>
  </si>
  <si>
    <t>5</t>
  </si>
  <si>
    <t>17</t>
  </si>
  <si>
    <t>ERROR DE FACTURACION</t>
  </si>
  <si>
    <t xml:space="preserve">    046BA6432</t>
  </si>
  <si>
    <t>FRASCO VIDRIO 23CM</t>
  </si>
  <si>
    <t>KWALITY EXPORTS</t>
  </si>
  <si>
    <t>FB5100043492</t>
  </si>
  <si>
    <t>081584</t>
  </si>
  <si>
    <t>BDS - 4100 LA BARRA SRL</t>
  </si>
  <si>
    <t>5</t>
  </si>
  <si>
    <t xml:space="preserve">    046BA6432</t>
  </si>
  <si>
    <t>FRASCO VIDRIO 23CM</t>
  </si>
  <si>
    <t>KWALITY EXPORTS</t>
  </si>
  <si>
    <t>FB5100043492</t>
  </si>
  <si>
    <t>081584</t>
  </si>
  <si>
    <t>BDS - 4100 LA BARRA SRL</t>
  </si>
  <si>
    <t>5</t>
  </si>
  <si>
    <t xml:space="preserve">    046BA6432</t>
  </si>
  <si>
    <t>FRASCO VIDRIO 23CM</t>
  </si>
  <si>
    <t>KWALITY EXPORTS</t>
  </si>
  <si>
    <t>FA5100061001</t>
  </si>
  <si>
    <t>081584</t>
  </si>
  <si>
    <t>BDS - 4100 LA BARRA SRL</t>
  </si>
  <si>
    <t>5</t>
  </si>
  <si>
    <t xml:space="preserve">    046BA6432</t>
  </si>
  <si>
    <t>FRASCO VIDRIO 23CM</t>
  </si>
  <si>
    <t>KWALITY EXPORTS</t>
  </si>
  <si>
    <t>FA5100061001</t>
  </si>
  <si>
    <t>081584</t>
  </si>
  <si>
    <t>BDS - 4100 LA BARRA SRL</t>
  </si>
  <si>
    <t>5</t>
  </si>
  <si>
    <t xml:space="preserve">    046BA7377</t>
  </si>
  <si>
    <t>RALLADOR 4COL SURT 24X12X4,5CM</t>
  </si>
  <si>
    <t>KWALITY EXPORTS</t>
  </si>
  <si>
    <t>FB5100043637</t>
  </si>
  <si>
    <t>081748</t>
  </si>
  <si>
    <t>BDS - 4131 ANDREA CELESTE SOLEDAD RIVAROLA</t>
  </si>
  <si>
    <t>5</t>
  </si>
  <si>
    <t xml:space="preserve">    046BA8059</t>
  </si>
  <si>
    <t>TABLA DE PICAR 45X31CM</t>
  </si>
  <si>
    <t>KWALITY EXPORTS</t>
  </si>
  <si>
    <t>FB5100043524</t>
  </si>
  <si>
    <t>081619</t>
  </si>
  <si>
    <t>BDS - 4091 CANDELA ZOCCO</t>
  </si>
  <si>
    <t>5</t>
  </si>
  <si>
    <t xml:space="preserve">    046BO7485</t>
  </si>
  <si>
    <t>+**FRASCO DIFUSOR AROMATICO 2COL SURT 11X6CM</t>
  </si>
  <si>
    <t>KWALITY EXPORTS</t>
  </si>
  <si>
    <t>FB5100043384</t>
  </si>
  <si>
    <t>081423</t>
  </si>
  <si>
    <t>BDS - 4082 JESICA COHEN</t>
  </si>
  <si>
    <t>5</t>
  </si>
  <si>
    <t>30</t>
  </si>
  <si>
    <t>REC. DE PRECIO</t>
  </si>
  <si>
    <t xml:space="preserve">    046JA7225</t>
  </si>
  <si>
    <t>**FLORERO DE VIDRIO AZUL 16,5CM // 10,5CM DIAM</t>
  </si>
  <si>
    <t>KWALITY EXPORTS</t>
  </si>
  <si>
    <t>FB5100043379</t>
  </si>
  <si>
    <t>081334</t>
  </si>
  <si>
    <t>BDS - 4077 AGUSTINA OROZCO</t>
  </si>
  <si>
    <t>5</t>
  </si>
  <si>
    <t>30</t>
  </si>
  <si>
    <t>REC. DE PRECIO</t>
  </si>
  <si>
    <t xml:space="preserve">    046LI6696</t>
  </si>
  <si>
    <t>LIMPIEZA SECADOR DE VIDRIOS 4 COLORES SURT 29X3X30CM</t>
  </si>
  <si>
    <t>KWALITY EXPORTS</t>
  </si>
  <si>
    <t>FB5100043637</t>
  </si>
  <si>
    <t>081748</t>
  </si>
  <si>
    <t>BDS - 4131 ANDREA CELESTE SOLEDAD RIVAROLA</t>
  </si>
  <si>
    <t>5</t>
  </si>
  <si>
    <t xml:space="preserve">    046LI7535</t>
  </si>
  <si>
    <t>**LIMPIEZA TRAPEADOR DE PISO EXTENSIBLE VIOLETA 106CM HASTA 140CM BASE 43CM</t>
  </si>
  <si>
    <t>KWALITY EXPORTS</t>
  </si>
  <si>
    <t>FB5100043495</t>
  </si>
  <si>
    <t>081586</t>
  </si>
  <si>
    <t>BDS - 4103 FLORENCIA KANG</t>
  </si>
  <si>
    <t>5</t>
  </si>
  <si>
    <t xml:space="preserve">    046LI7902</t>
  </si>
  <si>
    <t xml:space="preserve">+TRAPEADOR 
DE MANO 38X12CM </t>
  </si>
  <si>
    <t>KWALITY EXPORTS</t>
  </si>
  <si>
    <t>FB5100043495</t>
  </si>
  <si>
    <t>081586</t>
  </si>
  <si>
    <t>BDS - 4103 FLORENCIA KANG</t>
  </si>
  <si>
    <t>5</t>
  </si>
  <si>
    <t xml:space="preserve">    046LI8211</t>
  </si>
  <si>
    <t>**MOPA CON SPRAY</t>
  </si>
  <si>
    <t>KWALITY EXPORTS</t>
  </si>
  <si>
    <t>FB5100043381</t>
  </si>
  <si>
    <t>081420</t>
  </si>
  <si>
    <t>BDS - 4080 GABRIELA ROMERO</t>
  </si>
  <si>
    <t>5</t>
  </si>
  <si>
    <t>30</t>
  </si>
  <si>
    <t>REC. DE PRECIO</t>
  </si>
  <si>
    <t xml:space="preserve">    046ME7897</t>
  </si>
  <si>
    <t>+/MESA PLEGABLE
 PARA COMP. MAD. MDF Y METAL 5 MOD. 59X39X23CM</t>
  </si>
  <si>
    <t>KWALITY EXPORTS</t>
  </si>
  <si>
    <t>FB5100043495</t>
  </si>
  <si>
    <t>081586</t>
  </si>
  <si>
    <t>BDS - 4103 FLORENCIA KANG</t>
  </si>
  <si>
    <t>5</t>
  </si>
  <si>
    <t xml:space="preserve">    046RE6030</t>
  </si>
  <si>
    <t>+**/REL. PARED FDO. BCO MARCO CHATO DIAM 22,5CM JJ</t>
  </si>
  <si>
    <t>KWALITY EXPORTS</t>
  </si>
  <si>
    <t>FB5100043494</t>
  </si>
  <si>
    <t>081585</t>
  </si>
  <si>
    <t>BDS - 4102 JUAN MANUEL FANGIO</t>
  </si>
  <si>
    <t>5</t>
  </si>
  <si>
    <t xml:space="preserve">    046RE6395</t>
  </si>
  <si>
    <t>**REL. PARED DISCO VINILO VIDRIO TEMPLADO 30CM</t>
  </si>
  <si>
    <t>KWALITY EXPORTS</t>
  </si>
  <si>
    <t>FB5100043384</t>
  </si>
  <si>
    <t>081423</t>
  </si>
  <si>
    <t>BDS - 4082 JESICA COHEN</t>
  </si>
  <si>
    <t>5</t>
  </si>
  <si>
    <t>30</t>
  </si>
  <si>
    <t>REC. DE PRECIO</t>
  </si>
  <si>
    <t xml:space="preserve">    046TA7996</t>
  </si>
  <si>
    <t xml:space="preserve">CESTO DE BASURA ACERO INOXIDABLE 5L </t>
  </si>
  <si>
    <t>KWALITY EXPORTS</t>
  </si>
  <si>
    <t>FB5100043498</t>
  </si>
  <si>
    <t>081589</t>
  </si>
  <si>
    <t>BDS - 4106 MANUELA GONZALEZ FALOCI</t>
  </si>
  <si>
    <t>5</t>
  </si>
  <si>
    <t>30</t>
  </si>
  <si>
    <t>REC. DE PRECIO</t>
  </si>
  <si>
    <t xml:space="preserve">    062AL8219</t>
  </si>
  <si>
    <t>**TRAPOS DE PISO CON LEYENDA 57X47CM SURTIDOS</t>
  </si>
  <si>
    <t>TAL TEXTIL S.R.L.</t>
  </si>
  <si>
    <t>FB5100043538</t>
  </si>
  <si>
    <t>065023</t>
  </si>
  <si>
    <t>BDS - 1158/2685/2980/3308/4109 MARIANA QUATTROMANO</t>
  </si>
  <si>
    <t>8</t>
  </si>
  <si>
    <t xml:space="preserve">    062AL8219</t>
  </si>
  <si>
    <t>**TRAPOS DE PISO CON LEYENDA 57X47CM SURTIDOS</t>
  </si>
  <si>
    <t>TAL TEXTIL S.R.L.</t>
  </si>
  <si>
    <t>FB5100043538</t>
  </si>
  <si>
    <t>065023</t>
  </si>
  <si>
    <t>BDS - 1158/2685/2980/3308/4109 MARIANA QUATTROMANO</t>
  </si>
  <si>
    <t>8</t>
  </si>
  <si>
    <t xml:space="preserve">    062AL8219</t>
  </si>
  <si>
    <t>**TRAPOS DE PISO CON LEYENDA 57X47CM SURTIDOS</t>
  </si>
  <si>
    <t>TAL TEXTIL S.R.L.</t>
  </si>
  <si>
    <t>FB5100043639</t>
  </si>
  <si>
    <t>081747</t>
  </si>
  <si>
    <t>BDS - 4129 MONICA QUATELA</t>
  </si>
  <si>
    <t>5</t>
  </si>
  <si>
    <t xml:space="preserve">    062AL8219</t>
  </si>
  <si>
    <t>**TRAPOS DE PISO CON LEYENDA 57X47CM SURTIDOS</t>
  </si>
  <si>
    <t>TAL TEXTIL S.R.L.</t>
  </si>
  <si>
    <t>FB5100043639</t>
  </si>
  <si>
    <t>081747</t>
  </si>
  <si>
    <t>BDS - 4129 MONICA QUATELA</t>
  </si>
  <si>
    <t>5</t>
  </si>
  <si>
    <t xml:space="preserve">    078DE2486</t>
  </si>
  <si>
    <t>** SET X 2 GANCHOS "YOU ME"  48X16X17CM</t>
  </si>
  <si>
    <t>HANGZHOU LIGHT INDUS. PROD A&amp;C</t>
  </si>
  <si>
    <t>FB5100043588</t>
  </si>
  <si>
    <t>081667</t>
  </si>
  <si>
    <t>BDS 4111 - MARISA CORAZZA</t>
  </si>
  <si>
    <t>5</t>
  </si>
  <si>
    <t xml:space="preserve">    078IM2488</t>
  </si>
  <si>
    <t xml:space="preserve">** 7 BOTONES IMANES </t>
  </si>
  <si>
    <t>HANGZHOU LIGHT INDUS. PROD A&amp;C</t>
  </si>
  <si>
    <t>FB5100043376</t>
  </si>
  <si>
    <t>081332</t>
  </si>
  <si>
    <t>BDS - 4073 FLORENCIA RAFFA</t>
  </si>
  <si>
    <t>5</t>
  </si>
  <si>
    <t>30</t>
  </si>
  <si>
    <t>REC. DE PRECIO</t>
  </si>
  <si>
    <t xml:space="preserve">    100BA4018</t>
  </si>
  <si>
    <t>** TUPPER VERDE C/TAPA DE VENTILACION 0,55 L. 13X9X6,5CM</t>
  </si>
  <si>
    <t>NINGBO LISI IMPORT &amp; EXPORT CO</t>
  </si>
  <si>
    <t>CB5100006630</t>
  </si>
  <si>
    <t>081584</t>
  </si>
  <si>
    <t>BDS - 4100 LA BARRA SRL</t>
  </si>
  <si>
    <t>5</t>
  </si>
  <si>
    <t>17</t>
  </si>
  <si>
    <t>ERROR DE FACTURACION</t>
  </si>
  <si>
    <t xml:space="preserve">    100BA4018</t>
  </si>
  <si>
    <t>** TUPPER VERDE C/TAPA DE VENTILACION 0,55 L. 13X9X6,5CM</t>
  </si>
  <si>
    <t>NINGBO LISI IMPORT &amp; EXPORT CO</t>
  </si>
  <si>
    <t>FB5100043492</t>
  </si>
  <si>
    <t>081584</t>
  </si>
  <si>
    <t>BDS - 4100 LA BARRA SRL</t>
  </si>
  <si>
    <t>5</t>
  </si>
  <si>
    <t xml:space="preserve">    100BA4018</t>
  </si>
  <si>
    <t>** TUPPER VERDE C/TAPA DE VENTILACION 0,55 L. 13X9X6,5CM</t>
  </si>
  <si>
    <t>NINGBO LISI IMPORT &amp; EXPORT CO</t>
  </si>
  <si>
    <t>FA5100061001</t>
  </si>
  <si>
    <t>081584</t>
  </si>
  <si>
    <t>BDS - 4100 LA BARRA SRL</t>
  </si>
  <si>
    <t>5</t>
  </si>
  <si>
    <t xml:space="preserve">    100BA4020</t>
  </si>
  <si>
    <t>** TUPPER VERDE C/ TAPA DE VENTILACION 0,82 L. 13X9,9CM</t>
  </si>
  <si>
    <t>NINGBO LISI IMPORT &amp; EXPORT CO</t>
  </si>
  <si>
    <t>CB5100006630</t>
  </si>
  <si>
    <t>081584</t>
  </si>
  <si>
    <t>BDS - 4100 LA BARRA SRL</t>
  </si>
  <si>
    <t>5</t>
  </si>
  <si>
    <t>17</t>
  </si>
  <si>
    <t>ERROR DE FACTURACION</t>
  </si>
  <si>
    <t xml:space="preserve">    100BA4020</t>
  </si>
  <si>
    <t>** TUPPER VERDE C/ TAPA DE VENTILACION 0,82 L. 13X9,9CM</t>
  </si>
  <si>
    <t>NINGBO LISI IMPORT &amp; EXPORT CO</t>
  </si>
  <si>
    <t>FB5100043492</t>
  </si>
  <si>
    <t>081584</t>
  </si>
  <si>
    <t>BDS - 4100 LA BARRA SRL</t>
  </si>
  <si>
    <t>5</t>
  </si>
  <si>
    <t xml:space="preserve">    100BA4020</t>
  </si>
  <si>
    <t>** TUPPER VERDE C/ TAPA DE VENTILACION 0,82 L. 13X9,9CM</t>
  </si>
  <si>
    <t>NINGBO LISI IMPORT &amp; EXPORT CO</t>
  </si>
  <si>
    <t>FA5100061001</t>
  </si>
  <si>
    <t>081584</t>
  </si>
  <si>
    <t>BDS - 4100 LA BARRA SRL</t>
  </si>
  <si>
    <t>5</t>
  </si>
  <si>
    <t xml:space="preserve">    100BA4023</t>
  </si>
  <si>
    <t>** TUPPER VERDE C/TAPA DE VENTILACION 0,28 L. 7.3X5X10.2CM</t>
  </si>
  <si>
    <t>NINGBO LISI IMPORT &amp; EXPORT CO</t>
  </si>
  <si>
    <t>CB5100006630</t>
  </si>
  <si>
    <t>081584</t>
  </si>
  <si>
    <t>BDS - 4100 LA BARRA SRL</t>
  </si>
  <si>
    <t>5</t>
  </si>
  <si>
    <t>17</t>
  </si>
  <si>
    <t>ERROR DE FACTURACION</t>
  </si>
  <si>
    <t xml:space="preserve">    100BA4023</t>
  </si>
  <si>
    <t>** TUPPER VERDE C/TAPA DE VENTILACION 0,28 L. 7.3X5X10.2CM</t>
  </si>
  <si>
    <t>NINGBO LISI IMPORT &amp; EXPORT CO</t>
  </si>
  <si>
    <t>FB5100043492</t>
  </si>
  <si>
    <t>081584</t>
  </si>
  <si>
    <t>BDS - 4100 LA BARRA SRL</t>
  </si>
  <si>
    <t>5</t>
  </si>
  <si>
    <t xml:space="preserve">    100BA4023</t>
  </si>
  <si>
    <t>** TUPPER VERDE C/TAPA DE VENTILACION 0,28 L. 7.3X5X10.2CM</t>
  </si>
  <si>
    <t>NINGBO LISI IMPORT &amp; EXPORT CO</t>
  </si>
  <si>
    <t>FA5100061001</t>
  </si>
  <si>
    <t>081584</t>
  </si>
  <si>
    <t>BDS - 4100 LA BARRA SRL</t>
  </si>
  <si>
    <t>5</t>
  </si>
  <si>
    <t xml:space="preserve">    CARRA3030</t>
  </si>
  <si>
    <t>**MESA ARRIME TAPA MÁRMOL CARRARA 30X30X60CM</t>
  </si>
  <si>
    <t>JUAMPI</t>
  </si>
  <si>
    <t>FB5100043548</t>
  </si>
  <si>
    <t>081631</t>
  </si>
  <si>
    <t>BDS - 4113 YAMILA SANTANGELO</t>
  </si>
  <si>
    <t>5</t>
  </si>
  <si>
    <t xml:space="preserve">    CHUC27NEW</t>
  </si>
  <si>
    <t>+**MANTEL TROPICAL  CIRCULAR ANTIMANCHA 1,40 MT</t>
  </si>
  <si>
    <t>ALMOHADONES DE CHULITA MELINA MORER</t>
  </si>
  <si>
    <t>FB5100043531</t>
  </si>
  <si>
    <t>081621</t>
  </si>
  <si>
    <t>BDS - 4097 MARIA FLORENCIA PARE</t>
  </si>
  <si>
    <t>5</t>
  </si>
  <si>
    <t xml:space="preserve">    CHUIN175R</t>
  </si>
  <si>
    <t>**IND.CUERINA MARMOL DORADO 44X30CM</t>
  </si>
  <si>
    <t>ALMOHADONES DE CHULITA MELINA MORER</t>
  </si>
  <si>
    <t>FB5100043387</t>
  </si>
  <si>
    <t>081330</t>
  </si>
  <si>
    <t>BDS - 4076/4088 FIORELLA BAEZ</t>
  </si>
  <si>
    <t>5</t>
  </si>
  <si>
    <t>30</t>
  </si>
  <si>
    <t>REC. DE PRECIO</t>
  </si>
  <si>
    <t xml:space="preserve">    CHUIN177R</t>
  </si>
  <si>
    <t>//**IND.CUERINA MARMOL MANTEL 44X30CM</t>
  </si>
  <si>
    <t>ALMOHADONES DE CHULITA MELINA MORER</t>
  </si>
  <si>
    <t>FB5100043374</t>
  </si>
  <si>
    <t>081330</t>
  </si>
  <si>
    <t>BDS - 4076/4088 FIORELLA BAEZ</t>
  </si>
  <si>
    <t>5</t>
  </si>
  <si>
    <t>30</t>
  </si>
  <si>
    <t>REC. DE PRECIO</t>
  </si>
  <si>
    <t xml:space="preserve">    CHUIN177R</t>
  </si>
  <si>
    <t>//**IND.CUERINA MARMOL MANTEL 44X30CM</t>
  </si>
  <si>
    <t>ALMOHADONES DE CHULITA MELINA MORER</t>
  </si>
  <si>
    <t>FB5100043540</t>
  </si>
  <si>
    <t>081627</t>
  </si>
  <si>
    <t>BDS - 4099 CINDI GUAIQUIL</t>
  </si>
  <si>
    <t>5</t>
  </si>
  <si>
    <t>30</t>
  </si>
  <si>
    <t>REC. DE PRECIO</t>
  </si>
  <si>
    <t xml:space="preserve">    CHUIN177R</t>
  </si>
  <si>
    <t>//**IND.CUERINA MARMOL MANTEL 44X30CM</t>
  </si>
  <si>
    <t>ALMOHADONES DE CHULITA MELINA MORER</t>
  </si>
  <si>
    <t>FB5100043594</t>
  </si>
  <si>
    <t>081669</t>
  </si>
  <si>
    <t>BDS - 4117 AIXA JAZMIN CHARIF</t>
  </si>
  <si>
    <t>5</t>
  </si>
  <si>
    <t xml:space="preserve">    CHUIN195R</t>
  </si>
  <si>
    <t>**IND. CUERINA RAYAS NEGRAS 44CM X30CM</t>
  </si>
  <si>
    <t>ALMOHADONES DE CHULITA MELINA MORER</t>
  </si>
  <si>
    <t>FB5100043527</t>
  </si>
  <si>
    <t>076602</t>
  </si>
  <si>
    <t>BDS - 4225/3212/3631/3962/4094 JULIETA SOLA</t>
  </si>
  <si>
    <t>5</t>
  </si>
  <si>
    <t>30</t>
  </si>
  <si>
    <t>REC. DE PRECIO</t>
  </si>
  <si>
    <t xml:space="preserve">    CHUR19NEW</t>
  </si>
  <si>
    <t>+**MANTEL TROPICAL RECT ANTIMANCHA 1.45X1.90MT</t>
  </si>
  <si>
    <t>ALMOHADONES DE CHULITA MELINA MORER</t>
  </si>
  <si>
    <t>FB5100043376</t>
  </si>
  <si>
    <t>081332</t>
  </si>
  <si>
    <t>BDS - 4073 FLORENCIA RAFFA</t>
  </si>
  <si>
    <t>5</t>
  </si>
  <si>
    <t>30</t>
  </si>
  <si>
    <t>REC. DE PRECIO</t>
  </si>
  <si>
    <t xml:space="preserve">    CHUR19NEW</t>
  </si>
  <si>
    <t>+**MANTEL TROPICAL RECT ANTIMANCHA 1.45X1.90MT</t>
  </si>
  <si>
    <t>ALMOHADONES DE CHULITA MELINA MORER</t>
  </si>
  <si>
    <t>FB5100043537</t>
  </si>
  <si>
    <t>081625</t>
  </si>
  <si>
    <t>BDS - 4108 MARIA EMILIA BRITEZ</t>
  </si>
  <si>
    <t>5</t>
  </si>
  <si>
    <t>30</t>
  </si>
  <si>
    <t>REC. DE PRECIO</t>
  </si>
  <si>
    <t xml:space="preserve">    ILGEONUDE</t>
  </si>
  <si>
    <t>**PANERA DE LIENZO/GABARDINA</t>
  </si>
  <si>
    <t>Il Mercatino</t>
  </si>
  <si>
    <t>FB5100043495</t>
  </si>
  <si>
    <t>081586</t>
  </si>
  <si>
    <t>BDS - 4103 FLORENCIA KANG</t>
  </si>
  <si>
    <t>5</t>
  </si>
  <si>
    <t xml:space="preserve">    MLRI67537</t>
  </si>
  <si>
    <t>RIGOLLEAU ENSALADERA PRIMAVERA CHICA GNL 1000ML X 1PC</t>
  </si>
  <si>
    <t>RIGOLLEAU S.A.</t>
  </si>
  <si>
    <t>FB5100043596</t>
  </si>
  <si>
    <t>081670</t>
  </si>
  <si>
    <t>BDS - 4118 ANTONELLA LOPEZ</t>
  </si>
  <si>
    <t>5</t>
  </si>
  <si>
    <t xml:space="preserve">    MLRI67550</t>
  </si>
  <si>
    <t>RIGOLLEAU BOWL APILABLE CHICO 1100ML GNL X 1PC</t>
  </si>
  <si>
    <t>RIGOLLEAU S.A.</t>
  </si>
  <si>
    <t>FB5100043540</t>
  </si>
  <si>
    <t>081627</t>
  </si>
  <si>
    <t>BDS - 4099 CINDI GUAIQUIL</t>
  </si>
  <si>
    <t>5</t>
  </si>
  <si>
    <t>30</t>
  </si>
  <si>
    <t>REC. DE PRECIO</t>
  </si>
  <si>
    <t xml:space="preserve">    MLRI67551</t>
  </si>
  <si>
    <t>+RIGOLLEAU BOWL APILABLE MEDIANO 1700ML GNL X 1PC</t>
  </si>
  <si>
    <t>RIGOLLEAU S.A.</t>
  </si>
  <si>
    <t>FB5100043381</t>
  </si>
  <si>
    <t>081420</t>
  </si>
  <si>
    <t>BDS - 4080 GABRIELA ROMERO</t>
  </si>
  <si>
    <t>5</t>
  </si>
  <si>
    <t>30</t>
  </si>
  <si>
    <t>REC. DE PRECIO</t>
  </si>
  <si>
    <t xml:space="preserve">    MLRI67551</t>
  </si>
  <si>
    <t>+RIGOLLEAU BOWL APILABLE MEDIANO 1700ML GNL X 1PC</t>
  </si>
  <si>
    <t>RIGOLLEAU S.A.</t>
  </si>
  <si>
    <t>FB5100043375</t>
  </si>
  <si>
    <t>081331</t>
  </si>
  <si>
    <t>BDS - 4078 PATRICIA RAQUEL DAVILA SOSSA</t>
  </si>
  <si>
    <t>5</t>
  </si>
  <si>
    <t xml:space="preserve">    MLRI67551</t>
  </si>
  <si>
    <t>+RIGOLLEAU BOWL APILABLE MEDIANO 1700ML GNL X 1PC</t>
  </si>
  <si>
    <t>RIGOLLEAU S.A.</t>
  </si>
  <si>
    <t>FB5100043540</t>
  </si>
  <si>
    <t>081627</t>
  </si>
  <si>
    <t>BDS - 4099 CINDI GUAIQUIL</t>
  </si>
  <si>
    <t>5</t>
  </si>
  <si>
    <t>30</t>
  </si>
  <si>
    <t>REC. DE PRECIO</t>
  </si>
  <si>
    <t xml:space="preserve">    MLRI67552</t>
  </si>
  <si>
    <t>RIGOLLEAU BOWL APILABLE GRANDE 2900ML GNL X 1PC</t>
  </si>
  <si>
    <t>RIGOLLEAU S.A.</t>
  </si>
  <si>
    <t>FB5100043375</t>
  </si>
  <si>
    <t>081331</t>
  </si>
  <si>
    <t>BDS - 4078 PATRICIA RAQUEL DAVILA SOSSA</t>
  </si>
  <si>
    <t>5</t>
  </si>
  <si>
    <t xml:space="preserve">    MLRI67552</t>
  </si>
  <si>
    <t>RIGOLLEAU BOWL APILABLE GRANDE 2900ML GNL X 1PC</t>
  </si>
  <si>
    <t>RIGOLLEAU S.A.</t>
  </si>
  <si>
    <t>FB5100043540</t>
  </si>
  <si>
    <t>081627</t>
  </si>
  <si>
    <t>BDS - 4099 CINDI GUAIQUIL</t>
  </si>
  <si>
    <t>5</t>
  </si>
  <si>
    <t>30</t>
  </si>
  <si>
    <t>REC. DE PRECIO</t>
  </si>
  <si>
    <t xml:space="preserve">    MLTW83140</t>
  </si>
  <si>
    <t>**VASO 6PC BELLIZE CITRICS ROCKS 315 ML GNL</t>
  </si>
  <si>
    <t>OWENS-ILLINOIS DO BRASIL IND. E COM. LTDA. CISPER</t>
  </si>
  <si>
    <t>FB5100043606</t>
  </si>
  <si>
    <t>081715</t>
  </si>
  <si>
    <t>BDS - 4123 AGUSTINA CANTINI</t>
  </si>
  <si>
    <t>5</t>
  </si>
  <si>
    <t xml:space="preserve">    MOPANUEVA</t>
  </si>
  <si>
    <t>LAMPAZO CON BALDE - MUÑOZ</t>
  </si>
  <si>
    <t>PROV. NACIONAL VARIOS MUNOZ</t>
  </si>
  <si>
    <t>FB5100043368</t>
  </si>
  <si>
    <t>063448</t>
  </si>
  <si>
    <t>BDS - 788/1852/2658/3591/3593/3906 FIORELLA SCRIVERI</t>
  </si>
  <si>
    <t>8</t>
  </si>
  <si>
    <t xml:space="preserve">   019BA86079</t>
  </si>
  <si>
    <t xml:space="preserve">**BOWL GRANDE CLASICO 18,5 DIAM X 7,5 CM </t>
  </si>
  <si>
    <t>MUNDO PLASTIC SRL PRODAL</t>
  </si>
  <si>
    <t>FB5100043523</t>
  </si>
  <si>
    <t>081618</t>
  </si>
  <si>
    <t>BDS - 4090 PAULA CAÑETE</t>
  </si>
  <si>
    <t>5</t>
  </si>
  <si>
    <t xml:space="preserve">   019BA87502</t>
  </si>
  <si>
    <t>**CUCHARA PASTEL NEW PL. 1PC 13,5 CM</t>
  </si>
  <si>
    <t>MUNDO PLASTIC SRL PRODAL</t>
  </si>
  <si>
    <t>CB5100006630</t>
  </si>
  <si>
    <t>081584</t>
  </si>
  <si>
    <t>BDS - 4100 LA BARRA SRL</t>
  </si>
  <si>
    <t>5</t>
  </si>
  <si>
    <t>17</t>
  </si>
  <si>
    <t>ERROR DE FACTURACION</t>
  </si>
  <si>
    <t xml:space="preserve">   019BA87502</t>
  </si>
  <si>
    <t>**CUCHARA PASTEL NEW PL. 1PC 13,5 CM</t>
  </si>
  <si>
    <t>MUNDO PLASTIC SRL PRODAL</t>
  </si>
  <si>
    <t>FB5100043492</t>
  </si>
  <si>
    <t>081584</t>
  </si>
  <si>
    <t>BDS - 4100 LA BARRA SRL</t>
  </si>
  <si>
    <t>5</t>
  </si>
  <si>
    <t xml:space="preserve">   019BA87502</t>
  </si>
  <si>
    <t>**CUCHARA PASTEL NEW PL. 1PC 13,5 CM</t>
  </si>
  <si>
    <t>MUNDO PLASTIC SRL PRODAL</t>
  </si>
  <si>
    <t>FB5100043522</t>
  </si>
  <si>
    <t>060839</t>
  </si>
  <si>
    <t>BDS - 317/1132/3398/4060/4093 STELLA RIMAULO</t>
  </si>
  <si>
    <t>5</t>
  </si>
  <si>
    <t>30</t>
  </si>
  <si>
    <t>REC. DE PRECIO</t>
  </si>
  <si>
    <t xml:space="preserve">   019BA87502</t>
  </si>
  <si>
    <t>**CUCHARA PASTEL NEW PL. 1PC 13,5 CM</t>
  </si>
  <si>
    <t>MUNDO PLASTIC SRL PRODAL</t>
  </si>
  <si>
    <t>FA5100061001</t>
  </si>
  <si>
    <t>081584</t>
  </si>
  <si>
    <t>BDS - 4100 LA BARRA SRL</t>
  </si>
  <si>
    <t>5</t>
  </si>
  <si>
    <t xml:space="preserve">   019BA87503</t>
  </si>
  <si>
    <t>**UNTADOR PASTEL NEW 1PC  14,5 CM</t>
  </si>
  <si>
    <t>MUNDO PLASTIC SRL PRODAL</t>
  </si>
  <si>
    <t>CB5100006630</t>
  </si>
  <si>
    <t>081584</t>
  </si>
  <si>
    <t>BDS - 4100 LA BARRA SRL</t>
  </si>
  <si>
    <t>5</t>
  </si>
  <si>
    <t>17</t>
  </si>
  <si>
    <t>ERROR DE FACTURACION</t>
  </si>
  <si>
    <t xml:space="preserve">   019BA87503</t>
  </si>
  <si>
    <t>**UNTADOR PASTEL NEW 1PC  14,5 CM</t>
  </si>
  <si>
    <t>MUNDO PLASTIC SRL PRODAL</t>
  </si>
  <si>
    <t>FB5100043492</t>
  </si>
  <si>
    <t>081584</t>
  </si>
  <si>
    <t>BDS - 4100 LA BARRA SRL</t>
  </si>
  <si>
    <t>5</t>
  </si>
  <si>
    <t xml:space="preserve">   019BA87503</t>
  </si>
  <si>
    <t>**UNTADOR PASTEL NEW 1PC  14,5 CM</t>
  </si>
  <si>
    <t>MUNDO PLASTIC SRL PRODAL</t>
  </si>
  <si>
    <t>FB5100043522</t>
  </si>
  <si>
    <t>060839</t>
  </si>
  <si>
    <t>BDS - 317/1132/3398/4060/4093 STELLA RIMAULO</t>
  </si>
  <si>
    <t>5</t>
  </si>
  <si>
    <t>30</t>
  </si>
  <si>
    <t>REC. DE PRECIO</t>
  </si>
  <si>
    <t xml:space="preserve">   019BA87503</t>
  </si>
  <si>
    <t>**UNTADOR PASTEL NEW 1PC  14,5 CM</t>
  </si>
  <si>
    <t>MUNDO PLASTIC SRL PRODAL</t>
  </si>
  <si>
    <t>FA5100061001</t>
  </si>
  <si>
    <t>081584</t>
  </si>
  <si>
    <t>BDS - 4100 LA BARRA SRL</t>
  </si>
  <si>
    <t>5</t>
  </si>
  <si>
    <t xml:space="preserve">   019BA87503</t>
  </si>
  <si>
    <t>**UNTADOR PASTEL NEW 1PC  14,5 CM</t>
  </si>
  <si>
    <t>MUNDO PLASTIC SRL PRODAL</t>
  </si>
  <si>
    <t>FB5100043637</t>
  </si>
  <si>
    <t>081748</t>
  </si>
  <si>
    <t>BDS - 4131 ANDREA CELESTE SOLEDAD RIVAROLA</t>
  </si>
  <si>
    <t>5</t>
  </si>
  <si>
    <t xml:space="preserve">   019BA87506</t>
  </si>
  <si>
    <t xml:space="preserve">+**VASO TERMICO 400 ML COLOIRES PASTELES </t>
  </si>
  <si>
    <t>MUNDO PLASTIC SRL PRODAL</t>
  </si>
  <si>
    <t>FB5100043386</t>
  </si>
  <si>
    <t>076591</t>
  </si>
  <si>
    <t>BDS - 3206/4085 MARCIA MAZZEY</t>
  </si>
  <si>
    <t>5</t>
  </si>
  <si>
    <t xml:space="preserve">   019BA87506</t>
  </si>
  <si>
    <t xml:space="preserve">+**VASO TERMICO 400 ML COLOIRES PASTELES </t>
  </si>
  <si>
    <t>MUNDO PLASTIC SRL PRODAL</t>
  </si>
  <si>
    <t>FB5100043386</t>
  </si>
  <si>
    <t>076591</t>
  </si>
  <si>
    <t>BDS - 3206/4085 MARCIA MAZZEY</t>
  </si>
  <si>
    <t>5</t>
  </si>
  <si>
    <t xml:space="preserve">   019BA87513</t>
  </si>
  <si>
    <t>+**CUCHARAS LARGAS PASTEL NEW PL 1PC PASTEL 23 CM</t>
  </si>
  <si>
    <t>MUNDO PLASTIC SRL PRODAL</t>
  </si>
  <si>
    <t>CB5100006630</t>
  </si>
  <si>
    <t>081584</t>
  </si>
  <si>
    <t>BDS - 4100 LA BARRA SRL</t>
  </si>
  <si>
    <t>5</t>
  </si>
  <si>
    <t>17</t>
  </si>
  <si>
    <t>ERROR DE FACTURACION</t>
  </si>
  <si>
    <t xml:space="preserve">   019BA87513</t>
  </si>
  <si>
    <t>+**CUCHARAS LARGAS PASTEL NEW PL 1PC PASTEL 23 CM</t>
  </si>
  <si>
    <t>MUNDO PLASTIC SRL PRODAL</t>
  </si>
  <si>
    <t>FB5100043492</t>
  </si>
  <si>
    <t>081584</t>
  </si>
  <si>
    <t>BDS - 4100 LA BARRA SRL</t>
  </si>
  <si>
    <t>5</t>
  </si>
  <si>
    <t xml:space="preserve">   019BA87513</t>
  </si>
  <si>
    <t>+**CUCHARAS LARGAS PASTEL NEW PL 1PC PASTEL 23 CM</t>
  </si>
  <si>
    <t>MUNDO PLASTIC SRL PRODAL</t>
  </si>
  <si>
    <t>FB5100043522</t>
  </si>
  <si>
    <t>060839</t>
  </si>
  <si>
    <t>BDS - 317/1132/3398/4060/4093 STELLA RIMAULO</t>
  </si>
  <si>
    <t>5</t>
  </si>
  <si>
    <t>30</t>
  </si>
  <si>
    <t>REC. DE PRECIO</t>
  </si>
  <si>
    <t xml:space="preserve">   019BA87513</t>
  </si>
  <si>
    <t>+**CUCHARAS LARGAS PASTEL NEW PL 1PC PASTEL 23 CM</t>
  </si>
  <si>
    <t>MUNDO PLASTIC SRL PRODAL</t>
  </si>
  <si>
    <t>FA5100061001</t>
  </si>
  <si>
    <t>081584</t>
  </si>
  <si>
    <t>BDS - 4100 LA BARRA SRL</t>
  </si>
  <si>
    <t>5</t>
  </si>
  <si>
    <t xml:space="preserve">   019BA87522</t>
  </si>
  <si>
    <t>+//**SEGURO P PUERTA SIL 1PC COLORES PASTEL</t>
  </si>
  <si>
    <t>MUNDO PLASTIC SRL PRODAL</t>
  </si>
  <si>
    <t>FB5100043522</t>
  </si>
  <si>
    <t>060839</t>
  </si>
  <si>
    <t>BDS - 317/1132/3398/4060/4093 STELLA RIMAULO</t>
  </si>
  <si>
    <t>5</t>
  </si>
  <si>
    <t>30</t>
  </si>
  <si>
    <t>REC. DE PRECIO</t>
  </si>
  <si>
    <t xml:space="preserve">   019BA87553</t>
  </si>
  <si>
    <t>**TAPON BAÑERA  PASTEL 1PC COLORES SURTIDOS</t>
  </si>
  <si>
    <t>MUNDO PLASTIC SRL PRODAL</t>
  </si>
  <si>
    <t>FB5100043375</t>
  </si>
  <si>
    <t>081331</t>
  </si>
  <si>
    <t>BDS - 4078 PATRICIA RAQUEL DAVILA SOSSA</t>
  </si>
  <si>
    <t>5</t>
  </si>
  <si>
    <t xml:space="preserve">   019BA87554</t>
  </si>
  <si>
    <t>**TAPON REJILLA PASTEL 1PC COLORES SURTIDOS</t>
  </si>
  <si>
    <t>MUNDO PLASTIC SRL PRODAL</t>
  </si>
  <si>
    <t>FB5100043540</t>
  </si>
  <si>
    <t>081627</t>
  </si>
  <si>
    <t>BDS - 4099 CINDI GUAIQUIL</t>
  </si>
  <si>
    <t>5</t>
  </si>
  <si>
    <t>30</t>
  </si>
  <si>
    <t>REC. DE PRECIO</t>
  </si>
  <si>
    <t xml:space="preserve">   019BA87554</t>
  </si>
  <si>
    <t>**TAPON REJILLA PASTEL 1PC COLORES SURTIDOS</t>
  </si>
  <si>
    <t>MUNDO PLASTIC SRL PRODAL</t>
  </si>
  <si>
    <t>FB5100043538</t>
  </si>
  <si>
    <t>065023</t>
  </si>
  <si>
    <t>BDS - 1158/2685/2980/3308/4109 MARIANA QUATTROMANO</t>
  </si>
  <si>
    <t>8</t>
  </si>
  <si>
    <t xml:space="preserve">   019BA88536</t>
  </si>
  <si>
    <t>**CIERRE DE BOLSA CUCHARA PASTEL 15.5CM</t>
  </si>
  <si>
    <t>MUNDO PLASTIC SRL PRODAL</t>
  </si>
  <si>
    <t>FB5100043523</t>
  </si>
  <si>
    <t>081618</t>
  </si>
  <si>
    <t>BDS - 4090 PAULA CAÑETE</t>
  </si>
  <si>
    <t>5</t>
  </si>
  <si>
    <t xml:space="preserve">   019BA88546</t>
  </si>
  <si>
    <t>//**SET X 3 TABLA  PASTEL 24.5CMX22CM</t>
  </si>
  <si>
    <t>MUNDO PLASTIC SRL PRODAL</t>
  </si>
  <si>
    <t>FB5100043538</t>
  </si>
  <si>
    <t>065023</t>
  </si>
  <si>
    <t>BDS - 1158/2685/2980/3308/4109 MARIANA QUATTROMANO</t>
  </si>
  <si>
    <t>8</t>
  </si>
  <si>
    <t xml:space="preserve">   046BA1202A</t>
  </si>
  <si>
    <t>**PINCEL DE SILICONA VERDE MANGO DE MADERA 27X4CM</t>
  </si>
  <si>
    <t>KWALITY EXPORTS</t>
  </si>
  <si>
    <t>FB5100043378</t>
  </si>
  <si>
    <t>062197</t>
  </si>
  <si>
    <t>BDS - 504/1217/4075 DELFINA CUITIÑO</t>
  </si>
  <si>
    <t>5</t>
  </si>
  <si>
    <t xml:space="preserve">   046BA1202B</t>
  </si>
  <si>
    <t>**BATIDOR DE SILICONA VERDE MANGO DE MADERA 23CM</t>
  </si>
  <si>
    <t>KWALITY EXPORTS</t>
  </si>
  <si>
    <t>FB5100043378</t>
  </si>
  <si>
    <t>062197</t>
  </si>
  <si>
    <t>BDS - 504/1217/4075 DELFINA CUITIÑO</t>
  </si>
  <si>
    <t>5</t>
  </si>
  <si>
    <t xml:space="preserve">   046BA8267C</t>
  </si>
  <si>
    <t>+**/MANOPLA DE SILICONA Y TELA MANZANAS. 30X12CM</t>
  </si>
  <si>
    <t>KWALITY EXPORTS</t>
  </si>
  <si>
    <t>FB5100043380</t>
  </si>
  <si>
    <t>081419</t>
  </si>
  <si>
    <t>BDS - 4079 ALTOS VERDES INGENIERIA</t>
  </si>
  <si>
    <t>5</t>
  </si>
  <si>
    <t>30</t>
  </si>
  <si>
    <t>REC. DE PRECIO</t>
  </si>
  <si>
    <t xml:space="preserve">   046BA8267C</t>
  </si>
  <si>
    <t>+**/MANOPLA DE SILICONA Y TELA MANZANAS. 30X12CM</t>
  </si>
  <si>
    <t>KWALITY EXPORTS</t>
  </si>
  <si>
    <t>CB5100006621</t>
  </si>
  <si>
    <t>081419</t>
  </si>
  <si>
    <t>BDS - 4079 ALTOS VERDES INGENIERIA</t>
  </si>
  <si>
    <t>5</t>
  </si>
  <si>
    <t>17</t>
  </si>
  <si>
    <t>ERROR DE FACTURACION</t>
  </si>
  <si>
    <t xml:space="preserve">   046BA8267C</t>
  </si>
  <si>
    <t>+**/MANOPLA DE SILICONA Y TELA MANZANAS. 30X12CM</t>
  </si>
  <si>
    <t>KWALITY EXPORTS</t>
  </si>
  <si>
    <t>CB5100006622</t>
  </si>
  <si>
    <t>081419</t>
  </si>
  <si>
    <t>BDS - 4079 ALTOS VERDES INGENIERIA</t>
  </si>
  <si>
    <t>5</t>
  </si>
  <si>
    <t>17</t>
  </si>
  <si>
    <t>ERROR DE FACTURACION</t>
  </si>
  <si>
    <t xml:space="preserve">   046BA8267C</t>
  </si>
  <si>
    <t>+**/MANOPLA DE SILICONA Y TELA MANZANAS. 30X12CM</t>
  </si>
  <si>
    <t>KWALITY EXPORTS</t>
  </si>
  <si>
    <t>FB5100043438</t>
  </si>
  <si>
    <t>081419</t>
  </si>
  <si>
    <t>BDS - 4079 ALTOS VERDES INGENIERIA</t>
  </si>
  <si>
    <t>5</t>
  </si>
  <si>
    <t xml:space="preserve">   046BA8267C</t>
  </si>
  <si>
    <t>+**/MANOPLA DE SILICONA Y TELA MANZANAS. 30X12CM</t>
  </si>
  <si>
    <t>KWALITY EXPORTS</t>
  </si>
  <si>
    <t>FA5100060772</t>
  </si>
  <si>
    <t>081419</t>
  </si>
  <si>
    <t>BDS - 4079 ALTOS VERDES INGENIERIA</t>
  </si>
  <si>
    <t>5</t>
  </si>
  <si>
    <t xml:space="preserve">   046BA8267C</t>
  </si>
  <si>
    <t>+**/MANOPLA DE SILICONA Y TELA MANZANAS. 30X12CM</t>
  </si>
  <si>
    <t>KWALITY EXPORTS</t>
  </si>
  <si>
    <t>CA5100018325</t>
  </si>
  <si>
    <t>081419</t>
  </si>
  <si>
    <t>BDS - 4079 ALTOS VERDES INGENIERIA</t>
  </si>
  <si>
    <t>5</t>
  </si>
  <si>
    <t>08</t>
  </si>
  <si>
    <t>SIN STOCK</t>
  </si>
  <si>
    <t xml:space="preserve">   046BA8267D</t>
  </si>
  <si>
    <t>+**/MANOPLA DE SILICONA Y TELA LUNARES. 30X12CM</t>
  </si>
  <si>
    <t>KWALITY EXPORTS</t>
  </si>
  <si>
    <t>FA5100060794</t>
  </si>
  <si>
    <t>081419</t>
  </si>
  <si>
    <t>BDS - 4079 ALTOS VERDES INGENIERIA</t>
  </si>
  <si>
    <t>5</t>
  </si>
  <si>
    <t xml:space="preserve">   061CPP0334</t>
  </si>
  <si>
    <t xml:space="preserve">**AZUL X 24  JUEGO </t>
  </si>
  <si>
    <t>DI SOLLE CUTELARIA LTDA</t>
  </si>
  <si>
    <t>FB5100043523</t>
  </si>
  <si>
    <t>081618</t>
  </si>
  <si>
    <t>BDS - 4090 PAULA CAÑETE</t>
  </si>
  <si>
    <t>5</t>
  </si>
  <si>
    <t xml:space="preserve">   061UPP5153</t>
  </si>
  <si>
    <t xml:space="preserve">**NEGRO X 25 PC KIT Y PORTA CUBIERTOS </t>
  </si>
  <si>
    <t>DI SOLLE CUTELARIA LTDA</t>
  </si>
  <si>
    <t>FB5100043524</t>
  </si>
  <si>
    <t>081619</t>
  </si>
  <si>
    <t>BDS - 4091 CANDELA ZOCCO</t>
  </si>
  <si>
    <t>5</t>
  </si>
  <si>
    <t xml:space="preserve">   607PLA0001</t>
  </si>
  <si>
    <t>**CESTO PEDAL 22L TERRA</t>
  </si>
  <si>
    <t>STAR COMPANY S.A.</t>
  </si>
  <si>
    <t>FB5100043380</t>
  </si>
  <si>
    <t>081419</t>
  </si>
  <si>
    <t>BDS - 4079 ALTOS VERDES INGENIERIA</t>
  </si>
  <si>
    <t>5</t>
  </si>
  <si>
    <t>30</t>
  </si>
  <si>
    <t>REC. DE PRECIO</t>
  </si>
  <si>
    <t xml:space="preserve">   607PLA0001</t>
  </si>
  <si>
    <t>**CESTO PEDAL 22L TERRA</t>
  </si>
  <si>
    <t>STAR COMPANY S.A.</t>
  </si>
  <si>
    <t>CB5100006621</t>
  </si>
  <si>
    <t>081419</t>
  </si>
  <si>
    <t>BDS - 4079 ALTOS VERDES INGENIERIA</t>
  </si>
  <si>
    <t>5</t>
  </si>
  <si>
    <t>17</t>
  </si>
  <si>
    <t>ERROR DE FACTURACION</t>
  </si>
  <si>
    <t xml:space="preserve">   607PLA0001</t>
  </si>
  <si>
    <t>**CESTO PEDAL 22L TERRA</t>
  </si>
  <si>
    <t>STAR COMPANY S.A.</t>
  </si>
  <si>
    <t>CB5100006622</t>
  </si>
  <si>
    <t>081419</t>
  </si>
  <si>
    <t>BDS - 4079 ALTOS VERDES INGENIERIA</t>
  </si>
  <si>
    <t>5</t>
  </si>
  <si>
    <t>17</t>
  </si>
  <si>
    <t>ERROR DE FACTURACION</t>
  </si>
  <si>
    <t xml:space="preserve">   607PLA0001</t>
  </si>
  <si>
    <t>**CESTO PEDAL 22L TERRA</t>
  </si>
  <si>
    <t>STAR COMPANY S.A.</t>
  </si>
  <si>
    <t>FB5100043438</t>
  </si>
  <si>
    <t>081419</t>
  </si>
  <si>
    <t>BDS - 4079 ALTOS VERDES INGENIERIA</t>
  </si>
  <si>
    <t>5</t>
  </si>
  <si>
    <t xml:space="preserve">   607PLA0001</t>
  </si>
  <si>
    <t>**CESTO PEDAL 22L TERRA</t>
  </si>
  <si>
    <t>STAR COMPANY S.A.</t>
  </si>
  <si>
    <t>FA5100060772</t>
  </si>
  <si>
    <t>081419</t>
  </si>
  <si>
    <t>BDS - 4079 ALTOS VERDES INGENIERIA</t>
  </si>
  <si>
    <t>5</t>
  </si>
  <si>
    <t xml:space="preserve">   607PLA0001</t>
  </si>
  <si>
    <t>**CESTO PEDAL 22L TERRA</t>
  </si>
  <si>
    <t>STAR COMPANY S.A.</t>
  </si>
  <si>
    <t>CA5100018325</t>
  </si>
  <si>
    <t>081419</t>
  </si>
  <si>
    <t>BDS - 4079 ALTOS VERDES INGENIERIA</t>
  </si>
  <si>
    <t>5</t>
  </si>
  <si>
    <t>08</t>
  </si>
  <si>
    <t>SIN STOCK</t>
  </si>
  <si>
    <t xml:space="preserve">   607PLA0001</t>
  </si>
  <si>
    <t>**CESTO PEDAL 22L TERRA</t>
  </si>
  <si>
    <t>STAR COMPANY S.A.</t>
  </si>
  <si>
    <t>FA5100060794</t>
  </si>
  <si>
    <t>081419</t>
  </si>
  <si>
    <t>BDS - 4079 ALTOS VERDES INGENIERIA</t>
  </si>
  <si>
    <t>5</t>
  </si>
  <si>
    <t xml:space="preserve">   607PLA3001</t>
  </si>
  <si>
    <t>**BOWL 950CC COLORES SURTIDOS</t>
  </si>
  <si>
    <t>STAR COMPANY S.A.</t>
  </si>
  <si>
    <t>FB5100043637</t>
  </si>
  <si>
    <t>081748</t>
  </si>
  <si>
    <t>BDS - 4131 ANDREA CELESTE SOLEDAD RIVAROLA</t>
  </si>
  <si>
    <t>5</t>
  </si>
  <si>
    <t xml:space="preserve">   607PLA7012</t>
  </si>
  <si>
    <t>+**STARBOX 18L TAPA TRANSP. 38X22X30CM</t>
  </si>
  <si>
    <t>STAR COMPANY S.A.</t>
  </si>
  <si>
    <t>CB5100006639</t>
  </si>
  <si>
    <t>079888</t>
  </si>
  <si>
    <t>BDS - 3859 MARINA OMACINI</t>
  </si>
  <si>
    <t>5</t>
  </si>
  <si>
    <t>17</t>
  </si>
  <si>
    <t>ERROR DE FACTURACION</t>
  </si>
  <si>
    <t xml:space="preserve">   645LA88004</t>
  </si>
  <si>
    <t>+** YERBERA VIVE VISOR 8.5X11.5X20CM</t>
  </si>
  <si>
    <t>ENVAFLU S.R.L.</t>
  </si>
  <si>
    <t>FB5100043609</t>
  </si>
  <si>
    <t>081289</t>
  </si>
  <si>
    <t>BDS - 4071/4125 CLAUDIA TITTARELLI</t>
  </si>
  <si>
    <t>5</t>
  </si>
  <si>
    <t xml:space="preserve">   BA8098VELA</t>
  </si>
  <si>
    <t xml:space="preserve">+**GARDENIA VELA SOJA AROMA GARDENIA  12X10 CM </t>
  </si>
  <si>
    <t>BILANOVIC SAKIC ANTONIO</t>
  </si>
  <si>
    <t>FB5100043384</t>
  </si>
  <si>
    <t>081423</t>
  </si>
  <si>
    <t>BDS - 4082 JESICA COHEN</t>
  </si>
  <si>
    <t>5</t>
  </si>
  <si>
    <t>30</t>
  </si>
  <si>
    <t>REC. DE PRECIO</t>
  </si>
  <si>
    <t xml:space="preserve">   MESAARRIME</t>
  </si>
  <si>
    <t>**MESA ARRIME HOME OFFICE 
35X40X67</t>
  </si>
  <si>
    <t>PROV. NACIONAL VARIOS MUNOZ</t>
  </si>
  <si>
    <t>FB5100043611</t>
  </si>
  <si>
    <t>066738</t>
  </si>
  <si>
    <t>BDS - 1520/4121 MAGALI RILLO</t>
  </si>
  <si>
    <t>5</t>
  </si>
  <si>
    <t xml:space="preserve">   TRAPOCHICO</t>
  </si>
  <si>
    <t>TRAPO DE PISO C/ FRASES 50X60</t>
  </si>
  <si>
    <t>PROV. NACIONAL VARIOS MUNOZ</t>
  </si>
  <si>
    <t>FB5100043493</t>
  </si>
  <si>
    <t>078263</t>
  </si>
  <si>
    <t>BDS - 3542/3663/4101 ROCIO BARRIONUEVO</t>
  </si>
  <si>
    <t>5</t>
  </si>
  <si>
    <t>30</t>
  </si>
  <si>
    <t>REC. DE PRECIO</t>
  </si>
  <si>
    <t xml:space="preserve">   TRAPOCHICO</t>
  </si>
  <si>
    <t>TRAPO DE PISO C/ FRASES 50X60</t>
  </si>
  <si>
    <t>PROV. NACIONAL VARIOS MUNOZ</t>
  </si>
  <si>
    <t>FB5100043493</t>
  </si>
  <si>
    <t>078263</t>
  </si>
  <si>
    <t>BDS - 3542/3663/4101 ROCIO BARRIONUEVO</t>
  </si>
  <si>
    <t>5</t>
  </si>
  <si>
    <t>30</t>
  </si>
  <si>
    <t>REC. DE PRECIO</t>
  </si>
  <si>
    <t xml:space="preserve">   TRAPOCHICO</t>
  </si>
  <si>
    <t>TRAPO DE PISO C/ FRASES 50X60</t>
  </si>
  <si>
    <t>PROV. NACIONAL VARIOS MUNOZ</t>
  </si>
  <si>
    <t>FB5100043592</t>
  </si>
  <si>
    <t>081281</t>
  </si>
  <si>
    <t>BDS - 4112/4152 // AH 1752 - CAROLINA HARARI</t>
  </si>
  <si>
    <t>5</t>
  </si>
  <si>
    <t xml:space="preserve">   TRAPOCHICO</t>
  </si>
  <si>
    <t>TRAPO DE PISO C/ FRASES 50X60</t>
  </si>
  <si>
    <t>PROV. NACIONAL VARIOS MUNOZ</t>
  </si>
  <si>
    <t>FB5100043639</t>
  </si>
  <si>
    <t>081747</t>
  </si>
  <si>
    <t>BDS - 4129 MONICA QUATELA</t>
  </si>
  <si>
    <t>5</t>
  </si>
  <si>
    <t xml:space="preserve">   TRAPOCHICO</t>
  </si>
  <si>
    <t>TRAPO DE PISO C/ FRASES 50X60</t>
  </si>
  <si>
    <t>PROV. NACIONAL VARIOS MUNOZ</t>
  </si>
  <si>
    <t>FB5100043639</t>
  </si>
  <si>
    <t>081747</t>
  </si>
  <si>
    <t>BDS - 4129 MONICA QUATELA</t>
  </si>
  <si>
    <t>5</t>
  </si>
  <si>
    <t xml:space="preserve">  019BA87519F</t>
  </si>
  <si>
    <t>**POSA FUENTE PANAL PASTEL  MOTIV.SIN ELECCION 193 30.5X0.4X20.5CM</t>
  </si>
  <si>
    <t>MUNDO PLASTIC SRL PRODAL</t>
  </si>
  <si>
    <t>FB5100043374</t>
  </si>
  <si>
    <t>081330</t>
  </si>
  <si>
    <t>BDS - 4076/4088 FIORELLA BAEZ</t>
  </si>
  <si>
    <t>5</t>
  </si>
  <si>
    <t>30</t>
  </si>
  <si>
    <t>REC. DE PRECIO</t>
  </si>
  <si>
    <t xml:space="preserve">  019BA87519F</t>
  </si>
  <si>
    <t>**POSA FUENTE PANAL PASTEL  MOTIV.SIN ELECCION 193 30.5X0.4X20.5CM</t>
  </si>
  <si>
    <t>MUNDO PLASTIC SRL PRODAL</t>
  </si>
  <si>
    <t>FB5100043387</t>
  </si>
  <si>
    <t>081330</t>
  </si>
  <si>
    <t>BDS - 4076/4088 FIORELLA BAEZ</t>
  </si>
  <si>
    <t>5</t>
  </si>
  <si>
    <t>30</t>
  </si>
  <si>
    <t>REC. DE PRECIO</t>
  </si>
  <si>
    <t xml:space="preserve">  058DE6905CH</t>
  </si>
  <si>
    <t>**CESTO DE METAL Y TELA HOME 35X24X45CM</t>
  </si>
  <si>
    <t>EAST WILLOW ARTS AND CRAFTS CO LTD</t>
  </si>
  <si>
    <t>FB5100043541</t>
  </si>
  <si>
    <t>081628</t>
  </si>
  <si>
    <t>BDS - 4098 AYELEN GADELLA</t>
  </si>
  <si>
    <t>5</t>
  </si>
  <si>
    <t xml:space="preserve">  MATEPAMPA01</t>
  </si>
  <si>
    <t>+**MATE BLANCO BOCA ANCHA C/BOMBILLA</t>
  </si>
  <si>
    <t>PECCHENINO SEBASTIAN (MATE PAMPA)</t>
  </si>
  <si>
    <t>FB5100043383</t>
  </si>
  <si>
    <t>081422</t>
  </si>
  <si>
    <t>BDS - 4083 PAMELA LOPEZ</t>
  </si>
  <si>
    <t>5</t>
  </si>
  <si>
    <t xml:space="preserve">  MATEPAMPA01</t>
  </si>
  <si>
    <t>+**MATE BLANCO BOCA ANCHA C/BOMBILLA</t>
  </si>
  <si>
    <t>PECCHENINO SEBASTIAN (MATE PAMPA)</t>
  </si>
  <si>
    <t>FB5100043386</t>
  </si>
  <si>
    <t>076591</t>
  </si>
  <si>
    <t>BDS - 3206/4085 MARCIA MAZZEY</t>
  </si>
  <si>
    <t>5</t>
  </si>
  <si>
    <t xml:space="preserve">  MATEPAMPA01</t>
  </si>
  <si>
    <t>+**MATE BLANCO BOCA ANCHA C/BOMBILLA</t>
  </si>
  <si>
    <t>PECCHENINO SEBASTIAN (MATE PAMPA)</t>
  </si>
  <si>
    <t>FB5100043496</t>
  </si>
  <si>
    <t>081587</t>
  </si>
  <si>
    <t>BDS - 4104 IRINA YANCO</t>
  </si>
  <si>
    <t>5</t>
  </si>
  <si>
    <t xml:space="preserve">  MATEPAMPA02</t>
  </si>
  <si>
    <t>+**MATE CORAL BOCA ANCHA C/BOMBILLA</t>
  </si>
  <si>
    <t>PECCHENINO SEBASTIAN (MATE PAMPA)</t>
  </si>
  <si>
    <t>FB5100043613</t>
  </si>
  <si>
    <t>081716</t>
  </si>
  <si>
    <t>BDS - 4124 SOFIA PRADO</t>
  </si>
  <si>
    <t>5</t>
  </si>
  <si>
    <t xml:space="preserve">  MATEPAMPA05</t>
  </si>
  <si>
    <t>+**MATE NEGRO BOCA ANCHA C/BOMBILLA</t>
  </si>
  <si>
    <t>PECCHENINO SEBASTIAN (MATE PAMPA)</t>
  </si>
  <si>
    <t>FB5100043383</t>
  </si>
  <si>
    <t>081422</t>
  </si>
  <si>
    <t>BDS - 4083 PAMELA LOPEZ</t>
  </si>
  <si>
    <t>5</t>
  </si>
  <si>
    <t xml:space="preserve">  MATEPAMPA08</t>
  </si>
  <si>
    <t xml:space="preserve">+**MATE ROJO BOCA ANCHA C/BOMBILLA </t>
  </si>
  <si>
    <t>PECCHENINO SEBASTIAN (MATE PAMPA)</t>
  </si>
  <si>
    <t>FB5100043386</t>
  </si>
  <si>
    <t>076591</t>
  </si>
  <si>
    <t>BDS - 3206/4085 MARCIA MAZZEY</t>
  </si>
  <si>
    <t>5</t>
  </si>
  <si>
    <t xml:space="preserve">  MATEPAMPA11</t>
  </si>
  <si>
    <t>+**MATE BLANCO BOCA ANGOSTA C/BOMBILLA</t>
  </si>
  <si>
    <t>PECCHENINO SEBASTIAN (MATE PAMPA)</t>
  </si>
  <si>
    <t>FB5100043377</t>
  </si>
  <si>
    <t>081333</t>
  </si>
  <si>
    <t>BDS - 4074 CELMIRA RIQUELME</t>
  </si>
  <si>
    <t>5</t>
  </si>
  <si>
    <t xml:space="preserve">  MATEPAMPA11</t>
  </si>
  <si>
    <t>+**MATE BLANCO BOCA ANGOSTA C/BOMBILLA</t>
  </si>
  <si>
    <t>PECCHENINO SEBASTIAN (MATE PAMPA)</t>
  </si>
  <si>
    <t>FB5100043614</t>
  </si>
  <si>
    <t>081717</t>
  </si>
  <si>
    <t>BDS - 4126/4168 LOANA CARRERE</t>
  </si>
  <si>
    <t>5</t>
  </si>
  <si>
    <t xml:space="preserve">  MATEPAMPA13</t>
  </si>
  <si>
    <t>+**MATE ROSA BOCA ANGOSTA C/BOMBILLA</t>
  </si>
  <si>
    <t>PECCHENINO SEBASTIAN (MATE PAMPA)</t>
  </si>
  <si>
    <t>FB5100043525</t>
  </si>
  <si>
    <t>081620</t>
  </si>
  <si>
    <t>BDS - 4095 CLAUDIA BENITEZ</t>
  </si>
  <si>
    <t>5</t>
  </si>
  <si>
    <t xml:space="preserve">  MATEPAMPA13</t>
  </si>
  <si>
    <t>+**MATE ROSA BOCA ANGOSTA C/BOMBILLA</t>
  </si>
  <si>
    <t>PECCHENINO SEBASTIAN (MATE PAMPA)</t>
  </si>
  <si>
    <t>FB5100043612</t>
  </si>
  <si>
    <t>080874</t>
  </si>
  <si>
    <t>BDS - 3988/4122/4145 WANDA OLIVERA</t>
  </si>
  <si>
    <t>5</t>
  </si>
  <si>
    <t xml:space="preserve">  MATEPAMPA22</t>
  </si>
  <si>
    <t>**MATE LILA BOCA ANCHA C/BOMBILLA</t>
  </si>
  <si>
    <t>PECCHENINO SEBASTIAN (MATE PAMPA)</t>
  </si>
  <si>
    <t>FB5100043386</t>
  </si>
  <si>
    <t>076591</t>
  </si>
  <si>
    <t>BDS - 3206/4085 MARCIA MAZZEY</t>
  </si>
  <si>
    <t>5</t>
  </si>
  <si>
    <t xml:space="preserve">  MATEPAMPA22</t>
  </si>
  <si>
    <t>**MATE LILA BOCA ANCHA C/BOMBILLA</t>
  </si>
  <si>
    <t>PECCHENINO SEBASTIAN (MATE PAMPA)</t>
  </si>
  <si>
    <t>FB5100043532</t>
  </si>
  <si>
    <t>081574</t>
  </si>
  <si>
    <t>BDS - 4096 DANIELA CONTRERAS</t>
  </si>
  <si>
    <t>5</t>
  </si>
  <si>
    <t xml:space="preserve">  MATEPAMPA22</t>
  </si>
  <si>
    <t>**MATE LILA BOCA ANCHA C/BOMBILLA</t>
  </si>
  <si>
    <t>PECCHENINO SEBASTIAN (MATE PAMPA)</t>
  </si>
  <si>
    <t>FB5100043537</t>
  </si>
  <si>
    <t>081625</t>
  </si>
  <si>
    <t>BDS - 4108 MARIA EMILIA BRITEZ</t>
  </si>
  <si>
    <t>5</t>
  </si>
  <si>
    <t>30</t>
  </si>
  <si>
    <t>REC. DE PRECIO</t>
  </si>
  <si>
    <t xml:space="preserve">  MATEPAMPA24</t>
  </si>
  <si>
    <t>**MATE VERDE OLIVA BOCA ANCHA C/BOMBILLA</t>
  </si>
  <si>
    <t>PECCHENINO SEBASTIAN (MATE PAMPA)</t>
  </si>
  <si>
    <t>FB5100043385</t>
  </si>
  <si>
    <t>081424</t>
  </si>
  <si>
    <t>BDS - 4084 SAMUEL ERICK BALLISTRERI</t>
  </si>
  <si>
    <t>5</t>
  </si>
  <si>
    <t xml:space="preserve">  MATEPAMPA24</t>
  </si>
  <si>
    <t>**MATE VERDE OLIVA BOCA ANCHA C/BOMBILLA</t>
  </si>
  <si>
    <t>PECCHENINO SEBASTIAN (MATE PAMPA)</t>
  </si>
  <si>
    <t>FB5100043386</t>
  </si>
  <si>
    <t>076591</t>
  </si>
  <si>
    <t>BDS - 3206/4085 MARCIA MAZZEY</t>
  </si>
  <si>
    <t>5</t>
  </si>
  <si>
    <t xml:space="preserve">  MATEPAMPA24</t>
  </si>
  <si>
    <t>**MATE VERDE OLIVA BOCA ANCHA C/BOMBILLA</t>
  </si>
  <si>
    <t>PECCHENINO SEBASTIAN (MATE PAMPA)</t>
  </si>
  <si>
    <t>FB5100043496</t>
  </si>
  <si>
    <t>081587</t>
  </si>
  <si>
    <t>BDS - 4104 IRINA YANCO</t>
  </si>
  <si>
    <t>5</t>
  </si>
  <si>
    <t xml:space="preserve">  MLRI68919X6</t>
  </si>
  <si>
    <t xml:space="preserve">RIGOLLEAU 6PC VASO COPON GOURMET 450ML </t>
  </si>
  <si>
    <t>RIGOLLEAU S.A.</t>
  </si>
  <si>
    <t>FB5100043540</t>
  </si>
  <si>
    <t>081627</t>
  </si>
  <si>
    <t>BDS - 4099 CINDI GUAIQUIL</t>
  </si>
  <si>
    <t>5</t>
  </si>
  <si>
    <t>30</t>
  </si>
  <si>
    <t>REC. DE PRECIO</t>
  </si>
  <si>
    <t xml:space="preserve">  TW34130X6PC</t>
  </si>
  <si>
    <t>****6 VASOS MONTERREY 280ML</t>
  </si>
  <si>
    <t>OWENS-ILLINOIS DO BRASIL IND. E COM. LTDA. CISPER</t>
  </si>
  <si>
    <t>FB5100043523</t>
  </si>
  <si>
    <t>081618</t>
  </si>
  <si>
    <t>BDS - 4090 PAULA CAÑETE</t>
  </si>
  <si>
    <t>5</t>
  </si>
  <si>
    <t xml:space="preserve">  TW85130X6PC</t>
  </si>
  <si>
    <t xml:space="preserve">****6 VASO CERVEZA 300 ML SELECTION BEER </t>
  </si>
  <si>
    <t>OWENS-ILLINOIS DO BRASIL IND. E COM. LTDA. CISPER</t>
  </si>
  <si>
    <t>FB5100043538</t>
  </si>
  <si>
    <t>065023</t>
  </si>
  <si>
    <t>BDS - 1158/2685/2980/3308/4109 MARIANA QUATTROMANO</t>
  </si>
  <si>
    <t>8</t>
  </si>
  <si>
    <t xml:space="preserve"> 019BO5217NEW</t>
  </si>
  <si>
    <t xml:space="preserve">BOT. H2O 1L TAPON CORCHO ECOLOGICO </t>
  </si>
  <si>
    <t>MOMA FOOD SRL</t>
  </si>
  <si>
    <t>FB5100043593</t>
  </si>
  <si>
    <t>074916</t>
  </si>
  <si>
    <t>BDS - 2770/4114 MOIRA FLYNN</t>
  </si>
  <si>
    <t>5</t>
  </si>
  <si>
    <t xml:space="preserve"> 045LA33059GR</t>
  </si>
  <si>
    <t>**LATA DIAMANTE COOKIES AQUA GRANDE</t>
  </si>
  <si>
    <t>ENVAFLU S.R.L.</t>
  </si>
  <si>
    <t>FB5100043523</t>
  </si>
  <si>
    <t>081618</t>
  </si>
  <si>
    <t>BDS - 4090 PAULA CAÑETE</t>
  </si>
  <si>
    <t>5</t>
  </si>
  <si>
    <t xml:space="preserve"> 045LA33059GR</t>
  </si>
  <si>
    <t>**LATA DIAMANTE COOKIES AQUA GRANDE</t>
  </si>
  <si>
    <t>ENVAFLU S.R.L.</t>
  </si>
  <si>
    <t>FB5100043538</t>
  </si>
  <si>
    <t>065023</t>
  </si>
  <si>
    <t>BDS - 1158/2685/2980/3308/4109 MARIANA QUATTROMANO</t>
  </si>
  <si>
    <t>8</t>
  </si>
  <si>
    <t xml:space="preserve"> 045LA33060GR</t>
  </si>
  <si>
    <t>+//**LATA DIAMANTE COOKIES NEGRO/COBRE GRANDE</t>
  </si>
  <si>
    <t>ENVAFLU S.R.L.</t>
  </si>
  <si>
    <t>FB5100043538</t>
  </si>
  <si>
    <t>065023</t>
  </si>
  <si>
    <t>BDS - 1158/2685/2980/3308/4109 MARIANA QUATTROMANO</t>
  </si>
  <si>
    <t>8</t>
  </si>
  <si>
    <t xml:space="preserve"> CHUCUAD14NEW</t>
  </si>
  <si>
    <t>+**CHUCUAD14 TROPICAL ANTIMANCHA X1.20 M</t>
  </si>
  <si>
    <t>ALMOHADONES DE CHULITA MELINA MORER</t>
  </si>
  <si>
    <t>FB5100043493</t>
  </si>
  <si>
    <t>078263</t>
  </si>
  <si>
    <t>BDS - 3542/3663/4101 ROCIO BARRIONUEVO</t>
  </si>
  <si>
    <t>5</t>
  </si>
  <si>
    <t>30</t>
  </si>
  <si>
    <t>REC. DE PRECIO</t>
  </si>
  <si>
    <t xml:space="preserve"> CHURGYBCONEW</t>
  </si>
  <si>
    <t>**MANTEL TROPICAL RECT,GRIS Y BLANCO ANTIMANCHA 1.45 X1.90MT</t>
  </si>
  <si>
    <t>ALMOHADONES DE CHULITA MELINA MORER</t>
  </si>
  <si>
    <t>FB5100043379</t>
  </si>
  <si>
    <t>081334</t>
  </si>
  <si>
    <t>BDS - 4077 AGUSTINA OROZCO</t>
  </si>
  <si>
    <t>5</t>
  </si>
  <si>
    <t>30</t>
  </si>
  <si>
    <t>REC. DE PRECIO</t>
  </si>
  <si>
    <t xml:space="preserve"> CHURGYBCONEW</t>
  </si>
  <si>
    <t>**MANTEL TROPICAL RECT,GRIS Y BLANCO ANTIMANCHA 1.45 X1.90MT</t>
  </si>
  <si>
    <t>ALMOHADONES DE CHULITA MELINA MORER</t>
  </si>
  <si>
    <t>FB5100043613</t>
  </si>
  <si>
    <t>081716</t>
  </si>
  <si>
    <t>BDS - 4124 SOFIA PRADO</t>
  </si>
  <si>
    <t>5</t>
  </si>
  <si>
    <t xml:space="preserve"> CHURNEGROBCO</t>
  </si>
  <si>
    <t>//+**CHURNEGROBCO RECTANG ANTIMANCHA 1,45X1.90MT</t>
  </si>
  <si>
    <t>ALMOHADONES DE CHULITA MELINA MORER</t>
  </si>
  <si>
    <t>FB5100043586</t>
  </si>
  <si>
    <t>081668</t>
  </si>
  <si>
    <t>BDS - 4115 JULIETA GUTIERREZ</t>
  </si>
  <si>
    <t>5</t>
  </si>
  <si>
    <t>30</t>
  </si>
  <si>
    <t>REC. DE PRECIO</t>
  </si>
  <si>
    <t xml:space="preserve"> MATEPAMPA010</t>
  </si>
  <si>
    <t>+**MATE BORDO BOCA ANCHA C/BOMBILLA</t>
  </si>
  <si>
    <t>PECCHENINO SEBASTIAN (MATE PAMPA)</t>
  </si>
  <si>
    <t>FB5100043386</t>
  </si>
  <si>
    <t>076591</t>
  </si>
  <si>
    <t>BDS - 3206/4085 MARCIA MAZZEY</t>
  </si>
  <si>
    <t>5</t>
  </si>
  <si>
    <t xml:space="preserve"> MATEPAMPA010</t>
  </si>
  <si>
    <t>+**MATE BORDO BOCA ANCHA C/BOMBILLA</t>
  </si>
  <si>
    <t>PECCHENINO SEBASTIAN (MATE PAMPA)</t>
  </si>
  <si>
    <t>FB5100043531</t>
  </si>
  <si>
    <t>081621</t>
  </si>
  <si>
    <t>BDS - 4097 MARIA FLORENCIA PARE</t>
  </si>
  <si>
    <t>5</t>
  </si>
  <si>
    <t>0607PLA203PAS</t>
  </si>
  <si>
    <t>**ORDENADOR DE MESADA POR 3 DIVISIONES PASTEL</t>
  </si>
  <si>
    <t>STAR COMPANY S.A.</t>
  </si>
  <si>
    <t>FB5100043375</t>
  </si>
  <si>
    <t>081331</t>
  </si>
  <si>
    <t>BDS - 4078 PATRICIA RAQUEL DAVILA SOSSA</t>
  </si>
  <si>
    <t>5</t>
  </si>
  <si>
    <t>0607PLA204PAS</t>
  </si>
  <si>
    <t>**CUBIERTERO PASTEL 31.5X24.5X4.5CM</t>
  </si>
  <si>
    <t>STAR COMPANY S.A.</t>
  </si>
  <si>
    <t>FB5100043540</t>
  </si>
  <si>
    <t>081627</t>
  </si>
  <si>
    <t>BDS - 4099 CINDI GUAIQUIL</t>
  </si>
  <si>
    <t>5</t>
  </si>
  <si>
    <t>30</t>
  </si>
  <si>
    <t>REC. DE PRECIO</t>
  </si>
  <si>
    <t>MONOREPASUITE</t>
  </si>
  <si>
    <t>+**TUSOR REPASADOR SUITE ALG.100% 36 X 66 CM</t>
  </si>
  <si>
    <t>Monogram (trapos)</t>
  </si>
  <si>
    <t>FB5100043524</t>
  </si>
  <si>
    <t>081619</t>
  </si>
  <si>
    <t>BDS - 4091 CANDELA ZOCCO</t>
  </si>
  <si>
    <t>5</t>
  </si>
  <si>
    <t>COSTO C/IVA</t>
  </si>
  <si>
    <t>POLITICA DE DTO</t>
  </si>
  <si>
    <t>COSTO - 15 Y 10</t>
  </si>
  <si>
    <t>COSTO -5 CONTADO</t>
  </si>
  <si>
    <t>COSTO - 9,09 (VENDEDORES)</t>
  </si>
  <si>
    <t>COSTO TOTAL X VENTA</t>
  </si>
  <si>
    <t>COSTO S/IVA</t>
  </si>
  <si>
    <t>Venta + IVA</t>
  </si>
  <si>
    <t>VENTA TOTAL X CLIENTE</t>
  </si>
  <si>
    <t>TIENDA NUBE</t>
  </si>
  <si>
    <t>DIFERENCIAS TN - FACTURADO</t>
  </si>
  <si>
    <t>CORREO</t>
  </si>
  <si>
    <t>COMENTARIO</t>
  </si>
  <si>
    <t>COD. MP</t>
  </si>
  <si>
    <t>RET MP</t>
  </si>
  <si>
    <t>RET TN</t>
  </si>
  <si>
    <t>RET AFIP</t>
  </si>
  <si>
    <t>COBRADO</t>
  </si>
  <si>
    <t>OBSERVACIONES</t>
  </si>
  <si>
    <t xml:space="preserve"> 4099</t>
  </si>
  <si>
    <t xml:space="preserve"> 4090 - CORREO</t>
  </si>
  <si>
    <t xml:space="preserve"> 4130</t>
  </si>
  <si>
    <t xml:space="preserve"> 4075</t>
  </si>
  <si>
    <t xml:space="preserve"> 4091</t>
  </si>
  <si>
    <t xml:space="preserve"> 4076</t>
  </si>
  <si>
    <t xml:space="preserve"> 4073 - CODIGO</t>
  </si>
  <si>
    <t xml:space="preserve"> 4077 - CODIGO 865.84 // CORREO 544.75</t>
  </si>
  <si>
    <t xml:space="preserve"> 4079 - CODIGO 429.82 // CORREO 304.3</t>
  </si>
  <si>
    <t xml:space="preserve"> 4080 - GIFT CARD 3000 // CORREO 492.56</t>
  </si>
  <si>
    <t xml:space="preserve"> 4082 - CODIGO 478.27</t>
  </si>
  <si>
    <t xml:space="preserve"> 4088 - CODIGO</t>
  </si>
  <si>
    <t xml:space="preserve"> 4089 - CODIGO</t>
  </si>
  <si>
    <t xml:space="preserve"> ERROR DE ND</t>
  </si>
  <si>
    <t xml:space="preserve"> </t>
  </si>
  <si>
    <t xml:space="preserve"> 4101 - CODIGO 229.01</t>
  </si>
  <si>
    <t xml:space="preserve"> 4105 - CODIGO 154.35</t>
  </si>
  <si>
    <t xml:space="preserve"> 4106</t>
  </si>
  <si>
    <t xml:space="preserve"> 4093 - codigo 174.5</t>
  </si>
  <si>
    <t xml:space="preserve"> 4094 - CODIGO 411.59</t>
  </si>
  <si>
    <t xml:space="preserve"> 4108 - CODIGO 689.99</t>
  </si>
  <si>
    <t xml:space="preserve"> 4115 // gift card 1500 //</t>
  </si>
  <si>
    <t xml:space="preserve"> 4128 // DESCUENTO</t>
  </si>
  <si>
    <t xml:space="preserve"> 4083 - CORREO 556.42</t>
  </si>
  <si>
    <t xml:space="preserve"> 4111</t>
  </si>
  <si>
    <t xml:space="preserve"> 4131</t>
  </si>
  <si>
    <t xml:space="preserve"> 4109</t>
  </si>
  <si>
    <t xml:space="preserve"> 4103</t>
  </si>
  <si>
    <t xml:space="preserve"> 4114</t>
  </si>
  <si>
    <t xml:space="preserve"> 4123 // TIENE ENVIO</t>
  </si>
  <si>
    <t xml:space="preserve"> NO HABIA STOCK</t>
  </si>
  <si>
    <t xml:space="preserve"> SE DEVUELVE SALDO X TRANSFE - 210.10</t>
  </si>
  <si>
    <t xml:space="preserve"> 4119</t>
  </si>
  <si>
    <t xml:space="preserve"> ERA FACTURA A</t>
  </si>
  <si>
    <t xml:space="preserve"> 4100 // CORREO</t>
  </si>
  <si>
    <t xml:space="preserve"> 4100</t>
  </si>
  <si>
    <t xml:space="preserve"> 4086</t>
  </si>
  <si>
    <t xml:space="preserve"> 4118</t>
  </si>
  <si>
    <t xml:space="preserve"> 4104 - CORREO</t>
  </si>
  <si>
    <t xml:space="preserve"> 4052 - no hay</t>
  </si>
  <si>
    <t xml:space="preserve"> 4078</t>
  </si>
  <si>
    <t xml:space="preserve"> se refact //</t>
  </si>
  <si>
    <t xml:space="preserve"> ERROR DE FC</t>
  </si>
  <si>
    <t xml:space="preserve"> TNP /// TNP /// REFACT</t>
  </si>
  <si>
    <t xml:space="preserve"> TNP // TNP //</t>
  </si>
  <si>
    <t xml:space="preserve"> CAMBIA A8267C X EL D</t>
  </si>
  <si>
    <t xml:space="preserve"> 4102</t>
  </si>
  <si>
    <t xml:space="preserve"> 4095 - CORREO</t>
  </si>
  <si>
    <t xml:space="preserve"> 4081</t>
  </si>
  <si>
    <t xml:space="preserve"> 4129</t>
  </si>
  <si>
    <t xml:space="preserve"> 4113</t>
  </si>
  <si>
    <t xml:space="preserve"> 4097 - CORREO</t>
  </si>
  <si>
    <t xml:space="preserve"> 4117</t>
  </si>
  <si>
    <t xml:space="preserve"> X WPP MARU - ABONO X TRANSFERENCIA</t>
  </si>
  <si>
    <t xml:space="preserve"> 4085 - CORREO 535.12</t>
  </si>
  <si>
    <t xml:space="preserve"> FACTURADO DOBLE ORDEN 3859</t>
  </si>
  <si>
    <t xml:space="preserve"> 4121</t>
  </si>
  <si>
    <t xml:space="preserve"> 4098 - CORREO</t>
  </si>
  <si>
    <t xml:space="preserve"> 4124</t>
  </si>
  <si>
    <t xml:space="preserve"> 4074 - CORREO 413.96</t>
  </si>
  <si>
    <t xml:space="preserve"> 4126 // ENVIO $458.53</t>
  </si>
  <si>
    <t xml:space="preserve"> 4095</t>
  </si>
  <si>
    <t xml:space="preserve"> 4122</t>
  </si>
  <si>
    <t xml:space="preserve"> 4096</t>
  </si>
  <si>
    <t xml:space="preserve"> 4084</t>
  </si>
  <si>
    <t>-</t>
  </si>
  <si>
    <t>SKU</t>
  </si>
  <si>
    <t>LA11029 MERCA SEPA COSTO TEORICO</t>
  </si>
  <si>
    <t>LA11026 MERCA SEPA COSTO TEORICO</t>
  </si>
  <si>
    <t>LA11027 MERCA SEPA COSTO TEORICO</t>
  </si>
  <si>
    <t>LA11028 MERCA SEPA COSTO TEORICO</t>
  </si>
  <si>
    <t>LA11031 MERCA SEPA COSTO TEORICO</t>
  </si>
  <si>
    <t>LA11030 MERCA SEPA COSTO TEORICO</t>
  </si>
  <si>
    <t>LA11032 MERCA SEPA COSTO TEORICO</t>
  </si>
  <si>
    <t>Q10837 QUO MERCA SEPA/COSTO TEORICO MAS IVA</t>
  </si>
  <si>
    <t>Q17008 QUO MERCA SEPARADA COSTO TEORICO MAS IVA</t>
  </si>
  <si>
    <t>045LA33060GR MERCA SEPA  costo teorico mas iva mas 85</t>
  </si>
  <si>
    <t>045LA33059GR MERCA SEPA COSTO TEORICO MAS IVA MAS 85</t>
  </si>
  <si>
    <t>045LA55086 MERCA SEPA COSTO TEORICO MAS IVA MAS 85</t>
  </si>
  <si>
    <t>045LA55087 MERCA SEPA COSTO TEORICO MAS IVA MAS 85</t>
  </si>
  <si>
    <t>045LA55088 MERCA SEPA COSTO TEORICO MAS IVA MAS 85</t>
  </si>
  <si>
    <t>BA87587 COSTO TEORICO</t>
  </si>
  <si>
    <t>BA87577 COSTO TEORICO</t>
  </si>
  <si>
    <t>BA86079 COSTO TEORICO</t>
  </si>
  <si>
    <t>BA86077. COSTO TEORICO MAS IVA</t>
  </si>
  <si>
    <t>CN43374...TOMA EL COSTO TEORICO MAS IVA ..MERCA SEPA</t>
  </si>
  <si>
    <t>DE6906 GRANDE CON EL 15% AUNQUE SEA OFERTON MERCA SEPA</t>
  </si>
  <si>
    <t>DE6905 SOLO EL GRANDE....AL PRECIO LE PUSE 15% AUNQUE SEA OFERTON .MERCA SEPA</t>
  </si>
  <si>
    <t>Q812 QUO /MERCA SEPARADA/COSTO TEORICO MAS IVA</t>
  </si>
  <si>
    <t>BA8267C MERCA SEPARADA TIENE EL 15% AUNQUE SEA OFERTON</t>
  </si>
  <si>
    <t>BA8267B MERCA SEPA PUSE EL 15% CL COSTO DE LA LISTA 5</t>
  </si>
  <si>
    <t>BA8267A. MERCA SEPARA.COSTO TIENE UN 15% PORQUE COMPITEN CON MORPH</t>
  </si>
  <si>
    <t>BA8237 LE PUSE EL 15% AUNQ SEA OFERTON TOMALO EN EL COSTO</t>
  </si>
  <si>
    <t>BA8253 CON EL 15% AUNQUE SEA OFERTON TOMALO EN EL COSTO</t>
  </si>
  <si>
    <t>ba8254 CON  EL 15% AUNQUE SEA OFERTON .TOMALO EN EL COSTO</t>
  </si>
  <si>
    <t>BA8225 CON EL 15% AUNQ SEA OFERTON PONER EN E L COSTO</t>
  </si>
  <si>
    <t>BA8226  LE PUSE UN 15% AUNQUE SEA OFERTON TENELO EN CUENTA EN EL COSTO</t>
  </si>
  <si>
    <t>BA8223 LE PUSE UN 15%  AUNQUE SEA OFERTON TOMALO EN EL COSTO</t>
  </si>
  <si>
    <t>BA8224.LE APLIQUE EL 15% AUNQUE SEA OFERTON ..TOMALO EN EL COSTO</t>
  </si>
  <si>
    <t>BA8217 COSTO CON EL 15%</t>
  </si>
  <si>
    <t>Q40837 QUO MERCA SEPARADA/COSTO.COSTO TEORICO MAS IVA</t>
  </si>
  <si>
    <t>pla6003. COSTO ..COSTO TEORICO MAS IVA MERCA SEPARADA</t>
  </si>
  <si>
    <t>PLA0001   COSTO ..COSTO TEORICO MAS IVA merca sepa</t>
  </si>
  <si>
    <t>Q20 QUO MERCA SEPARADA. COSTO =PCIO LISTA -25</t>
  </si>
  <si>
    <t>Q659 QUO MERCA SEPARADA/COSTO TEORICO MAS IVA</t>
  </si>
  <si>
    <t>Q632 QUO /MERCA SEPARADA/COSTO TEORICO MAS IVA</t>
  </si>
  <si>
    <t>Q527 QUO/MERCA SEPARADA/COSTO TEORICO MAS IVA</t>
  </si>
  <si>
    <t>Q73 QUO COSTO.PCIO LISTA -25.MERCA SEPARADA</t>
  </si>
  <si>
    <t>Q10170 QUO /MERCA NO SEPARADA/COSTO TEORICO MAS IVA</t>
  </si>
  <si>
    <t>Q10171 QUO/ MERCA NO SEPARADA /COSTO TEORICO MAS IVA</t>
  </si>
  <si>
    <t>Q10840 QUO MERCA SEPARADA /COSTO TEORICO MAS IVA</t>
  </si>
  <si>
    <t>Q10506 QUO NO SEPARADA  COSTO TEORICO MAS IVA</t>
  </si>
  <si>
    <t>BP44001 costo teorico mas iva mas 85</t>
  </si>
  <si>
    <t>BP44002 costo teorico mas iva mas 85</t>
  </si>
  <si>
    <t>BP44003 costo teorico mas iva mas 85</t>
  </si>
  <si>
    <t>BP44004 costo teorico mas iva mas 85</t>
  </si>
  <si>
    <t>BP44005 costo teorico mas iva mas 85</t>
  </si>
  <si>
    <t>Q20765 QUO MERCA SEPARADA// COSTO.COSTO TEORICO MAS IVA</t>
  </si>
  <si>
    <t>BA7908 PRECIO DE COSTO</t>
  </si>
  <si>
    <t>LI8211 COSTO TEORICO MAS IVA.1167$  MAS 45...ES PARA PESCAR</t>
  </si>
  <si>
    <t>BP56018 COSTO TEORICO MAS IVA</t>
  </si>
  <si>
    <t>BP56019 COSTO TEORICO MAS IVA</t>
  </si>
  <si>
    <t>046BA4824//PA59114//046BA4828-15% LO QUE NO ES OFERTON Y LUEGO 10% PROMO</t>
  </si>
  <si>
    <t>046LI7902 COSTO 303,98//046LI7535 COSTO $724,08 FINAL .. MAS 85% MERCA SEPA</t>
  </si>
  <si>
    <t>046LI7535 COSTO TEORICO MAS IVA MAS 85</t>
  </si>
  <si>
    <t>DE6905CHICO  LE PUSE UN 15% AUNQUE SEA OFERTON .MERCA SEPA **SOLO EL CHICO</t>
  </si>
  <si>
    <t>DE6906CHICO PUSE EL 15% AUNQUE SEA OFERTON MERCA SEPA</t>
  </si>
  <si>
    <t>046LI6694.  COSTO. 990$.  ..LO PONGO PARA QUE PIQUEN</t>
  </si>
  <si>
    <t>EL2385 COSTO DE VAKKO</t>
  </si>
  <si>
    <t>046BA8091 PONELE UN 15% DESC. AUNQUE SEA OFERTON</t>
  </si>
  <si>
    <t>Q056 QUO MERCA SEPARADA/COSTO TEORICO MAS IVA</t>
  </si>
  <si>
    <t>COSTO TOTAL</t>
  </si>
  <si>
    <t>MOPAS A MUÑOZ</t>
  </si>
  <si>
    <t>COSTO DOLCE</t>
  </si>
  <si>
    <t>TRANSFERIDO A DOLCE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</si>
</sst>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#,###,##0.00"/>
  </numFmts>
  <fonts count="3" x14ac:knownFonts="1">
    <font>
      <sz val="11"/>
      <color theme="1"/>
      <name val="Calibri"/>
      <family val="2"/>
      <charset val="1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Font="1" applyFill="1" applyBorder="1"/>
    <xf numFmtId="164" fontId="0" fillId="0" borderId="1" xfId="0" applyNumberFormat="1" applyFont="1" applyFill="1" applyBorder="1"/>
    <xf numFmtId="165" fontId="0" fillId="0" borderId="1" xfId="0" applyNumberFormat="1" applyFont="1" applyFill="1" applyBorder="1"/>
    <xf numFmtId="0" fontId="0" fillId="0" borderId="1" xfId="0" applyBorder="1"/>
    <xf numFmtId="0" fontId="1" fillId="0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2" fontId="1" fillId="3" borderId="1" xfId="0" applyNumberFormat="1" applyFont="1" applyFill="1" applyBorder="1" applyAlignment="1">
      <alignment horizontal="right"/>
    </xf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6" borderId="1" xfId="0" applyFont="1" applyFill="1" applyBorder="1"/>
    <xf numFmtId="164" fontId="0" fillId="6" borderId="1" xfId="0" applyNumberFormat="1" applyFont="1" applyFill="1" applyBorder="1"/>
    <xf numFmtId="165" fontId="0" fillId="6" borderId="1" xfId="0" applyNumberFormat="1" applyFont="1" applyFill="1" applyBorder="1"/>
    <xf numFmtId="0" fontId="0" fillId="6" borderId="0" xfId="0" applyFill="1"/>
    <xf numFmtId="165" fontId="0" fillId="6" borderId="1" xfId="0" applyNumberFormat="1" applyFont="1" applyFill="1" applyBorder="1" applyAlignment="1">
      <alignment horizontal="right"/>
    </xf>
    <xf numFmtId="165" fontId="0" fillId="0" borderId="1" xfId="0" applyNumberFormat="1" applyFont="1" applyFill="1" applyBorder="1" applyAlignment="1">
      <alignment horizontal="right"/>
    </xf>
    <xf numFmtId="0" fontId="1" fillId="0" borderId="0" xfId="0" applyFont="1"/>
    <xf numFmtId="0" fontId="2" fillId="0" borderId="0" xfId="0" applyFont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6"/>
  <sheetViews>
    <sheetView tabSelected="1" topLeftCell="D1" workbookViewId="0">
      <pane ySplit="1" topLeftCell="A280" activePane="bottomLeft" state="frozen"/>
      <selection pane="bottomLeft" activeCell="P294" sqref="P294"/>
    </sheetView>
  </sheetViews>
  <sheetFormatPr baseColWidth="10" defaultColWidth="9.140625" defaultRowHeight="15" x14ac:dyDescent="0.25"/>
  <cols>
    <col min="1" max="1" width="16.7109375" bestFit="1" customWidth="1"/>
    <col min="2" max="2" width="84.140625" customWidth="1"/>
    <col min="3" max="3" width="49.140625" hidden="1" customWidth="1"/>
    <col min="4" max="4" width="10.7109375" bestFit="1" customWidth="1"/>
    <col min="5" max="5" width="13.42578125" bestFit="1" customWidth="1"/>
    <col min="6" max="6" width="7.28515625" hidden="1" customWidth="1"/>
    <col min="7" max="7" width="54.5703125" hidden="1" customWidth="1"/>
    <col min="8" max="8" width="8" hidden="1" customWidth="1"/>
    <col min="9" max="9" width="12" hidden="1" customWidth="1"/>
    <col min="10" max="10" width="15.42578125" hidden="1" customWidth="1"/>
    <col min="11" max="11" width="15.5703125" customWidth="1"/>
    <col min="12" max="12" width="16.5703125" customWidth="1"/>
    <col min="13" max="13" width="15.140625" customWidth="1"/>
    <col min="14" max="14" width="19.28515625" customWidth="1"/>
    <col min="15" max="15" width="26.85546875" customWidth="1"/>
    <col min="16" max="16" width="24.140625" customWidth="1"/>
    <col min="17" max="17" width="14.140625" hidden="1" customWidth="1"/>
    <col min="18" max="18" width="25.140625" hidden="1" customWidth="1"/>
    <col min="19" max="19" width="15.85546875" hidden="1" customWidth="1"/>
    <col min="20" max="20" width="31.140625" hidden="1" customWidth="1"/>
    <col min="21" max="21" width="11.140625" hidden="1" customWidth="1"/>
    <col min="22" max="22" width="16.140625" hidden="1" customWidth="1"/>
    <col min="23" max="23" width="11.7109375" hidden="1" customWidth="1"/>
    <col min="24" max="24" width="10.42578125" hidden="1" customWidth="1"/>
    <col min="25" max="25" width="9.85546875" hidden="1" customWidth="1"/>
    <col min="26" max="26" width="11.42578125" hidden="1" customWidth="1"/>
    <col min="27" max="27" width="12.7109375" hidden="1" customWidth="1"/>
    <col min="28" max="28" width="10.7109375" hidden="1" customWidth="1"/>
    <col min="29" max="29" width="9.140625" hidden="1" customWidth="1"/>
    <col min="30" max="30" width="16.5703125" hidden="1" customWidth="1"/>
  </cols>
  <sheetData>
    <row r="1" spans="1:3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2270</v>
      </c>
      <c r="K1" s="6" t="s">
        <v>2264</v>
      </c>
      <c r="L1" s="7" t="s">
        <v>2265</v>
      </c>
      <c r="M1" s="7" t="s">
        <v>2266</v>
      </c>
      <c r="N1" s="7" t="s">
        <v>2267</v>
      </c>
      <c r="O1" s="8" t="s">
        <v>2268</v>
      </c>
      <c r="P1" s="9" t="s">
        <v>2269</v>
      </c>
      <c r="Q1" s="10" t="s">
        <v>2271</v>
      </c>
      <c r="R1" s="10" t="s">
        <v>2272</v>
      </c>
      <c r="S1" s="11" t="s">
        <v>2273</v>
      </c>
      <c r="T1" s="11" t="s">
        <v>2274</v>
      </c>
      <c r="U1" s="11" t="s">
        <v>2275</v>
      </c>
      <c r="V1" s="11" t="s">
        <v>2276</v>
      </c>
      <c r="W1" s="11" t="s">
        <v>2277</v>
      </c>
      <c r="X1" s="11" t="s">
        <v>2278</v>
      </c>
      <c r="Y1" s="11" t="s">
        <v>2279</v>
      </c>
      <c r="Z1" s="11" t="s">
        <v>2280</v>
      </c>
      <c r="AA1" s="11" t="s">
        <v>2281</v>
      </c>
      <c r="AB1" s="11" t="s">
        <v>9</v>
      </c>
      <c r="AC1" s="11" t="s">
        <v>10</v>
      </c>
      <c r="AD1" s="11" t="s">
        <v>2282</v>
      </c>
    </row>
    <row r="2" spans="1:30" x14ac:dyDescent="0.25">
      <c r="A2" s="1" t="s">
        <v>11</v>
      </c>
      <c r="B2" s="1" t="s">
        <v>12</v>
      </c>
      <c r="C2" s="1" t="s">
        <v>13</v>
      </c>
      <c r="D2" s="2">
        <v>44610</v>
      </c>
      <c r="E2" s="1" t="s">
        <v>14</v>
      </c>
      <c r="F2" s="1" t="s">
        <v>15</v>
      </c>
      <c r="G2" s="1" t="s">
        <v>16</v>
      </c>
      <c r="H2" s="1" t="s">
        <v>17</v>
      </c>
      <c r="I2" s="3">
        <v>1</v>
      </c>
      <c r="J2" s="3">
        <v>223.69</v>
      </c>
      <c r="K2" s="3">
        <f>+J2*1.21*I2</f>
        <v>270.66489999999999</v>
      </c>
      <c r="L2" s="17" t="s">
        <v>2348</v>
      </c>
      <c r="M2" s="17" t="s">
        <v>2348</v>
      </c>
      <c r="N2" s="17" t="s">
        <v>2348</v>
      </c>
      <c r="O2" s="17">
        <f>+K2</f>
        <v>270.66489999999999</v>
      </c>
      <c r="P2" s="17"/>
      <c r="Q2" s="3">
        <v>454.53251528925699</v>
      </c>
      <c r="R2" s="3"/>
      <c r="S2" s="3"/>
      <c r="T2" s="3"/>
      <c r="U2" s="3"/>
      <c r="V2" s="3"/>
      <c r="W2" s="3"/>
      <c r="X2" s="3"/>
      <c r="Y2" s="3"/>
      <c r="Z2" s="3"/>
      <c r="AA2" s="3"/>
      <c r="AB2" s="1" t="s">
        <v>18</v>
      </c>
      <c r="AC2" s="1" t="s">
        <v>19</v>
      </c>
      <c r="AD2" s="1" t="s">
        <v>2283</v>
      </c>
    </row>
    <row r="3" spans="1:30" x14ac:dyDescent="0.25">
      <c r="A3" s="1" t="s">
        <v>1783</v>
      </c>
      <c r="B3" s="1" t="s">
        <v>1784</v>
      </c>
      <c r="C3" s="1" t="s">
        <v>1785</v>
      </c>
      <c r="D3" s="2">
        <v>44600</v>
      </c>
      <c r="E3" s="1" t="s">
        <v>1786</v>
      </c>
      <c r="F3" s="1" t="s">
        <v>1787</v>
      </c>
      <c r="G3" s="1" t="s">
        <v>1788</v>
      </c>
      <c r="H3" s="1" t="s">
        <v>1789</v>
      </c>
      <c r="I3" s="3">
        <v>1</v>
      </c>
      <c r="J3" s="3">
        <v>378.35198347107399</v>
      </c>
      <c r="K3" s="3">
        <f>+J3*1.21*I3</f>
        <v>457.8058999999995</v>
      </c>
      <c r="L3" s="17">
        <f>+K3*0.91</f>
        <v>416.60336899999953</v>
      </c>
      <c r="M3" s="17" t="s">
        <v>2348</v>
      </c>
      <c r="N3" s="17">
        <f>+L3*0.95</f>
        <v>395.77320054999956</v>
      </c>
      <c r="O3" s="17">
        <f>+N3-(N3*9.09/100)</f>
        <v>359.79741662000458</v>
      </c>
      <c r="P3" s="17"/>
      <c r="Q3" s="3">
        <v>637.10312144710701</v>
      </c>
      <c r="R3" s="3"/>
      <c r="S3" s="3"/>
      <c r="T3" s="3"/>
      <c r="U3" s="3"/>
      <c r="V3" s="3"/>
      <c r="W3" s="3"/>
      <c r="X3" s="3"/>
      <c r="Y3" s="3"/>
      <c r="Z3" s="3"/>
      <c r="AA3" s="3"/>
      <c r="AB3" s="1"/>
      <c r="AC3" s="1"/>
      <c r="AD3" s="1" t="s">
        <v>2286</v>
      </c>
    </row>
    <row r="4" spans="1:30" x14ac:dyDescent="0.25">
      <c r="A4" s="1" t="s">
        <v>29</v>
      </c>
      <c r="B4" s="1" t="s">
        <v>30</v>
      </c>
      <c r="C4" s="1" t="s">
        <v>31</v>
      </c>
      <c r="D4" s="2">
        <v>44609</v>
      </c>
      <c r="E4" s="1" t="s">
        <v>32</v>
      </c>
      <c r="F4" s="1" t="s">
        <v>33</v>
      </c>
      <c r="G4" s="1" t="s">
        <v>34</v>
      </c>
      <c r="H4" s="1" t="s">
        <v>35</v>
      </c>
      <c r="I4" s="3">
        <v>1</v>
      </c>
      <c r="J4" s="3">
        <v>680.49876033057899</v>
      </c>
      <c r="K4" s="3">
        <f>+J4*1.21*I4</f>
        <v>823.40350000000058</v>
      </c>
      <c r="L4" s="17" t="s">
        <v>2348</v>
      </c>
      <c r="M4" s="17" t="s">
        <v>2348</v>
      </c>
      <c r="N4" s="17">
        <f>+K4*0.95</f>
        <v>782.23332500000049</v>
      </c>
      <c r="O4" s="17">
        <f>+N4-(N4*9.09/100)</f>
        <v>711.12831575750045</v>
      </c>
      <c r="P4" s="17"/>
      <c r="Q4" s="3">
        <v>538.00912490495898</v>
      </c>
      <c r="R4" s="3"/>
      <c r="S4" s="3"/>
      <c r="T4" s="3"/>
      <c r="U4" s="3"/>
      <c r="V4" s="3"/>
      <c r="W4" s="3"/>
      <c r="X4" s="3"/>
      <c r="Y4" s="3"/>
      <c r="Z4" s="3"/>
      <c r="AA4" s="3"/>
      <c r="AB4" s="1"/>
      <c r="AC4" s="1"/>
      <c r="AD4" s="1" t="s">
        <v>2284</v>
      </c>
    </row>
    <row r="5" spans="1:30" x14ac:dyDescent="0.25">
      <c r="A5" s="1" t="s">
        <v>36</v>
      </c>
      <c r="B5" s="1" t="s">
        <v>37</v>
      </c>
      <c r="C5" s="1" t="s">
        <v>38</v>
      </c>
      <c r="D5" s="2">
        <v>44610</v>
      </c>
      <c r="E5" s="1" t="s">
        <v>39</v>
      </c>
      <c r="F5" s="1" t="s">
        <v>40</v>
      </c>
      <c r="G5" s="1" t="s">
        <v>41</v>
      </c>
      <c r="H5" s="1" t="s">
        <v>42</v>
      </c>
      <c r="I5" s="3">
        <v>1</v>
      </c>
      <c r="J5" s="3">
        <v>190.71</v>
      </c>
      <c r="K5" s="3">
        <f>+J5*1.21*I5</f>
        <v>230.75909999999999</v>
      </c>
      <c r="L5" s="17" t="s">
        <v>2348</v>
      </c>
      <c r="M5" s="17" t="s">
        <v>2348</v>
      </c>
      <c r="N5" s="17" t="s">
        <v>2348</v>
      </c>
      <c r="O5" s="17">
        <f>+K5</f>
        <v>230.75909999999999</v>
      </c>
      <c r="P5" s="17"/>
      <c r="Q5" s="3">
        <v>372.716662509917</v>
      </c>
      <c r="R5" s="3"/>
      <c r="S5" s="3"/>
      <c r="T5" s="3"/>
      <c r="U5" s="3"/>
      <c r="V5" s="3"/>
      <c r="W5" s="3"/>
      <c r="X5" s="3"/>
      <c r="Y5" s="3"/>
      <c r="Z5" s="3"/>
      <c r="AA5" s="3"/>
      <c r="AB5" s="1" t="s">
        <v>43</v>
      </c>
      <c r="AC5" s="1" t="s">
        <v>44</v>
      </c>
      <c r="AD5" s="1" t="s">
        <v>2283</v>
      </c>
    </row>
    <row r="6" spans="1:30" x14ac:dyDescent="0.25">
      <c r="A6" s="1" t="s">
        <v>45</v>
      </c>
      <c r="B6" s="1" t="s">
        <v>46</v>
      </c>
      <c r="C6" s="1" t="s">
        <v>47</v>
      </c>
      <c r="D6" s="2">
        <v>44617</v>
      </c>
      <c r="E6" s="1" t="s">
        <v>48</v>
      </c>
      <c r="F6" s="1" t="s">
        <v>49</v>
      </c>
      <c r="G6" s="1" t="s">
        <v>50</v>
      </c>
      <c r="H6" s="1" t="s">
        <v>51</v>
      </c>
      <c r="I6" s="3">
        <v>1</v>
      </c>
      <c r="J6" s="3">
        <v>243.81</v>
      </c>
      <c r="K6" s="3">
        <f>+J6*1.21*I6</f>
        <v>295.01009999999997</v>
      </c>
      <c r="L6" s="17" t="s">
        <v>2348</v>
      </c>
      <c r="M6" s="17" t="s">
        <v>2348</v>
      </c>
      <c r="N6" s="17" t="s">
        <v>2348</v>
      </c>
      <c r="O6" s="17">
        <f>+K6</f>
        <v>295.01009999999997</v>
      </c>
      <c r="P6" s="17"/>
      <c r="Q6" s="3">
        <v>454.53891976528899</v>
      </c>
      <c r="R6" s="3"/>
      <c r="S6" s="3"/>
      <c r="T6" s="3"/>
      <c r="U6" s="3"/>
      <c r="V6" s="3"/>
      <c r="W6" s="3"/>
      <c r="X6" s="3"/>
      <c r="Y6" s="3"/>
      <c r="Z6" s="3"/>
      <c r="AA6" s="3"/>
      <c r="AB6" s="1"/>
      <c r="AC6" s="1"/>
      <c r="AD6" s="1" t="s">
        <v>2285</v>
      </c>
    </row>
    <row r="7" spans="1:30" x14ac:dyDescent="0.25">
      <c r="A7" s="1" t="s">
        <v>52</v>
      </c>
      <c r="B7" s="1" t="s">
        <v>53</v>
      </c>
      <c r="C7" s="1" t="s">
        <v>54</v>
      </c>
      <c r="D7" s="2">
        <v>44600</v>
      </c>
      <c r="E7" s="1" t="s">
        <v>55</v>
      </c>
      <c r="F7" s="1" t="s">
        <v>56</v>
      </c>
      <c r="G7" s="1" t="s">
        <v>57</v>
      </c>
      <c r="H7" s="1" t="s">
        <v>58</v>
      </c>
      <c r="I7" s="3">
        <v>1</v>
      </c>
      <c r="J7" s="3">
        <v>221.66</v>
      </c>
      <c r="K7" s="3">
        <f>+J7*1.21*I7</f>
        <v>268.20859999999999</v>
      </c>
      <c r="L7" s="17" t="s">
        <v>2348</v>
      </c>
      <c r="M7" s="17" t="s">
        <v>2348</v>
      </c>
      <c r="N7" s="17" t="s">
        <v>2348</v>
      </c>
      <c r="O7" s="17">
        <f>+K7</f>
        <v>268.20859999999999</v>
      </c>
      <c r="P7" s="17"/>
      <c r="Q7" s="3">
        <v>381.81308175785199</v>
      </c>
      <c r="R7" s="3"/>
      <c r="S7" s="3"/>
      <c r="T7" s="3"/>
      <c r="U7" s="3"/>
      <c r="V7" s="3"/>
      <c r="W7" s="3"/>
      <c r="X7" s="3"/>
      <c r="Y7" s="3"/>
      <c r="Z7" s="3"/>
      <c r="AA7" s="3"/>
      <c r="AB7" s="1"/>
      <c r="AC7" s="1"/>
      <c r="AD7" s="1" t="s">
        <v>2286</v>
      </c>
    </row>
    <row r="8" spans="1:30" x14ac:dyDescent="0.25">
      <c r="A8" s="1" t="s">
        <v>59</v>
      </c>
      <c r="B8" s="1" t="s">
        <v>60</v>
      </c>
      <c r="C8" s="1" t="s">
        <v>61</v>
      </c>
      <c r="D8" s="2">
        <v>44609</v>
      </c>
      <c r="E8" s="1" t="s">
        <v>62</v>
      </c>
      <c r="F8" s="1" t="s">
        <v>63</v>
      </c>
      <c r="G8" s="1" t="s">
        <v>64</v>
      </c>
      <c r="H8" s="1" t="s">
        <v>65</v>
      </c>
      <c r="I8" s="3">
        <v>2</v>
      </c>
      <c r="J8" s="3">
        <v>221.66</v>
      </c>
      <c r="K8" s="3">
        <f>+J8*1.21*I8</f>
        <v>536.41719999999998</v>
      </c>
      <c r="L8" s="17" t="s">
        <v>2348</v>
      </c>
      <c r="M8" s="17" t="s">
        <v>2348</v>
      </c>
      <c r="N8" s="17" t="s">
        <v>2348</v>
      </c>
      <c r="O8" s="17">
        <f>+K8</f>
        <v>536.41719999999998</v>
      </c>
      <c r="P8" s="17"/>
      <c r="Q8" s="3">
        <v>763.62616351570296</v>
      </c>
      <c r="R8" s="3"/>
      <c r="S8" s="3"/>
      <c r="T8" s="3"/>
      <c r="U8" s="3"/>
      <c r="V8" s="3"/>
      <c r="W8" s="3"/>
      <c r="X8" s="3"/>
      <c r="Y8" s="3"/>
      <c r="Z8" s="3"/>
      <c r="AA8" s="3"/>
      <c r="AB8" s="1"/>
      <c r="AC8" s="1"/>
      <c r="AD8" s="1" t="s">
        <v>2287</v>
      </c>
    </row>
    <row r="9" spans="1:30" x14ac:dyDescent="0.25">
      <c r="A9" s="1" t="s">
        <v>66</v>
      </c>
      <c r="B9" s="1" t="s">
        <v>67</v>
      </c>
      <c r="C9" s="1" t="s">
        <v>68</v>
      </c>
      <c r="D9" s="2">
        <v>44609</v>
      </c>
      <c r="E9" s="1" t="s">
        <v>69</v>
      </c>
      <c r="F9" s="1" t="s">
        <v>70</v>
      </c>
      <c r="G9" s="1" t="s">
        <v>71</v>
      </c>
      <c r="H9" s="1" t="s">
        <v>72</v>
      </c>
      <c r="I9" s="3">
        <v>3</v>
      </c>
      <c r="J9" s="3">
        <v>221.66</v>
      </c>
      <c r="K9" s="3">
        <f>+J9*1.21*I9</f>
        <v>804.62580000000003</v>
      </c>
      <c r="L9" s="17" t="s">
        <v>2348</v>
      </c>
      <c r="M9" s="17" t="s">
        <v>2348</v>
      </c>
      <c r="N9" s="17" t="s">
        <v>2348</v>
      </c>
      <c r="O9" s="17">
        <f>+K9</f>
        <v>804.62580000000003</v>
      </c>
      <c r="P9" s="17"/>
      <c r="Q9" s="3">
        <v>1145.4392452735499</v>
      </c>
      <c r="R9" s="3"/>
      <c r="S9" s="3"/>
      <c r="T9" s="3"/>
      <c r="U9" s="3"/>
      <c r="V9" s="3"/>
      <c r="W9" s="3"/>
      <c r="X9" s="3"/>
      <c r="Y9" s="3"/>
      <c r="Z9" s="3"/>
      <c r="AA9" s="3"/>
      <c r="AB9" s="1"/>
      <c r="AC9" s="1"/>
      <c r="AD9" s="1" t="s">
        <v>2287</v>
      </c>
    </row>
    <row r="10" spans="1:30" s="15" customFormat="1" x14ac:dyDescent="0.25">
      <c r="A10" s="12" t="s">
        <v>73</v>
      </c>
      <c r="B10" s="12" t="s">
        <v>74</v>
      </c>
      <c r="C10" s="1" t="s">
        <v>75</v>
      </c>
      <c r="D10" s="13">
        <v>44600</v>
      </c>
      <c r="E10" s="12" t="s">
        <v>76</v>
      </c>
      <c r="F10" s="1" t="s">
        <v>77</v>
      </c>
      <c r="G10" s="1" t="s">
        <v>78</v>
      </c>
      <c r="H10" s="12" t="s">
        <v>79</v>
      </c>
      <c r="I10" s="14">
        <v>-1</v>
      </c>
      <c r="J10" s="14">
        <v>485.24793388429703</v>
      </c>
      <c r="K10" s="14">
        <f>+J10*1.21*I10</f>
        <v>-587.14999999999941</v>
      </c>
      <c r="L10" s="16" t="s">
        <v>2348</v>
      </c>
      <c r="M10" s="16" t="s">
        <v>2348</v>
      </c>
      <c r="N10" s="16" t="s">
        <v>2348</v>
      </c>
      <c r="O10" s="16">
        <v>0</v>
      </c>
      <c r="P10" s="16"/>
      <c r="Q10" s="3">
        <v>-485.24793388429703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1" t="s">
        <v>80</v>
      </c>
      <c r="AC10" s="1" t="s">
        <v>81</v>
      </c>
      <c r="AD10" s="1" t="s">
        <v>2288</v>
      </c>
    </row>
    <row r="11" spans="1:30" s="15" customFormat="1" x14ac:dyDescent="0.25">
      <c r="A11" s="12" t="s">
        <v>82</v>
      </c>
      <c r="B11" s="12" t="s">
        <v>83</v>
      </c>
      <c r="C11" s="1" t="s">
        <v>84</v>
      </c>
      <c r="D11" s="13">
        <v>44600</v>
      </c>
      <c r="E11" s="12" t="s">
        <v>85</v>
      </c>
      <c r="F11" s="1" t="s">
        <v>86</v>
      </c>
      <c r="G11" s="1" t="s">
        <v>87</v>
      </c>
      <c r="H11" s="12" t="s">
        <v>88</v>
      </c>
      <c r="I11" s="14">
        <v>-1</v>
      </c>
      <c r="J11" s="14">
        <v>465.61157024793403</v>
      </c>
      <c r="K11" s="14">
        <f>+J11*1.21*I11</f>
        <v>-563.3900000000001</v>
      </c>
      <c r="L11" s="16" t="s">
        <v>2348</v>
      </c>
      <c r="M11" s="16" t="s">
        <v>2348</v>
      </c>
      <c r="N11" s="16" t="s">
        <v>2348</v>
      </c>
      <c r="O11" s="16">
        <v>0</v>
      </c>
      <c r="P11" s="16"/>
      <c r="Q11" s="3">
        <v>-465.61157024793403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1" t="s">
        <v>89</v>
      </c>
      <c r="AC11" s="1" t="s">
        <v>90</v>
      </c>
      <c r="AD11" s="1" t="s">
        <v>2289</v>
      </c>
    </row>
    <row r="12" spans="1:30" s="15" customFormat="1" x14ac:dyDescent="0.25">
      <c r="A12" s="12" t="s">
        <v>91</v>
      </c>
      <c r="B12" s="12" t="s">
        <v>92</v>
      </c>
      <c r="C12" s="1" t="s">
        <v>93</v>
      </c>
      <c r="D12" s="13">
        <v>44600</v>
      </c>
      <c r="E12" s="12" t="s">
        <v>94</v>
      </c>
      <c r="F12" s="1" t="s">
        <v>95</v>
      </c>
      <c r="G12" s="1" t="s">
        <v>96</v>
      </c>
      <c r="H12" s="12" t="s">
        <v>97</v>
      </c>
      <c r="I12" s="14">
        <v>-1</v>
      </c>
      <c r="J12" s="14">
        <v>715.57016528925601</v>
      </c>
      <c r="K12" s="14">
        <f>+J12*1.21*I12</f>
        <v>-865.83989999999972</v>
      </c>
      <c r="L12" s="16" t="s">
        <v>2348</v>
      </c>
      <c r="M12" s="16" t="s">
        <v>2348</v>
      </c>
      <c r="N12" s="16" t="s">
        <v>2348</v>
      </c>
      <c r="O12" s="16">
        <v>0</v>
      </c>
      <c r="P12" s="16"/>
      <c r="Q12" s="3">
        <v>-715.57016528925601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1" t="s">
        <v>98</v>
      </c>
      <c r="AC12" s="1" t="s">
        <v>99</v>
      </c>
      <c r="AD12" s="1" t="s">
        <v>2290</v>
      </c>
    </row>
    <row r="13" spans="1:30" s="15" customFormat="1" x14ac:dyDescent="0.25">
      <c r="A13" s="12" t="s">
        <v>100</v>
      </c>
      <c r="B13" s="12" t="s">
        <v>101</v>
      </c>
      <c r="C13" s="1" t="s">
        <v>102</v>
      </c>
      <c r="D13" s="13">
        <v>44600</v>
      </c>
      <c r="E13" s="12" t="s">
        <v>103</v>
      </c>
      <c r="F13" s="1" t="s">
        <v>104</v>
      </c>
      <c r="G13" s="1" t="s">
        <v>105</v>
      </c>
      <c r="H13" s="12" t="s">
        <v>106</v>
      </c>
      <c r="I13" s="14">
        <v>-1</v>
      </c>
      <c r="J13" s="14">
        <v>355.22314049586799</v>
      </c>
      <c r="K13" s="14">
        <f>+J13*1.21*I13</f>
        <v>-429.82000000000028</v>
      </c>
      <c r="L13" s="16" t="s">
        <v>2348</v>
      </c>
      <c r="M13" s="16" t="s">
        <v>2348</v>
      </c>
      <c r="N13" s="16" t="s">
        <v>2348</v>
      </c>
      <c r="O13" s="16">
        <v>0</v>
      </c>
      <c r="P13" s="16"/>
      <c r="Q13" s="3">
        <v>-355.22314049586799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1" t="s">
        <v>107</v>
      </c>
      <c r="AC13" s="1" t="s">
        <v>108</v>
      </c>
      <c r="AD13" s="1" t="s">
        <v>2291</v>
      </c>
    </row>
    <row r="14" spans="1:30" s="15" customFormat="1" x14ac:dyDescent="0.25">
      <c r="A14" s="12" t="s">
        <v>109</v>
      </c>
      <c r="B14" s="12" t="s">
        <v>110</v>
      </c>
      <c r="C14" s="1" t="s">
        <v>111</v>
      </c>
      <c r="D14" s="13">
        <v>44600</v>
      </c>
      <c r="E14" s="12" t="s">
        <v>112</v>
      </c>
      <c r="F14" s="1" t="s">
        <v>113</v>
      </c>
      <c r="G14" s="1" t="s">
        <v>114</v>
      </c>
      <c r="H14" s="12" t="s">
        <v>115</v>
      </c>
      <c r="I14" s="14">
        <v>-1</v>
      </c>
      <c r="J14" s="14">
        <v>2479.33876033058</v>
      </c>
      <c r="K14" s="14">
        <f>+J14*1.21*I14</f>
        <v>-2999.9999000000016</v>
      </c>
      <c r="L14" s="16" t="s">
        <v>2348</v>
      </c>
      <c r="M14" s="16" t="s">
        <v>2348</v>
      </c>
      <c r="N14" s="16" t="s">
        <v>2348</v>
      </c>
      <c r="O14" s="16">
        <v>0</v>
      </c>
      <c r="P14" s="16"/>
      <c r="Q14" s="3">
        <v>-2479.33876033058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1" t="s">
        <v>116</v>
      </c>
      <c r="AC14" s="1" t="s">
        <v>117</v>
      </c>
      <c r="AD14" s="1" t="s">
        <v>2292</v>
      </c>
    </row>
    <row r="15" spans="1:30" s="15" customFormat="1" x14ac:dyDescent="0.25">
      <c r="A15" s="12" t="s">
        <v>118</v>
      </c>
      <c r="B15" s="12" t="s">
        <v>119</v>
      </c>
      <c r="C15" s="1" t="s">
        <v>120</v>
      </c>
      <c r="D15" s="13">
        <v>44600</v>
      </c>
      <c r="E15" s="12" t="s">
        <v>121</v>
      </c>
      <c r="F15" s="1" t="s">
        <v>122</v>
      </c>
      <c r="G15" s="1" t="s">
        <v>123</v>
      </c>
      <c r="H15" s="12" t="s">
        <v>124</v>
      </c>
      <c r="I15" s="14">
        <v>-1</v>
      </c>
      <c r="J15" s="14">
        <v>395.26446280991701</v>
      </c>
      <c r="K15" s="14">
        <f>+J15*1.21*I15</f>
        <v>-478.26999999999958</v>
      </c>
      <c r="L15" s="16" t="s">
        <v>2348</v>
      </c>
      <c r="M15" s="16" t="s">
        <v>2348</v>
      </c>
      <c r="N15" s="16" t="s">
        <v>2348</v>
      </c>
      <c r="O15" s="16">
        <v>0</v>
      </c>
      <c r="P15" s="16"/>
      <c r="Q15" s="3">
        <v>-395.26446280991701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1" t="s">
        <v>125</v>
      </c>
      <c r="AC15" s="1" t="s">
        <v>126</v>
      </c>
      <c r="AD15" s="1" t="s">
        <v>2293</v>
      </c>
    </row>
    <row r="16" spans="1:30" s="15" customFormat="1" x14ac:dyDescent="0.25">
      <c r="A16" s="12" t="s">
        <v>127</v>
      </c>
      <c r="B16" s="12" t="s">
        <v>128</v>
      </c>
      <c r="C16" s="1" t="s">
        <v>129</v>
      </c>
      <c r="D16" s="13">
        <v>44600</v>
      </c>
      <c r="E16" s="12" t="s">
        <v>130</v>
      </c>
      <c r="F16" s="1" t="s">
        <v>131</v>
      </c>
      <c r="G16" s="1" t="s">
        <v>132</v>
      </c>
      <c r="H16" s="12" t="s">
        <v>133</v>
      </c>
      <c r="I16" s="14">
        <v>-1</v>
      </c>
      <c r="J16" s="14">
        <v>286.25619834710699</v>
      </c>
      <c r="K16" s="14">
        <f>+J16*1.21*I16</f>
        <v>-346.36999999999944</v>
      </c>
      <c r="L16" s="16" t="s">
        <v>2348</v>
      </c>
      <c r="M16" s="16" t="s">
        <v>2348</v>
      </c>
      <c r="N16" s="16" t="s">
        <v>2348</v>
      </c>
      <c r="O16" s="16">
        <v>0</v>
      </c>
      <c r="P16" s="16"/>
      <c r="Q16" s="3">
        <v>-286.25619834710699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1" t="s">
        <v>134</v>
      </c>
      <c r="AC16" s="1" t="s">
        <v>135</v>
      </c>
      <c r="AD16" s="1" t="s">
        <v>2294</v>
      </c>
    </row>
    <row r="17" spans="1:30" s="15" customFormat="1" x14ac:dyDescent="0.25">
      <c r="A17" s="12" t="s">
        <v>136</v>
      </c>
      <c r="B17" s="12" t="s">
        <v>137</v>
      </c>
      <c r="C17" s="1" t="s">
        <v>138</v>
      </c>
      <c r="D17" s="13">
        <v>44600</v>
      </c>
      <c r="E17" s="12" t="s">
        <v>139</v>
      </c>
      <c r="F17" s="1" t="s">
        <v>140</v>
      </c>
      <c r="G17" s="1" t="s">
        <v>141</v>
      </c>
      <c r="H17" s="12" t="s">
        <v>142</v>
      </c>
      <c r="I17" s="14">
        <v>-1</v>
      </c>
      <c r="J17" s="14">
        <v>510.23140495867801</v>
      </c>
      <c r="K17" s="14">
        <f>+J17*1.21*I17</f>
        <v>-617.38000000000034</v>
      </c>
      <c r="L17" s="16" t="s">
        <v>2348</v>
      </c>
      <c r="M17" s="16" t="s">
        <v>2348</v>
      </c>
      <c r="N17" s="16" t="s">
        <v>2348</v>
      </c>
      <c r="O17" s="16">
        <v>0</v>
      </c>
      <c r="P17" s="16"/>
      <c r="Q17" s="3">
        <v>-510.23140495867801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1" t="s">
        <v>143</v>
      </c>
      <c r="AC17" s="1" t="s">
        <v>144</v>
      </c>
      <c r="AD17" s="1" t="s">
        <v>2295</v>
      </c>
    </row>
    <row r="18" spans="1:30" s="15" customFormat="1" x14ac:dyDescent="0.25">
      <c r="A18" s="12" t="s">
        <v>145</v>
      </c>
      <c r="B18" s="12" t="s">
        <v>146</v>
      </c>
      <c r="C18" s="1" t="s">
        <v>147</v>
      </c>
      <c r="D18" s="13">
        <v>44603</v>
      </c>
      <c r="E18" s="12" t="s">
        <v>148</v>
      </c>
      <c r="F18" s="1" t="s">
        <v>149</v>
      </c>
      <c r="G18" s="1" t="s">
        <v>150</v>
      </c>
      <c r="H18" s="12" t="s">
        <v>151</v>
      </c>
      <c r="I18" s="14">
        <v>-1</v>
      </c>
      <c r="J18" s="14">
        <v>355.22314049586799</v>
      </c>
      <c r="K18" s="14">
        <f>+J18*1.21*I18</f>
        <v>-429.82000000000028</v>
      </c>
      <c r="L18" s="16" t="s">
        <v>2348</v>
      </c>
      <c r="M18" s="16" t="s">
        <v>2348</v>
      </c>
      <c r="N18" s="16" t="s">
        <v>2348</v>
      </c>
      <c r="O18" s="16">
        <v>0</v>
      </c>
      <c r="P18" s="16"/>
      <c r="Q18" s="3">
        <v>-355.22314049586799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1" t="s">
        <v>152</v>
      </c>
      <c r="AC18" s="1" t="s">
        <v>153</v>
      </c>
      <c r="AD18" s="1" t="s">
        <v>2296</v>
      </c>
    </row>
    <row r="19" spans="1:30" s="15" customFormat="1" x14ac:dyDescent="0.25">
      <c r="A19" s="12" t="s">
        <v>154</v>
      </c>
      <c r="B19" s="12" t="s">
        <v>155</v>
      </c>
      <c r="C19" s="1" t="s">
        <v>156</v>
      </c>
      <c r="D19" s="13">
        <v>44603</v>
      </c>
      <c r="E19" s="12" t="s">
        <v>157</v>
      </c>
      <c r="F19" s="1" t="s">
        <v>158</v>
      </c>
      <c r="G19" s="1" t="s">
        <v>159</v>
      </c>
      <c r="H19" s="12" t="s">
        <v>160</v>
      </c>
      <c r="I19" s="14">
        <v>-1</v>
      </c>
      <c r="J19" s="14">
        <v>355.22</v>
      </c>
      <c r="K19" s="14">
        <f>+J19*1.21*I19</f>
        <v>-429.81620000000004</v>
      </c>
      <c r="L19" s="16" t="s">
        <v>2348</v>
      </c>
      <c r="M19" s="16" t="s">
        <v>2348</v>
      </c>
      <c r="N19" s="16" t="s">
        <v>2348</v>
      </c>
      <c r="O19" s="16">
        <v>0</v>
      </c>
      <c r="P19" s="16"/>
      <c r="Q19" s="3">
        <v>-355.22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1" t="s">
        <v>161</v>
      </c>
      <c r="AC19" s="1" t="s">
        <v>162</v>
      </c>
      <c r="AD19" s="1" t="s">
        <v>2297</v>
      </c>
    </row>
    <row r="20" spans="1:30" s="15" customFormat="1" x14ac:dyDescent="0.25">
      <c r="A20" s="12" t="s">
        <v>163</v>
      </c>
      <c r="B20" s="12" t="s">
        <v>164</v>
      </c>
      <c r="C20" s="1" t="s">
        <v>165</v>
      </c>
      <c r="D20" s="13">
        <v>44603</v>
      </c>
      <c r="E20" s="12" t="s">
        <v>166</v>
      </c>
      <c r="F20" s="1" t="s">
        <v>167</v>
      </c>
      <c r="G20" s="1" t="s">
        <v>168</v>
      </c>
      <c r="H20" s="12" t="s">
        <v>169</v>
      </c>
      <c r="I20" s="14">
        <v>1</v>
      </c>
      <c r="J20" s="14">
        <v>355.22314049586799</v>
      </c>
      <c r="K20" s="14">
        <f>+J20*1.21*I20</f>
        <v>429.82000000000028</v>
      </c>
      <c r="L20" s="16" t="s">
        <v>2348</v>
      </c>
      <c r="M20" s="16" t="s">
        <v>2348</v>
      </c>
      <c r="N20" s="16" t="s">
        <v>2348</v>
      </c>
      <c r="O20" s="16">
        <v>0</v>
      </c>
      <c r="P20" s="16"/>
      <c r="Q20" s="3">
        <v>355.22314049586799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1"/>
      <c r="AC20" s="1"/>
      <c r="AD20" s="1" t="s">
        <v>2297</v>
      </c>
    </row>
    <row r="21" spans="1:30" s="15" customFormat="1" x14ac:dyDescent="0.25">
      <c r="A21" s="12" t="s">
        <v>170</v>
      </c>
      <c r="B21" s="12" t="s">
        <v>171</v>
      </c>
      <c r="C21" s="1" t="s">
        <v>172</v>
      </c>
      <c r="D21" s="13">
        <v>44603</v>
      </c>
      <c r="E21" s="12" t="s">
        <v>173</v>
      </c>
      <c r="F21" s="1" t="s">
        <v>174</v>
      </c>
      <c r="G21" s="1" t="s">
        <v>175</v>
      </c>
      <c r="H21" s="12" t="s">
        <v>176</v>
      </c>
      <c r="I21" s="14">
        <v>1</v>
      </c>
      <c r="J21" s="14">
        <v>355.22314049586799</v>
      </c>
      <c r="K21" s="14">
        <f>+J21*1.21*I21</f>
        <v>429.82000000000028</v>
      </c>
      <c r="L21" s="16" t="s">
        <v>2348</v>
      </c>
      <c r="M21" s="16" t="s">
        <v>2348</v>
      </c>
      <c r="N21" s="16" t="s">
        <v>2348</v>
      </c>
      <c r="O21" s="16">
        <v>0</v>
      </c>
      <c r="P21" s="16"/>
      <c r="Q21" s="3">
        <v>355.22314049586799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1"/>
      <c r="AC21" s="1"/>
      <c r="AD21" s="1" t="s">
        <v>2297</v>
      </c>
    </row>
    <row r="22" spans="1:30" s="15" customFormat="1" x14ac:dyDescent="0.25">
      <c r="A22" s="12" t="s">
        <v>177</v>
      </c>
      <c r="B22" s="12" t="s">
        <v>178</v>
      </c>
      <c r="C22" s="1" t="s">
        <v>179</v>
      </c>
      <c r="D22" s="13">
        <v>44608</v>
      </c>
      <c r="E22" s="12" t="s">
        <v>180</v>
      </c>
      <c r="F22" s="1" t="s">
        <v>181</v>
      </c>
      <c r="G22" s="1" t="s">
        <v>182</v>
      </c>
      <c r="H22" s="12" t="s">
        <v>183</v>
      </c>
      <c r="I22" s="14">
        <v>-1</v>
      </c>
      <c r="J22" s="14">
        <v>189.26446280991701</v>
      </c>
      <c r="K22" s="14">
        <f>+J22*1.21*I22</f>
        <v>-229.00999999999956</v>
      </c>
      <c r="L22" s="16" t="s">
        <v>2348</v>
      </c>
      <c r="M22" s="16" t="s">
        <v>2348</v>
      </c>
      <c r="N22" s="16" t="s">
        <v>2348</v>
      </c>
      <c r="O22" s="16">
        <v>0</v>
      </c>
      <c r="P22" s="16"/>
      <c r="Q22" s="3">
        <v>-189.26446280991701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1" t="s">
        <v>184</v>
      </c>
      <c r="AC22" s="1" t="s">
        <v>185</v>
      </c>
      <c r="AD22" s="1" t="s">
        <v>2298</v>
      </c>
    </row>
    <row r="23" spans="1:30" s="15" customFormat="1" x14ac:dyDescent="0.25">
      <c r="A23" s="12" t="s">
        <v>186</v>
      </c>
      <c r="B23" s="12" t="s">
        <v>187</v>
      </c>
      <c r="C23" s="1" t="s">
        <v>188</v>
      </c>
      <c r="D23" s="13">
        <v>44608</v>
      </c>
      <c r="E23" s="12" t="s">
        <v>189</v>
      </c>
      <c r="F23" s="1" t="s">
        <v>190</v>
      </c>
      <c r="G23" s="1" t="s">
        <v>191</v>
      </c>
      <c r="H23" s="12" t="s">
        <v>192</v>
      </c>
      <c r="I23" s="14">
        <v>-1</v>
      </c>
      <c r="J23" s="14">
        <v>127.561983471074</v>
      </c>
      <c r="K23" s="14">
        <f>+J23*1.21*I23</f>
        <v>-154.34999999999954</v>
      </c>
      <c r="L23" s="16" t="s">
        <v>2348</v>
      </c>
      <c r="M23" s="16" t="s">
        <v>2348</v>
      </c>
      <c r="N23" s="16" t="s">
        <v>2348</v>
      </c>
      <c r="O23" s="16">
        <v>0</v>
      </c>
      <c r="P23" s="16"/>
      <c r="Q23" s="3">
        <v>-127.561983471074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1" t="s">
        <v>193</v>
      </c>
      <c r="AC23" s="1" t="s">
        <v>194</v>
      </c>
      <c r="AD23" s="1" t="s">
        <v>2299</v>
      </c>
    </row>
    <row r="24" spans="1:30" s="15" customFormat="1" x14ac:dyDescent="0.25">
      <c r="A24" s="12" t="s">
        <v>195</v>
      </c>
      <c r="B24" s="12" t="s">
        <v>196</v>
      </c>
      <c r="C24" s="1" t="s">
        <v>197</v>
      </c>
      <c r="D24" s="13">
        <v>44608</v>
      </c>
      <c r="E24" s="12" t="s">
        <v>198</v>
      </c>
      <c r="F24" s="1" t="s">
        <v>199</v>
      </c>
      <c r="G24" s="1" t="s">
        <v>200</v>
      </c>
      <c r="H24" s="12" t="s">
        <v>201</v>
      </c>
      <c r="I24" s="14">
        <v>-1</v>
      </c>
      <c r="J24" s="14">
        <v>2479.33876033058</v>
      </c>
      <c r="K24" s="14">
        <f>+J24*1.21*I24</f>
        <v>-2999.9999000000016</v>
      </c>
      <c r="L24" s="16" t="s">
        <v>2348</v>
      </c>
      <c r="M24" s="16" t="s">
        <v>2348</v>
      </c>
      <c r="N24" s="16" t="s">
        <v>2348</v>
      </c>
      <c r="O24" s="16">
        <v>0</v>
      </c>
      <c r="P24" s="16"/>
      <c r="Q24" s="3">
        <v>-2479.33876033058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1" t="s">
        <v>202</v>
      </c>
      <c r="AC24" s="1" t="s">
        <v>203</v>
      </c>
      <c r="AD24" s="1" t="s">
        <v>2300</v>
      </c>
    </row>
    <row r="25" spans="1:30" s="15" customFormat="1" x14ac:dyDescent="0.25">
      <c r="A25" s="12" t="s">
        <v>204</v>
      </c>
      <c r="B25" s="12" t="s">
        <v>205</v>
      </c>
      <c r="C25" s="1" t="s">
        <v>206</v>
      </c>
      <c r="D25" s="13">
        <v>44609</v>
      </c>
      <c r="E25" s="12" t="s">
        <v>207</v>
      </c>
      <c r="F25" s="1" t="s">
        <v>208</v>
      </c>
      <c r="G25" s="1" t="s">
        <v>209</v>
      </c>
      <c r="H25" s="12" t="s">
        <v>210</v>
      </c>
      <c r="I25" s="14">
        <v>-1</v>
      </c>
      <c r="J25" s="14">
        <v>144.214876033058</v>
      </c>
      <c r="K25" s="14">
        <f>+J25*1.21*I25</f>
        <v>-174.50000000000017</v>
      </c>
      <c r="L25" s="16" t="s">
        <v>2348</v>
      </c>
      <c r="M25" s="16" t="s">
        <v>2348</v>
      </c>
      <c r="N25" s="16" t="s">
        <v>2348</v>
      </c>
      <c r="O25" s="16">
        <v>0</v>
      </c>
      <c r="P25" s="16"/>
      <c r="Q25" s="3">
        <v>-144.214876033058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1" t="s">
        <v>211</v>
      </c>
      <c r="AC25" s="1" t="s">
        <v>212</v>
      </c>
      <c r="AD25" s="1" t="s">
        <v>2301</v>
      </c>
    </row>
    <row r="26" spans="1:30" s="15" customFormat="1" x14ac:dyDescent="0.25">
      <c r="A26" s="12" t="s">
        <v>213</v>
      </c>
      <c r="B26" s="12" t="s">
        <v>214</v>
      </c>
      <c r="C26" s="1" t="s">
        <v>215</v>
      </c>
      <c r="D26" s="13">
        <v>44609</v>
      </c>
      <c r="E26" s="12" t="s">
        <v>216</v>
      </c>
      <c r="F26" s="1" t="s">
        <v>217</v>
      </c>
      <c r="G26" s="1" t="s">
        <v>218</v>
      </c>
      <c r="H26" s="12" t="s">
        <v>219</v>
      </c>
      <c r="I26" s="14">
        <v>-1</v>
      </c>
      <c r="J26" s="14">
        <v>340.15</v>
      </c>
      <c r="K26" s="14">
        <f>+J26*1.21*I26</f>
        <v>-411.58149999999995</v>
      </c>
      <c r="L26" s="16" t="s">
        <v>2348</v>
      </c>
      <c r="M26" s="16" t="s">
        <v>2348</v>
      </c>
      <c r="N26" s="16" t="s">
        <v>2348</v>
      </c>
      <c r="O26" s="16">
        <v>0</v>
      </c>
      <c r="P26" s="16"/>
      <c r="Q26" s="3">
        <v>-340.15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1" t="s">
        <v>220</v>
      </c>
      <c r="AC26" s="1" t="s">
        <v>221</v>
      </c>
      <c r="AD26" s="1" t="s">
        <v>2302</v>
      </c>
    </row>
    <row r="27" spans="1:30" s="15" customFormat="1" x14ac:dyDescent="0.25">
      <c r="A27" s="12" t="s">
        <v>222</v>
      </c>
      <c r="B27" s="12" t="s">
        <v>223</v>
      </c>
      <c r="C27" s="1" t="s">
        <v>224</v>
      </c>
      <c r="D27" s="13">
        <v>44610</v>
      </c>
      <c r="E27" s="12" t="s">
        <v>225</v>
      </c>
      <c r="F27" s="1" t="s">
        <v>226</v>
      </c>
      <c r="G27" s="1" t="s">
        <v>227</v>
      </c>
      <c r="H27" s="12" t="s">
        <v>228</v>
      </c>
      <c r="I27" s="14">
        <v>-1</v>
      </c>
      <c r="J27" s="14">
        <v>570.23966942148797</v>
      </c>
      <c r="K27" s="14">
        <f>+J27*1.21*I27</f>
        <v>-689.99000000000046</v>
      </c>
      <c r="L27" s="16" t="s">
        <v>2348</v>
      </c>
      <c r="M27" s="16" t="s">
        <v>2348</v>
      </c>
      <c r="N27" s="16" t="s">
        <v>2348</v>
      </c>
      <c r="O27" s="16">
        <v>0</v>
      </c>
      <c r="P27" s="16"/>
      <c r="Q27" s="3">
        <v>-570.23966942148797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1" t="s">
        <v>229</v>
      </c>
      <c r="AC27" s="1" t="s">
        <v>230</v>
      </c>
      <c r="AD27" s="1" t="s">
        <v>2303</v>
      </c>
    </row>
    <row r="28" spans="1:30" s="15" customFormat="1" x14ac:dyDescent="0.25">
      <c r="A28" s="12" t="s">
        <v>231</v>
      </c>
      <c r="B28" s="12" t="s">
        <v>232</v>
      </c>
      <c r="C28" s="1" t="s">
        <v>233</v>
      </c>
      <c r="D28" s="13">
        <v>44610</v>
      </c>
      <c r="E28" s="12" t="s">
        <v>234</v>
      </c>
      <c r="F28" s="1" t="s">
        <v>235</v>
      </c>
      <c r="G28" s="1" t="s">
        <v>236</v>
      </c>
      <c r="H28" s="12" t="s">
        <v>237</v>
      </c>
      <c r="I28" s="14">
        <v>-1</v>
      </c>
      <c r="J28" s="14">
        <v>2479.33876033058</v>
      </c>
      <c r="K28" s="14">
        <f>+J28*1.21*I28</f>
        <v>-2999.9999000000016</v>
      </c>
      <c r="L28" s="16" t="s">
        <v>2348</v>
      </c>
      <c r="M28" s="16" t="s">
        <v>2348</v>
      </c>
      <c r="N28" s="16" t="s">
        <v>2348</v>
      </c>
      <c r="O28" s="16">
        <v>0</v>
      </c>
      <c r="P28" s="16"/>
      <c r="Q28" s="3">
        <v>-2479.33876033058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1" t="s">
        <v>238</v>
      </c>
      <c r="AC28" s="1" t="s">
        <v>239</v>
      </c>
      <c r="AD28" s="1" t="s">
        <v>2283</v>
      </c>
    </row>
    <row r="29" spans="1:30" s="15" customFormat="1" x14ac:dyDescent="0.25">
      <c r="A29" s="12" t="s">
        <v>240</v>
      </c>
      <c r="B29" s="12" t="s">
        <v>241</v>
      </c>
      <c r="C29" s="1" t="s">
        <v>242</v>
      </c>
      <c r="D29" s="13">
        <v>44614</v>
      </c>
      <c r="E29" s="12" t="s">
        <v>243</v>
      </c>
      <c r="F29" s="1" t="s">
        <v>244</v>
      </c>
      <c r="G29" s="1" t="s">
        <v>245</v>
      </c>
      <c r="H29" s="12" t="s">
        <v>246</v>
      </c>
      <c r="I29" s="14">
        <v>-1</v>
      </c>
      <c r="J29" s="14">
        <v>1239.6694214875999</v>
      </c>
      <c r="K29" s="14">
        <f>+J29*1.21*I29</f>
        <v>-1499.9999999999959</v>
      </c>
      <c r="L29" s="16" t="s">
        <v>2348</v>
      </c>
      <c r="M29" s="16" t="s">
        <v>2348</v>
      </c>
      <c r="N29" s="16" t="s">
        <v>2348</v>
      </c>
      <c r="O29" s="16">
        <v>0</v>
      </c>
      <c r="P29" s="16"/>
      <c r="Q29" s="3">
        <v>-1239.6694214875999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1" t="s">
        <v>247</v>
      </c>
      <c r="AC29" s="1" t="s">
        <v>248</v>
      </c>
      <c r="AD29" s="1" t="s">
        <v>2304</v>
      </c>
    </row>
    <row r="30" spans="1:30" s="15" customFormat="1" x14ac:dyDescent="0.25">
      <c r="A30" s="12" t="s">
        <v>249</v>
      </c>
      <c r="B30" s="12" t="s">
        <v>250</v>
      </c>
      <c r="C30" s="1" t="s">
        <v>251</v>
      </c>
      <c r="D30" s="13">
        <v>44615</v>
      </c>
      <c r="E30" s="12" t="s">
        <v>252</v>
      </c>
      <c r="F30" s="1" t="s">
        <v>253</v>
      </c>
      <c r="G30" s="1" t="s">
        <v>254</v>
      </c>
      <c r="H30" s="12" t="s">
        <v>255</v>
      </c>
      <c r="I30" s="14">
        <v>-1</v>
      </c>
      <c r="J30" s="14">
        <v>308.42</v>
      </c>
      <c r="K30" s="14">
        <f>+J30*1.21*I30</f>
        <v>-373.18819999999999</v>
      </c>
      <c r="L30" s="16" t="s">
        <v>2348</v>
      </c>
      <c r="M30" s="16" t="s">
        <v>2348</v>
      </c>
      <c r="N30" s="16" t="s">
        <v>2348</v>
      </c>
      <c r="O30" s="16">
        <v>0</v>
      </c>
      <c r="P30" s="16"/>
      <c r="Q30" s="3">
        <v>-308.42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1" t="s">
        <v>256</v>
      </c>
      <c r="AC30" s="1" t="s">
        <v>257</v>
      </c>
      <c r="AD30" s="1" t="s">
        <v>2305</v>
      </c>
    </row>
    <row r="31" spans="1:30" x14ac:dyDescent="0.25">
      <c r="A31" s="1" t="s">
        <v>258</v>
      </c>
      <c r="B31" s="1" t="s">
        <v>259</v>
      </c>
      <c r="C31" s="1" t="s">
        <v>260</v>
      </c>
      <c r="D31" s="2">
        <v>44617</v>
      </c>
      <c r="E31" s="1" t="s">
        <v>261</v>
      </c>
      <c r="F31" s="1" t="s">
        <v>262</v>
      </c>
      <c r="G31" s="1" t="s">
        <v>263</v>
      </c>
      <c r="H31" s="1" t="s">
        <v>264</v>
      </c>
      <c r="I31" s="3">
        <v>1</v>
      </c>
      <c r="J31" s="3">
        <v>243.81</v>
      </c>
      <c r="K31" s="3">
        <f>+J31*1.21*I31</f>
        <v>295.01009999999997</v>
      </c>
      <c r="L31" s="17" t="s">
        <v>2348</v>
      </c>
      <c r="M31" s="17" t="s">
        <v>2348</v>
      </c>
      <c r="N31" s="17" t="s">
        <v>2348</v>
      </c>
      <c r="O31" s="17">
        <f>+K31</f>
        <v>295.01009999999997</v>
      </c>
      <c r="P31" s="17"/>
      <c r="Q31" s="3">
        <v>454.53891976528899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1"/>
      <c r="AC31" s="1"/>
      <c r="AD31" s="1" t="s">
        <v>2285</v>
      </c>
    </row>
    <row r="32" spans="1:30" x14ac:dyDescent="0.25">
      <c r="A32" s="1" t="s">
        <v>265</v>
      </c>
      <c r="B32" s="1" t="s">
        <v>266</v>
      </c>
      <c r="C32" s="1" t="s">
        <v>267</v>
      </c>
      <c r="D32" s="2">
        <v>44600</v>
      </c>
      <c r="E32" s="1" t="s">
        <v>268</v>
      </c>
      <c r="F32" s="1" t="s">
        <v>269</v>
      </c>
      <c r="G32" s="1" t="s">
        <v>270</v>
      </c>
      <c r="H32" s="1" t="s">
        <v>271</v>
      </c>
      <c r="I32" s="3">
        <v>1</v>
      </c>
      <c r="J32" s="3">
        <v>368.53</v>
      </c>
      <c r="K32" s="3">
        <f>+J32*1.21*I32</f>
        <v>445.92129999999997</v>
      </c>
      <c r="L32" s="17" t="s">
        <v>2348</v>
      </c>
      <c r="M32" s="17" t="s">
        <v>2348</v>
      </c>
      <c r="N32" s="17" t="s">
        <v>2348</v>
      </c>
      <c r="O32" s="17">
        <f>+K32</f>
        <v>445.92129999999997</v>
      </c>
      <c r="P32" s="17"/>
      <c r="Q32" s="3">
        <v>645.041681894215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1"/>
      <c r="AC32" s="1"/>
      <c r="AD32" s="1" t="s">
        <v>2306</v>
      </c>
    </row>
    <row r="33" spans="1:30" x14ac:dyDescent="0.25">
      <c r="A33" s="1" t="s">
        <v>272</v>
      </c>
      <c r="B33" s="1" t="s">
        <v>273</v>
      </c>
      <c r="C33" s="1" t="s">
        <v>274</v>
      </c>
      <c r="D33" s="2">
        <v>44614</v>
      </c>
      <c r="E33" s="1" t="s">
        <v>275</v>
      </c>
      <c r="F33" s="1" t="s">
        <v>276</v>
      </c>
      <c r="G33" s="1" t="s">
        <v>277</v>
      </c>
      <c r="H33" s="1" t="s">
        <v>278</v>
      </c>
      <c r="I33" s="3">
        <v>1</v>
      </c>
      <c r="J33" s="3">
        <v>368.53</v>
      </c>
      <c r="K33" s="3">
        <f>+J33*1.21*I33</f>
        <v>445.92129999999997</v>
      </c>
      <c r="L33" s="17" t="s">
        <v>2348</v>
      </c>
      <c r="M33" s="17" t="s">
        <v>2348</v>
      </c>
      <c r="N33" s="17" t="s">
        <v>2348</v>
      </c>
      <c r="O33" s="17">
        <f>+K33</f>
        <v>445.92129999999997</v>
      </c>
      <c r="P33" s="17"/>
      <c r="Q33" s="3">
        <v>645.041681894215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1"/>
      <c r="AC33" s="1"/>
      <c r="AD33" s="1" t="s">
        <v>2307</v>
      </c>
    </row>
    <row r="34" spans="1:30" x14ac:dyDescent="0.25">
      <c r="A34" s="1" t="s">
        <v>279</v>
      </c>
      <c r="B34" s="1" t="s">
        <v>280</v>
      </c>
      <c r="C34" s="1" t="s">
        <v>281</v>
      </c>
      <c r="D34" s="2">
        <v>44617</v>
      </c>
      <c r="E34" s="1" t="s">
        <v>282</v>
      </c>
      <c r="F34" s="1" t="s">
        <v>283</v>
      </c>
      <c r="G34" s="1" t="s">
        <v>284</v>
      </c>
      <c r="H34" s="1" t="s">
        <v>285</v>
      </c>
      <c r="I34" s="3">
        <v>1</v>
      </c>
      <c r="J34" s="3">
        <v>368.53</v>
      </c>
      <c r="K34" s="3">
        <f>+J34*1.21*I34</f>
        <v>445.92129999999997</v>
      </c>
      <c r="L34" s="17" t="s">
        <v>2348</v>
      </c>
      <c r="M34" s="17" t="s">
        <v>2348</v>
      </c>
      <c r="N34" s="17" t="s">
        <v>2348</v>
      </c>
      <c r="O34" s="17">
        <f>+K34</f>
        <v>445.92129999999997</v>
      </c>
      <c r="P34" s="17"/>
      <c r="Q34" s="3">
        <v>645.041681894215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1"/>
      <c r="AC34" s="1"/>
      <c r="AD34" s="1" t="s">
        <v>2308</v>
      </c>
    </row>
    <row r="35" spans="1:30" x14ac:dyDescent="0.25">
      <c r="A35" s="1" t="s">
        <v>286</v>
      </c>
      <c r="B35" s="1" t="s">
        <v>287</v>
      </c>
      <c r="C35" s="1" t="s">
        <v>288</v>
      </c>
      <c r="D35" s="2">
        <v>44617</v>
      </c>
      <c r="E35" s="1" t="s">
        <v>289</v>
      </c>
      <c r="F35" s="1" t="s">
        <v>290</v>
      </c>
      <c r="G35" s="1" t="s">
        <v>291</v>
      </c>
      <c r="H35" s="1" t="s">
        <v>292</v>
      </c>
      <c r="I35" s="3">
        <v>3</v>
      </c>
      <c r="J35" s="3">
        <v>124.65</v>
      </c>
      <c r="K35" s="3">
        <f>+J35*1.21*I35</f>
        <v>452.47950000000003</v>
      </c>
      <c r="L35" s="17" t="s">
        <v>2348</v>
      </c>
      <c r="M35" s="17" t="s">
        <v>2348</v>
      </c>
      <c r="N35" s="17" t="s">
        <v>2348</v>
      </c>
      <c r="O35" s="17">
        <f>+K35</f>
        <v>452.47950000000003</v>
      </c>
      <c r="P35" s="17"/>
      <c r="Q35" s="3">
        <v>654.51179476363495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1"/>
      <c r="AC35" s="1"/>
      <c r="AD35" s="1" t="s">
        <v>2308</v>
      </c>
    </row>
    <row r="36" spans="1:30" x14ac:dyDescent="0.25">
      <c r="A36" s="1" t="s">
        <v>1790</v>
      </c>
      <c r="B36" s="1" t="s">
        <v>1791</v>
      </c>
      <c r="C36" s="1" t="s">
        <v>1792</v>
      </c>
      <c r="D36" s="2">
        <v>44600</v>
      </c>
      <c r="E36" s="1" t="s">
        <v>1793</v>
      </c>
      <c r="F36" s="1" t="s">
        <v>1794</v>
      </c>
      <c r="G36" s="1" t="s">
        <v>1795</v>
      </c>
      <c r="H36" s="1" t="s">
        <v>1796</v>
      </c>
      <c r="I36" s="3">
        <v>1</v>
      </c>
      <c r="J36" s="3">
        <v>363.8</v>
      </c>
      <c r="K36" s="3">
        <f>+J36*1.21*I36</f>
        <v>440.19799999999998</v>
      </c>
      <c r="L36" s="17">
        <f>+K36*0.91</f>
        <v>400.58017999999998</v>
      </c>
      <c r="M36" s="17" t="s">
        <v>2348</v>
      </c>
      <c r="N36" s="17">
        <f>+L36*0.95</f>
        <v>380.55117099999995</v>
      </c>
      <c r="O36" s="17">
        <f>+N36-(N36*9.09/100)</f>
        <v>345.95906955609996</v>
      </c>
      <c r="P36" s="17"/>
      <c r="Q36" s="3">
        <v>613.21036600000002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1"/>
      <c r="AC36" s="1"/>
      <c r="AD36" s="1" t="s">
        <v>2286</v>
      </c>
    </row>
    <row r="37" spans="1:30" x14ac:dyDescent="0.25">
      <c r="A37" s="1" t="s">
        <v>300</v>
      </c>
      <c r="B37" s="1" t="s">
        <v>301</v>
      </c>
      <c r="C37" s="1" t="s">
        <v>302</v>
      </c>
      <c r="D37" s="2">
        <v>44610</v>
      </c>
      <c r="E37" s="1" t="s">
        <v>303</v>
      </c>
      <c r="F37" s="1" t="s">
        <v>304</v>
      </c>
      <c r="G37" s="1" t="s">
        <v>305</v>
      </c>
      <c r="H37" s="1" t="s">
        <v>306</v>
      </c>
      <c r="I37" s="3">
        <v>1</v>
      </c>
      <c r="J37" s="3">
        <v>437.14</v>
      </c>
      <c r="K37" s="3">
        <f>+J37*1.21*I37</f>
        <v>528.93939999999998</v>
      </c>
      <c r="L37" s="17" t="s">
        <v>2348</v>
      </c>
      <c r="M37" s="17" t="s">
        <v>2348</v>
      </c>
      <c r="N37" s="17" t="s">
        <v>2348</v>
      </c>
      <c r="O37" s="17">
        <f>+K37</f>
        <v>528.93939999999998</v>
      </c>
      <c r="P37" s="17"/>
      <c r="Q37" s="3">
        <v>599.99219539586898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1"/>
      <c r="AC37" s="1"/>
      <c r="AD37" s="1" t="s">
        <v>2309</v>
      </c>
    </row>
    <row r="38" spans="1:30" x14ac:dyDescent="0.25">
      <c r="A38" s="1" t="s">
        <v>307</v>
      </c>
      <c r="B38" s="1" t="s">
        <v>308</v>
      </c>
      <c r="C38" s="1" t="s">
        <v>309</v>
      </c>
      <c r="D38" s="2">
        <v>44609</v>
      </c>
      <c r="E38" s="1" t="s">
        <v>310</v>
      </c>
      <c r="F38" s="1" t="s">
        <v>311</v>
      </c>
      <c r="G38" s="1" t="s">
        <v>312</v>
      </c>
      <c r="H38" s="1" t="s">
        <v>313</v>
      </c>
      <c r="I38" s="3">
        <v>1</v>
      </c>
      <c r="J38" s="3">
        <v>353.22</v>
      </c>
      <c r="K38" s="3">
        <f>+J38*1.21*I38</f>
        <v>427.39620000000002</v>
      </c>
      <c r="L38" s="17" t="s">
        <v>2348</v>
      </c>
      <c r="M38" s="17" t="s">
        <v>2348</v>
      </c>
      <c r="N38" s="17" t="s">
        <v>2348</v>
      </c>
      <c r="O38" s="17">
        <f>+K38</f>
        <v>427.39620000000002</v>
      </c>
      <c r="P38" s="17"/>
      <c r="Q38" s="3">
        <v>545.44355014876101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1" t="s">
        <v>314</v>
      </c>
      <c r="AC38" s="1" t="s">
        <v>315</v>
      </c>
      <c r="AD38" s="1" t="s">
        <v>2301</v>
      </c>
    </row>
    <row r="39" spans="1:30" x14ac:dyDescent="0.25">
      <c r="A39" s="1" t="s">
        <v>316</v>
      </c>
      <c r="B39" s="1" t="s">
        <v>317</v>
      </c>
      <c r="C39" s="1" t="s">
        <v>318</v>
      </c>
      <c r="D39" s="2">
        <v>44617</v>
      </c>
      <c r="E39" s="1" t="s">
        <v>319</v>
      </c>
      <c r="F39" s="1" t="s">
        <v>320</v>
      </c>
      <c r="G39" s="1" t="s">
        <v>321</v>
      </c>
      <c r="H39" s="1" t="s">
        <v>322</v>
      </c>
      <c r="I39" s="3">
        <v>1</v>
      </c>
      <c r="J39" s="3">
        <v>161.47008264462801</v>
      </c>
      <c r="K39" s="3">
        <f>+J39*1.21*I39</f>
        <v>195.37879999999987</v>
      </c>
      <c r="L39" s="17" t="s">
        <v>2348</v>
      </c>
      <c r="M39" s="17" t="s">
        <v>2348</v>
      </c>
      <c r="N39" s="17">
        <f t="shared" ref="N39:N51" si="0">+K39*0.95</f>
        <v>185.60985999999986</v>
      </c>
      <c r="O39" s="17">
        <f t="shared" ref="O39:O51" si="1">+N39-(N39*9.09/100)</f>
        <v>168.73792372599988</v>
      </c>
      <c r="P39" s="17"/>
      <c r="Q39" s="3">
        <v>298.71642349090899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1"/>
      <c r="AC39" s="1"/>
      <c r="AD39" s="1" t="s">
        <v>2308</v>
      </c>
    </row>
    <row r="40" spans="1:30" x14ac:dyDescent="0.25">
      <c r="A40" s="1" t="s">
        <v>323</v>
      </c>
      <c r="B40" s="1" t="s">
        <v>324</v>
      </c>
      <c r="C40" s="1" t="s">
        <v>325</v>
      </c>
      <c r="D40" s="2">
        <v>44609</v>
      </c>
      <c r="E40" s="1" t="s">
        <v>326</v>
      </c>
      <c r="F40" s="1" t="s">
        <v>327</v>
      </c>
      <c r="G40" s="1" t="s">
        <v>328</v>
      </c>
      <c r="H40" s="1" t="s">
        <v>329</v>
      </c>
      <c r="I40" s="3">
        <v>1</v>
      </c>
      <c r="J40" s="3">
        <v>161.47008264462801</v>
      </c>
      <c r="K40" s="3">
        <f>+J40*1.21*I40</f>
        <v>195.37879999999987</v>
      </c>
      <c r="L40" s="17" t="s">
        <v>2348</v>
      </c>
      <c r="M40" s="17" t="s">
        <v>2348</v>
      </c>
      <c r="N40" s="17">
        <f t="shared" si="0"/>
        <v>185.60985999999986</v>
      </c>
      <c r="O40" s="17">
        <f t="shared" si="1"/>
        <v>168.73792372599988</v>
      </c>
      <c r="P40" s="17"/>
      <c r="Q40" s="3">
        <v>232.013132350413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1"/>
      <c r="AC40" s="1"/>
      <c r="AD40" s="1" t="s">
        <v>2284</v>
      </c>
    </row>
    <row r="41" spans="1:30" x14ac:dyDescent="0.25">
      <c r="A41" s="1" t="s">
        <v>330</v>
      </c>
      <c r="B41" s="1" t="s">
        <v>331</v>
      </c>
      <c r="C41" s="1" t="s">
        <v>332</v>
      </c>
      <c r="D41" s="2">
        <v>44609</v>
      </c>
      <c r="E41" s="1" t="s">
        <v>333</v>
      </c>
      <c r="F41" s="1" t="s">
        <v>334</v>
      </c>
      <c r="G41" s="1" t="s">
        <v>335</v>
      </c>
      <c r="H41" s="1" t="s">
        <v>336</v>
      </c>
      <c r="I41" s="3">
        <v>1</v>
      </c>
      <c r="J41" s="3">
        <v>281.16528925619798</v>
      </c>
      <c r="K41" s="3">
        <f>+J41*1.21*I41</f>
        <v>340.20999999999952</v>
      </c>
      <c r="L41" s="17" t="s">
        <v>2348</v>
      </c>
      <c r="M41" s="17" t="s">
        <v>2348</v>
      </c>
      <c r="N41" s="17">
        <f t="shared" si="0"/>
        <v>323.19949999999955</v>
      </c>
      <c r="O41" s="17">
        <f t="shared" si="1"/>
        <v>293.82066544999958</v>
      </c>
      <c r="P41" s="17"/>
      <c r="Q41" s="3">
        <v>404.00078082644598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1"/>
      <c r="AC41" s="1"/>
      <c r="AD41" s="1" t="s">
        <v>2284</v>
      </c>
    </row>
    <row r="42" spans="1:30" x14ac:dyDescent="0.25">
      <c r="A42" s="1" t="s">
        <v>337</v>
      </c>
      <c r="B42" s="1" t="s">
        <v>338</v>
      </c>
      <c r="C42" s="1" t="s">
        <v>339</v>
      </c>
      <c r="D42" s="2">
        <v>44609</v>
      </c>
      <c r="E42" s="1" t="s">
        <v>340</v>
      </c>
      <c r="F42" s="1" t="s">
        <v>341</v>
      </c>
      <c r="G42" s="1" t="s">
        <v>342</v>
      </c>
      <c r="H42" s="1" t="s">
        <v>343</v>
      </c>
      <c r="I42" s="3">
        <v>1</v>
      </c>
      <c r="J42" s="3">
        <v>293.13123966942197</v>
      </c>
      <c r="K42" s="3">
        <f>+J42*1.21*I42</f>
        <v>354.68880000000058</v>
      </c>
      <c r="L42" s="17" t="s">
        <v>2348</v>
      </c>
      <c r="M42" s="17" t="s">
        <v>2348</v>
      </c>
      <c r="N42" s="17">
        <f t="shared" si="0"/>
        <v>336.95436000000052</v>
      </c>
      <c r="O42" s="17">
        <f t="shared" si="1"/>
        <v>306.3252086760005</v>
      </c>
      <c r="P42" s="17"/>
      <c r="Q42" s="3">
        <v>526.44318725950495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1"/>
      <c r="AC42" s="1"/>
      <c r="AD42" s="1" t="s">
        <v>2287</v>
      </c>
    </row>
    <row r="43" spans="1:30" x14ac:dyDescent="0.25">
      <c r="A43" s="1" t="s">
        <v>344</v>
      </c>
      <c r="B43" s="1" t="s">
        <v>345</v>
      </c>
      <c r="C43" s="1" t="s">
        <v>346</v>
      </c>
      <c r="D43" s="2">
        <v>44609</v>
      </c>
      <c r="E43" s="1" t="s">
        <v>347</v>
      </c>
      <c r="F43" s="1" t="s">
        <v>348</v>
      </c>
      <c r="G43" s="1" t="s">
        <v>349</v>
      </c>
      <c r="H43" s="1" t="s">
        <v>350</v>
      </c>
      <c r="I43" s="3">
        <v>1</v>
      </c>
      <c r="J43" s="3">
        <v>293.13123966942197</v>
      </c>
      <c r="K43" s="3">
        <f>+J43*1.21*I43</f>
        <v>354.68880000000058</v>
      </c>
      <c r="L43" s="17" t="s">
        <v>2348</v>
      </c>
      <c r="M43" s="17" t="s">
        <v>2348</v>
      </c>
      <c r="N43" s="17">
        <f t="shared" si="0"/>
        <v>336.95436000000052</v>
      </c>
      <c r="O43" s="17">
        <f t="shared" si="1"/>
        <v>306.3252086760005</v>
      </c>
      <c r="P43" s="17"/>
      <c r="Q43" s="3">
        <v>526.44318725950495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1"/>
      <c r="AC43" s="1"/>
      <c r="AD43" s="1" t="s">
        <v>2287</v>
      </c>
    </row>
    <row r="44" spans="1:30" x14ac:dyDescent="0.25">
      <c r="A44" s="1" t="s">
        <v>351</v>
      </c>
      <c r="B44" s="1" t="s">
        <v>352</v>
      </c>
      <c r="C44" s="1" t="s">
        <v>353</v>
      </c>
      <c r="D44" s="2">
        <v>44609</v>
      </c>
      <c r="E44" s="1" t="s">
        <v>354</v>
      </c>
      <c r="F44" s="1" t="s">
        <v>355</v>
      </c>
      <c r="G44" s="1" t="s">
        <v>356</v>
      </c>
      <c r="H44" s="1" t="s">
        <v>357</v>
      </c>
      <c r="I44" s="3">
        <v>1</v>
      </c>
      <c r="J44" s="3">
        <v>293.13123966942197</v>
      </c>
      <c r="K44" s="3">
        <f>+J44*1.21*I44</f>
        <v>354.68880000000058</v>
      </c>
      <c r="L44" s="17" t="s">
        <v>2348</v>
      </c>
      <c r="M44" s="17" t="s">
        <v>2348</v>
      </c>
      <c r="N44" s="17">
        <f t="shared" si="0"/>
        <v>336.95436000000052</v>
      </c>
      <c r="O44" s="17">
        <f t="shared" si="1"/>
        <v>306.3252086760005</v>
      </c>
      <c r="P44" s="17"/>
      <c r="Q44" s="3">
        <v>526.44318725950495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1"/>
      <c r="AC44" s="1"/>
      <c r="AD44" s="1" t="s">
        <v>2287</v>
      </c>
    </row>
    <row r="45" spans="1:30" x14ac:dyDescent="0.25">
      <c r="A45" s="1" t="s">
        <v>358</v>
      </c>
      <c r="B45" s="1" t="s">
        <v>359</v>
      </c>
      <c r="C45" s="1" t="s">
        <v>360</v>
      </c>
      <c r="D45" s="2">
        <v>44608</v>
      </c>
      <c r="E45" s="1" t="s">
        <v>361</v>
      </c>
      <c r="F45" s="1" t="s">
        <v>362</v>
      </c>
      <c r="G45" s="1" t="s">
        <v>363</v>
      </c>
      <c r="H45" s="1" t="s">
        <v>364</v>
      </c>
      <c r="I45" s="3">
        <v>1</v>
      </c>
      <c r="J45" s="3">
        <v>293.13123966942197</v>
      </c>
      <c r="K45" s="3">
        <f>+J45*1.21*I45</f>
        <v>354.68880000000058</v>
      </c>
      <c r="L45" s="17" t="s">
        <v>2348</v>
      </c>
      <c r="M45" s="17" t="s">
        <v>2348</v>
      </c>
      <c r="N45" s="17">
        <f t="shared" si="0"/>
        <v>336.95436000000052</v>
      </c>
      <c r="O45" s="17">
        <f t="shared" si="1"/>
        <v>306.3252086760005</v>
      </c>
      <c r="P45" s="17"/>
      <c r="Q45" s="3">
        <v>526.43732463471201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1"/>
      <c r="AC45" s="1"/>
      <c r="AD45" s="1" t="s">
        <v>2310</v>
      </c>
    </row>
    <row r="46" spans="1:30" x14ac:dyDescent="0.25">
      <c r="A46" s="1" t="s">
        <v>365</v>
      </c>
      <c r="B46" s="1" t="s">
        <v>366</v>
      </c>
      <c r="C46" s="1" t="s">
        <v>367</v>
      </c>
      <c r="D46" s="2">
        <v>44609</v>
      </c>
      <c r="E46" s="1" t="s">
        <v>368</v>
      </c>
      <c r="F46" s="1" t="s">
        <v>369</v>
      </c>
      <c r="G46" s="1" t="s">
        <v>370</v>
      </c>
      <c r="H46" s="1" t="s">
        <v>371</v>
      </c>
      <c r="I46" s="3">
        <v>1</v>
      </c>
      <c r="J46" s="3">
        <v>293.13123966942197</v>
      </c>
      <c r="K46" s="3">
        <f>+J46*1.21*I46</f>
        <v>354.68880000000058</v>
      </c>
      <c r="L46" s="17" t="s">
        <v>2348</v>
      </c>
      <c r="M46" s="17" t="s">
        <v>2348</v>
      </c>
      <c r="N46" s="17">
        <f t="shared" si="0"/>
        <v>336.95436000000052</v>
      </c>
      <c r="O46" s="17">
        <f t="shared" si="1"/>
        <v>306.3252086760005</v>
      </c>
      <c r="P46" s="17"/>
      <c r="Q46" s="3">
        <v>526.44318725950495</v>
      </c>
      <c r="R46" s="3"/>
      <c r="S46" s="3"/>
      <c r="T46" s="3"/>
      <c r="U46" s="3"/>
      <c r="V46" s="3"/>
      <c r="W46" s="3"/>
      <c r="X46" s="3"/>
      <c r="Y46" s="3"/>
      <c r="Z46" s="3"/>
      <c r="AA46" s="3"/>
      <c r="AB46" s="1"/>
      <c r="AC46" s="1"/>
      <c r="AD46" s="1" t="s">
        <v>2287</v>
      </c>
    </row>
    <row r="47" spans="1:30" x14ac:dyDescent="0.25">
      <c r="A47" s="1" t="s">
        <v>372</v>
      </c>
      <c r="B47" s="1" t="s">
        <v>373</v>
      </c>
      <c r="C47" s="1" t="s">
        <v>374</v>
      </c>
      <c r="D47" s="2">
        <v>44609</v>
      </c>
      <c r="E47" s="1" t="s">
        <v>375</v>
      </c>
      <c r="F47" s="1" t="s">
        <v>376</v>
      </c>
      <c r="G47" s="1" t="s">
        <v>377</v>
      </c>
      <c r="H47" s="1" t="s">
        <v>378</v>
      </c>
      <c r="I47" s="3">
        <v>1</v>
      </c>
      <c r="J47" s="3">
        <v>293.13123966942197</v>
      </c>
      <c r="K47" s="3">
        <f>+J47*1.21*I47</f>
        <v>354.68880000000058</v>
      </c>
      <c r="L47" s="17" t="s">
        <v>2348</v>
      </c>
      <c r="M47" s="17" t="s">
        <v>2348</v>
      </c>
      <c r="N47" s="17">
        <f t="shared" si="0"/>
        <v>336.95436000000052</v>
      </c>
      <c r="O47" s="17">
        <f t="shared" si="1"/>
        <v>306.3252086760005</v>
      </c>
      <c r="P47" s="17"/>
      <c r="Q47" s="3">
        <v>526.44318725950495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1"/>
      <c r="AC47" s="1"/>
      <c r="AD47" s="1" t="s">
        <v>2287</v>
      </c>
    </row>
    <row r="48" spans="1:30" x14ac:dyDescent="0.25">
      <c r="A48" s="1" t="s">
        <v>379</v>
      </c>
      <c r="B48" s="1" t="s">
        <v>380</v>
      </c>
      <c r="C48" s="1" t="s">
        <v>381</v>
      </c>
      <c r="D48" s="2">
        <v>44609</v>
      </c>
      <c r="E48" s="1" t="s">
        <v>382</v>
      </c>
      <c r="F48" s="1" t="s">
        <v>383</v>
      </c>
      <c r="G48" s="1" t="s">
        <v>384</v>
      </c>
      <c r="H48" s="1" t="s">
        <v>385</v>
      </c>
      <c r="I48" s="3">
        <v>1</v>
      </c>
      <c r="J48" s="3">
        <v>293.13123966942197</v>
      </c>
      <c r="K48" s="3">
        <f>+J48*1.21*I48</f>
        <v>354.68880000000058</v>
      </c>
      <c r="L48" s="17" t="s">
        <v>2348</v>
      </c>
      <c r="M48" s="17" t="s">
        <v>2348</v>
      </c>
      <c r="N48" s="17">
        <f t="shared" si="0"/>
        <v>336.95436000000052</v>
      </c>
      <c r="O48" s="17">
        <f t="shared" si="1"/>
        <v>306.3252086760005</v>
      </c>
      <c r="P48" s="17"/>
      <c r="Q48" s="3">
        <v>526.44318725950495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1"/>
      <c r="AC48" s="1"/>
      <c r="AD48" s="1" t="s">
        <v>2287</v>
      </c>
    </row>
    <row r="49" spans="1:30" x14ac:dyDescent="0.25">
      <c r="A49" s="1" t="s">
        <v>386</v>
      </c>
      <c r="B49" s="1" t="s">
        <v>387</v>
      </c>
      <c r="C49" s="1" t="s">
        <v>388</v>
      </c>
      <c r="D49" s="2">
        <v>44617</v>
      </c>
      <c r="E49" s="1" t="s">
        <v>389</v>
      </c>
      <c r="F49" s="1" t="s">
        <v>390</v>
      </c>
      <c r="G49" s="1" t="s">
        <v>391</v>
      </c>
      <c r="H49" s="1" t="s">
        <v>392</v>
      </c>
      <c r="I49" s="3">
        <v>1</v>
      </c>
      <c r="J49" s="3">
        <v>293.13123966942197</v>
      </c>
      <c r="K49" s="3">
        <f>+J49*1.21*I49</f>
        <v>354.68880000000058</v>
      </c>
      <c r="L49" s="17" t="s">
        <v>2348</v>
      </c>
      <c r="M49" s="17" t="s">
        <v>2348</v>
      </c>
      <c r="N49" s="17">
        <f t="shared" si="0"/>
        <v>336.95436000000052</v>
      </c>
      <c r="O49" s="17">
        <f t="shared" si="1"/>
        <v>306.3252086760005</v>
      </c>
      <c r="P49" s="17"/>
      <c r="Q49" s="3">
        <v>484.53421392396803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1"/>
      <c r="AC49" s="1"/>
      <c r="AD49" s="1" t="s">
        <v>2308</v>
      </c>
    </row>
    <row r="50" spans="1:30" x14ac:dyDescent="0.25">
      <c r="A50" s="1" t="s">
        <v>393</v>
      </c>
      <c r="B50" s="1" t="s">
        <v>394</v>
      </c>
      <c r="C50" s="1" t="s">
        <v>395</v>
      </c>
      <c r="D50" s="2">
        <v>44609</v>
      </c>
      <c r="E50" s="1" t="s">
        <v>396</v>
      </c>
      <c r="F50" s="1" t="s">
        <v>397</v>
      </c>
      <c r="G50" s="1" t="s">
        <v>398</v>
      </c>
      <c r="H50" s="1" t="s">
        <v>399</v>
      </c>
      <c r="I50" s="3">
        <v>1</v>
      </c>
      <c r="J50" s="3">
        <v>232.18603305785101</v>
      </c>
      <c r="K50" s="3">
        <f>+J50*1.21*I50</f>
        <v>280.94509999999968</v>
      </c>
      <c r="L50" s="17" t="s">
        <v>2348</v>
      </c>
      <c r="M50" s="17" t="s">
        <v>2348</v>
      </c>
      <c r="N50" s="17">
        <f t="shared" si="0"/>
        <v>266.89784499999968</v>
      </c>
      <c r="O50" s="17">
        <f t="shared" si="1"/>
        <v>242.63683088949972</v>
      </c>
      <c r="P50" s="17"/>
      <c r="Q50" s="3">
        <v>333.62346718016499</v>
      </c>
      <c r="R50" s="3"/>
      <c r="S50" s="3"/>
      <c r="T50" s="3"/>
      <c r="U50" s="3"/>
      <c r="V50" s="3"/>
      <c r="W50" s="3"/>
      <c r="X50" s="3"/>
      <c r="Y50" s="3"/>
      <c r="Z50" s="3"/>
      <c r="AA50" s="3"/>
      <c r="AB50" s="1"/>
      <c r="AC50" s="1"/>
      <c r="AD50" s="1" t="s">
        <v>2284</v>
      </c>
    </row>
    <row r="51" spans="1:30" x14ac:dyDescent="0.25">
      <c r="A51" s="1" t="s">
        <v>400</v>
      </c>
      <c r="B51" s="1" t="s">
        <v>401</v>
      </c>
      <c r="C51" s="1" t="s">
        <v>402</v>
      </c>
      <c r="D51" s="2">
        <v>44614</v>
      </c>
      <c r="E51" s="1" t="s">
        <v>403</v>
      </c>
      <c r="F51" s="1" t="s">
        <v>404</v>
      </c>
      <c r="G51" s="1" t="s">
        <v>405</v>
      </c>
      <c r="H51" s="1" t="s">
        <v>406</v>
      </c>
      <c r="I51" s="3">
        <v>1</v>
      </c>
      <c r="J51" s="3">
        <v>41.473719008264503</v>
      </c>
      <c r="K51" s="3">
        <f>+J51*1.21*I51</f>
        <v>50.183200000000049</v>
      </c>
      <c r="L51" s="17" t="s">
        <v>2348</v>
      </c>
      <c r="M51" s="17" t="s">
        <v>2348</v>
      </c>
      <c r="N51" s="17">
        <f t="shared" si="0"/>
        <v>47.674040000000048</v>
      </c>
      <c r="O51" s="17">
        <f t="shared" si="1"/>
        <v>43.340469764000041</v>
      </c>
      <c r="P51" s="17"/>
      <c r="Q51" s="3">
        <v>82.087687821487705</v>
      </c>
      <c r="R51" s="3"/>
      <c r="S51" s="3"/>
      <c r="T51" s="3"/>
      <c r="U51" s="3"/>
      <c r="V51" s="3"/>
      <c r="W51" s="3"/>
      <c r="X51" s="3"/>
      <c r="Y51" s="3"/>
      <c r="Z51" s="3"/>
      <c r="AA51" s="3"/>
      <c r="AB51" s="1"/>
      <c r="AC51" s="1"/>
      <c r="AD51" s="1" t="s">
        <v>2311</v>
      </c>
    </row>
    <row r="52" spans="1:30" x14ac:dyDescent="0.25">
      <c r="A52" s="1" t="s">
        <v>407</v>
      </c>
      <c r="B52" s="1" t="s">
        <v>408</v>
      </c>
      <c r="C52" s="1" t="s">
        <v>409</v>
      </c>
      <c r="D52" s="2">
        <v>44610</v>
      </c>
      <c r="E52" s="1" t="s">
        <v>410</v>
      </c>
      <c r="F52" s="1" t="s">
        <v>411</v>
      </c>
      <c r="G52" s="1" t="s">
        <v>412</v>
      </c>
      <c r="H52" s="1" t="s">
        <v>413</v>
      </c>
      <c r="I52" s="3">
        <v>1</v>
      </c>
      <c r="J52" s="3">
        <v>314.20999999999998</v>
      </c>
      <c r="K52" s="3">
        <f>+J52*1.21*I52</f>
        <v>380.19409999999999</v>
      </c>
      <c r="L52" s="17" t="s">
        <v>2348</v>
      </c>
      <c r="M52" s="17" t="s">
        <v>2348</v>
      </c>
      <c r="N52" s="17" t="s">
        <v>2348</v>
      </c>
      <c r="O52" s="17">
        <f>+K52</f>
        <v>380.19409999999999</v>
      </c>
      <c r="P52" s="17"/>
      <c r="Q52" s="3">
        <v>586.76821148925603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1" t="s">
        <v>414</v>
      </c>
      <c r="AC52" s="1" t="s">
        <v>415</v>
      </c>
      <c r="AD52" s="1" t="s">
        <v>2283</v>
      </c>
    </row>
    <row r="53" spans="1:30" x14ac:dyDescent="0.25">
      <c r="A53" s="1" t="s">
        <v>416</v>
      </c>
      <c r="B53" s="1" t="s">
        <v>417</v>
      </c>
      <c r="C53" s="1" t="s">
        <v>418</v>
      </c>
      <c r="D53" s="2">
        <v>44615</v>
      </c>
      <c r="E53" s="1" t="s">
        <v>419</v>
      </c>
      <c r="F53" s="1" t="s">
        <v>420</v>
      </c>
      <c r="G53" s="1" t="s">
        <v>421</v>
      </c>
      <c r="H53" s="1" t="s">
        <v>422</v>
      </c>
      <c r="I53" s="3">
        <v>1</v>
      </c>
      <c r="J53" s="3">
        <v>314.20999999999998</v>
      </c>
      <c r="K53" s="3">
        <f>+J53*1.21*I53</f>
        <v>380.19409999999999</v>
      </c>
      <c r="L53" s="17" t="s">
        <v>2348</v>
      </c>
      <c r="M53" s="17" t="s">
        <v>2348</v>
      </c>
      <c r="N53" s="17" t="s">
        <v>2348</v>
      </c>
      <c r="O53" s="17">
        <f>+K53</f>
        <v>380.19409999999999</v>
      </c>
      <c r="P53" s="17"/>
      <c r="Q53" s="3">
        <v>604.37044087933896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1" t="s">
        <v>423</v>
      </c>
      <c r="AC53" s="1" t="s">
        <v>424</v>
      </c>
      <c r="AD53" s="1" t="s">
        <v>2305</v>
      </c>
    </row>
    <row r="54" spans="1:30" x14ac:dyDescent="0.25">
      <c r="A54" s="1" t="s">
        <v>425</v>
      </c>
      <c r="B54" s="1" t="s">
        <v>426</v>
      </c>
      <c r="C54" s="1" t="s">
        <v>427</v>
      </c>
      <c r="D54" s="2">
        <v>44600</v>
      </c>
      <c r="E54" s="1" t="s">
        <v>428</v>
      </c>
      <c r="F54" s="1" t="s">
        <v>429</v>
      </c>
      <c r="G54" s="1" t="s">
        <v>430</v>
      </c>
      <c r="H54" s="1" t="s">
        <v>431</v>
      </c>
      <c r="I54" s="3">
        <v>1</v>
      </c>
      <c r="J54" s="3">
        <v>392.68</v>
      </c>
      <c r="K54" s="3">
        <f>+J54*1.21*I54</f>
        <v>475.14280000000002</v>
      </c>
      <c r="L54" s="17" t="s">
        <v>2348</v>
      </c>
      <c r="M54" s="17" t="s">
        <v>2348</v>
      </c>
      <c r="N54" s="17" t="s">
        <v>2348</v>
      </c>
      <c r="O54" s="17">
        <f>+K54</f>
        <v>475.14280000000002</v>
      </c>
      <c r="P54" s="17"/>
      <c r="Q54" s="3">
        <v>727.26796210495797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1"/>
      <c r="AC54" s="1"/>
      <c r="AD54" s="1" t="s">
        <v>2306</v>
      </c>
    </row>
    <row r="55" spans="1:30" x14ac:dyDescent="0.25">
      <c r="A55" s="1" t="s">
        <v>432</v>
      </c>
      <c r="B55" s="1" t="s">
        <v>433</v>
      </c>
      <c r="C55" s="1" t="s">
        <v>434</v>
      </c>
      <c r="D55" s="2">
        <v>44615</v>
      </c>
      <c r="E55" s="1" t="s">
        <v>435</v>
      </c>
      <c r="F55" s="1" t="s">
        <v>436</v>
      </c>
      <c r="G55" s="1" t="s">
        <v>437</v>
      </c>
      <c r="H55" s="1" t="s">
        <v>438</v>
      </c>
      <c r="I55" s="3">
        <v>1</v>
      </c>
      <c r="J55" s="3">
        <v>392.68</v>
      </c>
      <c r="K55" s="3">
        <f>+J55*1.21*I55</f>
        <v>475.14280000000002</v>
      </c>
      <c r="L55" s="17" t="s">
        <v>2348</v>
      </c>
      <c r="M55" s="17" t="s">
        <v>2348</v>
      </c>
      <c r="N55" s="17" t="s">
        <v>2348</v>
      </c>
      <c r="O55" s="17">
        <f>+K55</f>
        <v>475.14280000000002</v>
      </c>
      <c r="P55" s="17"/>
      <c r="Q55" s="3">
        <v>743.793626921488</v>
      </c>
      <c r="R55" s="3"/>
      <c r="S55" s="3"/>
      <c r="T55" s="3"/>
      <c r="U55" s="3"/>
      <c r="V55" s="3"/>
      <c r="W55" s="3"/>
      <c r="X55" s="3"/>
      <c r="Y55" s="3"/>
      <c r="Z55" s="3"/>
      <c r="AA55" s="3"/>
      <c r="AB55" s="1"/>
      <c r="AC55" s="1"/>
      <c r="AD55" s="1" t="s">
        <v>2297</v>
      </c>
    </row>
    <row r="56" spans="1:30" x14ac:dyDescent="0.25">
      <c r="A56" s="1" t="s">
        <v>439</v>
      </c>
      <c r="B56" s="1" t="s">
        <v>440</v>
      </c>
      <c r="C56" s="1" t="s">
        <v>441</v>
      </c>
      <c r="D56" s="2">
        <v>44614</v>
      </c>
      <c r="E56" s="1" t="s">
        <v>442</v>
      </c>
      <c r="F56" s="1" t="s">
        <v>443</v>
      </c>
      <c r="G56" s="1" t="s">
        <v>444</v>
      </c>
      <c r="H56" s="1" t="s">
        <v>445</v>
      </c>
      <c r="I56" s="3">
        <v>1</v>
      </c>
      <c r="J56" s="3">
        <v>308.22000000000003</v>
      </c>
      <c r="K56" s="3">
        <f>+J56*1.21*I56</f>
        <v>372.94620000000003</v>
      </c>
      <c r="L56" s="17" t="s">
        <v>2348</v>
      </c>
      <c r="M56" s="17" t="s">
        <v>2348</v>
      </c>
      <c r="N56" s="17">
        <f t="shared" ref="N56:N57" si="2">+K56*0.95</f>
        <v>354.29889000000003</v>
      </c>
      <c r="O56" s="17">
        <f t="shared" ref="O56:O57" si="3">+N56-(N56*9.09/100)</f>
        <v>322.09312089900004</v>
      </c>
      <c r="P56" s="17"/>
      <c r="Q56" s="3">
        <v>428.986179815703</v>
      </c>
      <c r="R56" s="3"/>
      <c r="S56" s="3"/>
      <c r="T56" s="3"/>
      <c r="U56" s="3"/>
      <c r="V56" s="3"/>
      <c r="W56" s="3"/>
      <c r="X56" s="3"/>
      <c r="Y56" s="3"/>
      <c r="Z56" s="3"/>
      <c r="AA56" s="3"/>
      <c r="AB56" s="1" t="s">
        <v>446</v>
      </c>
      <c r="AC56" s="1" t="s">
        <v>447</v>
      </c>
      <c r="AD56" s="1" t="s">
        <v>2304</v>
      </c>
    </row>
    <row r="57" spans="1:30" x14ac:dyDescent="0.25">
      <c r="A57" s="1" t="s">
        <v>448</v>
      </c>
      <c r="B57" s="1" t="s">
        <v>449</v>
      </c>
      <c r="C57" s="1" t="s">
        <v>450</v>
      </c>
      <c r="D57" s="2">
        <v>44615</v>
      </c>
      <c r="E57" s="1" t="s">
        <v>451</v>
      </c>
      <c r="F57" s="1" t="s">
        <v>452</v>
      </c>
      <c r="G57" s="1" t="s">
        <v>453</v>
      </c>
      <c r="H57" s="1" t="s">
        <v>454</v>
      </c>
      <c r="I57" s="3">
        <v>2</v>
      </c>
      <c r="J57" s="3">
        <v>308.22000000000003</v>
      </c>
      <c r="K57" s="3">
        <f>+J57*1.21*I57</f>
        <v>745.89240000000007</v>
      </c>
      <c r="L57" s="17" t="s">
        <v>2348</v>
      </c>
      <c r="M57" s="17" t="s">
        <v>2348</v>
      </c>
      <c r="N57" s="17">
        <f t="shared" si="2"/>
        <v>708.59778000000006</v>
      </c>
      <c r="O57" s="17">
        <f t="shared" si="3"/>
        <v>644.18624179800008</v>
      </c>
      <c r="P57" s="17"/>
      <c r="Q57" s="3">
        <v>857.97235963140497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1"/>
      <c r="AC57" s="1"/>
      <c r="AD57" s="1" t="s">
        <v>2312</v>
      </c>
    </row>
    <row r="58" spans="1:30" x14ac:dyDescent="0.25">
      <c r="A58" s="1" t="s">
        <v>455</v>
      </c>
      <c r="B58" s="1" t="s">
        <v>456</v>
      </c>
      <c r="C58" s="1" t="s">
        <v>457</v>
      </c>
      <c r="D58" s="2">
        <v>44614</v>
      </c>
      <c r="E58" s="1" t="s">
        <v>458</v>
      </c>
      <c r="F58" s="1" t="s">
        <v>459</v>
      </c>
      <c r="G58" s="1" t="s">
        <v>460</v>
      </c>
      <c r="H58" s="1" t="s">
        <v>461</v>
      </c>
      <c r="I58" s="3">
        <v>1</v>
      </c>
      <c r="J58" s="3">
        <v>314.07</v>
      </c>
      <c r="K58" s="3">
        <f>+J58*1.21*I58</f>
        <v>380.0247</v>
      </c>
      <c r="L58" s="17" t="s">
        <v>2348</v>
      </c>
      <c r="M58" s="17" t="s">
        <v>2348</v>
      </c>
      <c r="N58" s="17" t="s">
        <v>2348</v>
      </c>
      <c r="O58" s="17">
        <f>+K58</f>
        <v>380.0247</v>
      </c>
      <c r="P58" s="17"/>
      <c r="Q58" s="3">
        <v>690.89809446281004</v>
      </c>
      <c r="R58" s="3"/>
      <c r="S58" s="3"/>
      <c r="T58" s="3"/>
      <c r="U58" s="3"/>
      <c r="V58" s="3"/>
      <c r="W58" s="3"/>
      <c r="X58" s="3"/>
      <c r="Y58" s="3"/>
      <c r="Z58" s="3"/>
      <c r="AA58" s="3"/>
      <c r="AB58" s="1"/>
      <c r="AC58" s="1"/>
      <c r="AD58" s="1" t="s">
        <v>2297</v>
      </c>
    </row>
    <row r="59" spans="1:30" x14ac:dyDescent="0.25">
      <c r="A59" s="1" t="s">
        <v>462</v>
      </c>
      <c r="B59" s="1" t="s">
        <v>463</v>
      </c>
      <c r="C59" s="1" t="s">
        <v>464</v>
      </c>
      <c r="D59" s="2">
        <v>44614</v>
      </c>
      <c r="E59" s="1" t="s">
        <v>465</v>
      </c>
      <c r="F59" s="1" t="s">
        <v>466</v>
      </c>
      <c r="G59" s="1" t="s">
        <v>467</v>
      </c>
      <c r="H59" s="1" t="s">
        <v>468</v>
      </c>
      <c r="I59" s="3">
        <v>1</v>
      </c>
      <c r="J59" s="3">
        <v>314.07</v>
      </c>
      <c r="K59" s="3">
        <f>+J59*1.21*I59</f>
        <v>380.0247</v>
      </c>
      <c r="L59" s="17" t="s">
        <v>2348</v>
      </c>
      <c r="M59" s="17" t="s">
        <v>2348</v>
      </c>
      <c r="N59" s="17" t="s">
        <v>2348</v>
      </c>
      <c r="O59" s="17">
        <f>+K59</f>
        <v>380.0247</v>
      </c>
      <c r="P59" s="17"/>
      <c r="Q59" s="3">
        <v>690.89809446281004</v>
      </c>
      <c r="R59" s="3"/>
      <c r="S59" s="3"/>
      <c r="T59" s="3"/>
      <c r="U59" s="3"/>
      <c r="V59" s="3"/>
      <c r="W59" s="3"/>
      <c r="X59" s="3"/>
      <c r="Y59" s="3"/>
      <c r="Z59" s="3"/>
      <c r="AA59" s="3"/>
      <c r="AB59" s="1"/>
      <c r="AC59" s="1"/>
      <c r="AD59" s="1" t="s">
        <v>2297</v>
      </c>
    </row>
    <row r="60" spans="1:30" x14ac:dyDescent="0.25">
      <c r="A60" s="1" t="s">
        <v>469</v>
      </c>
      <c r="B60" s="1" t="s">
        <v>470</v>
      </c>
      <c r="C60" s="1" t="s">
        <v>471</v>
      </c>
      <c r="D60" s="2">
        <v>44617</v>
      </c>
      <c r="E60" s="1" t="s">
        <v>472</v>
      </c>
      <c r="F60" s="1" t="s">
        <v>473</v>
      </c>
      <c r="G60" s="1" t="s">
        <v>474</v>
      </c>
      <c r="H60" s="1" t="s">
        <v>475</v>
      </c>
      <c r="I60" s="3">
        <v>-1</v>
      </c>
      <c r="J60" s="3">
        <v>314.07</v>
      </c>
      <c r="K60" s="3">
        <f>+J60*1.21*I60</f>
        <v>-380.0247</v>
      </c>
      <c r="L60" s="17" t="s">
        <v>2348</v>
      </c>
      <c r="M60" s="17" t="s">
        <v>2348</v>
      </c>
      <c r="N60" s="17" t="s">
        <v>2348</v>
      </c>
      <c r="O60" s="17">
        <f>+K60</f>
        <v>-380.0247</v>
      </c>
      <c r="P60" s="17"/>
      <c r="Q60" s="3">
        <v>-690.89809446281004</v>
      </c>
      <c r="R60" s="3"/>
      <c r="S60" s="3"/>
      <c r="T60" s="3"/>
      <c r="U60" s="3"/>
      <c r="V60" s="3"/>
      <c r="W60" s="3"/>
      <c r="X60" s="3"/>
      <c r="Y60" s="3"/>
      <c r="Z60" s="3"/>
      <c r="AA60" s="3"/>
      <c r="AB60" s="1" t="s">
        <v>476</v>
      </c>
      <c r="AC60" s="1" t="s">
        <v>477</v>
      </c>
      <c r="AD60" s="1" t="s">
        <v>2313</v>
      </c>
    </row>
    <row r="61" spans="1:30" x14ac:dyDescent="0.25">
      <c r="A61" s="1" t="s">
        <v>478</v>
      </c>
      <c r="B61" s="1" t="s">
        <v>479</v>
      </c>
      <c r="C61" s="1" t="s">
        <v>480</v>
      </c>
      <c r="D61" s="2">
        <v>44600</v>
      </c>
      <c r="E61" s="1" t="s">
        <v>481</v>
      </c>
      <c r="F61" s="1" t="s">
        <v>482</v>
      </c>
      <c r="G61" s="1" t="s">
        <v>483</v>
      </c>
      <c r="H61" s="1" t="s">
        <v>484</v>
      </c>
      <c r="I61" s="3">
        <v>1</v>
      </c>
      <c r="J61" s="3">
        <v>314.07</v>
      </c>
      <c r="K61" s="3">
        <f>+J61*1.21*I61</f>
        <v>380.0247</v>
      </c>
      <c r="L61" s="17" t="s">
        <v>2348</v>
      </c>
      <c r="M61" s="17" t="s">
        <v>2348</v>
      </c>
      <c r="N61" s="17" t="s">
        <v>2348</v>
      </c>
      <c r="O61" s="17">
        <f>+K61</f>
        <v>380.0247</v>
      </c>
      <c r="P61" s="17"/>
      <c r="Q61" s="3">
        <v>690.89809446281004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1" t="s">
        <v>485</v>
      </c>
      <c r="AC61" s="1" t="s">
        <v>486</v>
      </c>
      <c r="AD61" s="1" t="s">
        <v>2289</v>
      </c>
    </row>
    <row r="62" spans="1:30" x14ac:dyDescent="0.25">
      <c r="A62" s="1" t="s">
        <v>487</v>
      </c>
      <c r="B62" s="1" t="s">
        <v>488</v>
      </c>
      <c r="C62" s="1" t="s">
        <v>489</v>
      </c>
      <c r="D62" s="2">
        <v>44614</v>
      </c>
      <c r="E62" s="1" t="s">
        <v>490</v>
      </c>
      <c r="F62" s="1" t="s">
        <v>491</v>
      </c>
      <c r="G62" s="1" t="s">
        <v>492</v>
      </c>
      <c r="H62" s="1" t="s">
        <v>493</v>
      </c>
      <c r="I62" s="3">
        <v>1</v>
      </c>
      <c r="J62" s="3">
        <v>314.07</v>
      </c>
      <c r="K62" s="3">
        <f>+J62*1.21*I62</f>
        <v>380.0247</v>
      </c>
      <c r="L62" s="17" t="s">
        <v>2348</v>
      </c>
      <c r="M62" s="17" t="s">
        <v>2348</v>
      </c>
      <c r="N62" s="17" t="s">
        <v>2348</v>
      </c>
      <c r="O62" s="17">
        <f>+K62</f>
        <v>380.0247</v>
      </c>
      <c r="P62" s="17"/>
      <c r="Q62" s="3">
        <v>690.89809446281004</v>
      </c>
      <c r="R62" s="3"/>
      <c r="S62" s="3"/>
      <c r="T62" s="3"/>
      <c r="U62" s="3"/>
      <c r="V62" s="3"/>
      <c r="W62" s="3"/>
      <c r="X62" s="3"/>
      <c r="Y62" s="3"/>
      <c r="Z62" s="3"/>
      <c r="AA62" s="3"/>
      <c r="AB62" s="1"/>
      <c r="AC62" s="1"/>
      <c r="AD62" s="1" t="s">
        <v>2297</v>
      </c>
    </row>
    <row r="63" spans="1:30" x14ac:dyDescent="0.25">
      <c r="A63" s="1" t="s">
        <v>494</v>
      </c>
      <c r="B63" s="1" t="s">
        <v>495</v>
      </c>
      <c r="C63" s="1" t="s">
        <v>496</v>
      </c>
      <c r="D63" s="2">
        <v>44614</v>
      </c>
      <c r="E63" s="1" t="s">
        <v>497</v>
      </c>
      <c r="F63" s="1" t="s">
        <v>498</v>
      </c>
      <c r="G63" s="1" t="s">
        <v>499</v>
      </c>
      <c r="H63" s="1" t="s">
        <v>500</v>
      </c>
      <c r="I63" s="3">
        <v>1</v>
      </c>
      <c r="J63" s="3">
        <v>314.07</v>
      </c>
      <c r="K63" s="3">
        <f>+J63*1.21*I63</f>
        <v>380.0247</v>
      </c>
      <c r="L63" s="17" t="s">
        <v>2348</v>
      </c>
      <c r="M63" s="17" t="s">
        <v>2348</v>
      </c>
      <c r="N63" s="17" t="s">
        <v>2348</v>
      </c>
      <c r="O63" s="17">
        <f>+K63</f>
        <v>380.0247</v>
      </c>
      <c r="P63" s="17"/>
      <c r="Q63" s="3">
        <v>690.89809446281004</v>
      </c>
      <c r="R63" s="3"/>
      <c r="S63" s="3"/>
      <c r="T63" s="3"/>
      <c r="U63" s="3"/>
      <c r="V63" s="3"/>
      <c r="W63" s="3"/>
      <c r="X63" s="3"/>
      <c r="Y63" s="3"/>
      <c r="Z63" s="3"/>
      <c r="AA63" s="3"/>
      <c r="AB63" s="1"/>
      <c r="AC63" s="1"/>
      <c r="AD63" s="1" t="s">
        <v>2297</v>
      </c>
    </row>
    <row r="64" spans="1:30" x14ac:dyDescent="0.25">
      <c r="A64" s="1" t="s">
        <v>501</v>
      </c>
      <c r="B64" s="1" t="s">
        <v>502</v>
      </c>
      <c r="C64" s="1" t="s">
        <v>503</v>
      </c>
      <c r="D64" s="2">
        <v>44600</v>
      </c>
      <c r="E64" s="1" t="s">
        <v>504</v>
      </c>
      <c r="F64" s="1" t="s">
        <v>505</v>
      </c>
      <c r="G64" s="1" t="s">
        <v>506</v>
      </c>
      <c r="H64" s="1" t="s">
        <v>507</v>
      </c>
      <c r="I64" s="3">
        <v>1</v>
      </c>
      <c r="J64" s="3">
        <v>1088.91743801653</v>
      </c>
      <c r="K64" s="3">
        <f>+J64*1.21*I64</f>
        <v>1317.5901000000013</v>
      </c>
      <c r="L64" s="17" t="s">
        <v>2348</v>
      </c>
      <c r="M64" s="17" t="s">
        <v>2348</v>
      </c>
      <c r="N64" s="17">
        <f t="shared" ref="N64:N66" si="4">+K64*0.95</f>
        <v>1251.7105950000011</v>
      </c>
      <c r="O64" s="17">
        <f t="shared" ref="O64:O66" si="5">+N64-(N64*9.09/100)</f>
        <v>1137.9301019145009</v>
      </c>
      <c r="P64" s="17"/>
      <c r="Q64" s="3">
        <v>1509.9909221231401</v>
      </c>
      <c r="R64" s="3"/>
      <c r="S64" s="3"/>
      <c r="T64" s="3"/>
      <c r="U64" s="3"/>
      <c r="V64" s="3"/>
      <c r="W64" s="3"/>
      <c r="X64" s="3"/>
      <c r="Y64" s="3"/>
      <c r="Z64" s="3"/>
      <c r="AA64" s="3"/>
      <c r="AB64" s="1" t="s">
        <v>508</v>
      </c>
      <c r="AC64" s="1" t="s">
        <v>509</v>
      </c>
      <c r="AD64" s="1" t="s">
        <v>2290</v>
      </c>
    </row>
    <row r="65" spans="1:30" x14ac:dyDescent="0.25">
      <c r="A65" s="1" t="s">
        <v>510</v>
      </c>
      <c r="B65" s="1" t="s">
        <v>511</v>
      </c>
      <c r="C65" s="1" t="s">
        <v>512</v>
      </c>
      <c r="D65" s="2">
        <v>44600</v>
      </c>
      <c r="E65" s="1" t="s">
        <v>513</v>
      </c>
      <c r="F65" s="1" t="s">
        <v>514</v>
      </c>
      <c r="G65" s="1" t="s">
        <v>515</v>
      </c>
      <c r="H65" s="1" t="s">
        <v>516</v>
      </c>
      <c r="I65" s="3">
        <v>1</v>
      </c>
      <c r="J65" s="3">
        <v>1088.91743801653</v>
      </c>
      <c r="K65" s="3">
        <f>+J65*1.21*I65</f>
        <v>1317.5901000000013</v>
      </c>
      <c r="L65" s="17" t="s">
        <v>2348</v>
      </c>
      <c r="M65" s="17" t="s">
        <v>2348</v>
      </c>
      <c r="N65" s="17">
        <f t="shared" si="4"/>
        <v>1251.7105950000011</v>
      </c>
      <c r="O65" s="17">
        <f t="shared" si="5"/>
        <v>1137.9301019145009</v>
      </c>
      <c r="P65" s="17"/>
      <c r="Q65" s="3">
        <v>1509.9909221231401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1" t="s">
        <v>517</v>
      </c>
      <c r="AC65" s="1" t="s">
        <v>518</v>
      </c>
      <c r="AD65" s="1" t="s">
        <v>2292</v>
      </c>
    </row>
    <row r="66" spans="1:30" x14ac:dyDescent="0.25">
      <c r="A66" s="1" t="s">
        <v>519</v>
      </c>
      <c r="B66" s="1" t="s">
        <v>520</v>
      </c>
      <c r="C66" s="1" t="s">
        <v>521</v>
      </c>
      <c r="D66" s="2">
        <v>44607</v>
      </c>
      <c r="E66" s="1" t="s">
        <v>522</v>
      </c>
      <c r="F66" s="1" t="s">
        <v>523</v>
      </c>
      <c r="G66" s="1" t="s">
        <v>524</v>
      </c>
      <c r="H66" s="1" t="s">
        <v>525</v>
      </c>
      <c r="I66" s="3">
        <v>-1</v>
      </c>
      <c r="J66" s="3">
        <v>1088.91743801653</v>
      </c>
      <c r="K66" s="3">
        <f>+J66*1.21*I66</f>
        <v>-1317.5901000000013</v>
      </c>
      <c r="L66" s="17" t="s">
        <v>2348</v>
      </c>
      <c r="M66" s="17" t="s">
        <v>2348</v>
      </c>
      <c r="N66" s="17">
        <f t="shared" si="4"/>
        <v>-1251.7105950000011</v>
      </c>
      <c r="O66" s="17">
        <f t="shared" si="5"/>
        <v>-1137.9301019145009</v>
      </c>
      <c r="P66" s="17"/>
      <c r="Q66" s="3">
        <v>-1509.9909221231401</v>
      </c>
      <c r="R66" s="3"/>
      <c r="S66" s="3"/>
      <c r="T66" s="3"/>
      <c r="U66" s="3"/>
      <c r="V66" s="3"/>
      <c r="W66" s="3"/>
      <c r="X66" s="3"/>
      <c r="Y66" s="3"/>
      <c r="Z66" s="3"/>
      <c r="AA66" s="3"/>
      <c r="AB66" s="1" t="s">
        <v>526</v>
      </c>
      <c r="AC66" s="1" t="s">
        <v>527</v>
      </c>
      <c r="AD66" s="1" t="s">
        <v>2314</v>
      </c>
    </row>
    <row r="67" spans="1:30" x14ac:dyDescent="0.25">
      <c r="A67" s="1" t="s">
        <v>20</v>
      </c>
      <c r="B67" s="1" t="s">
        <v>21</v>
      </c>
      <c r="C67" s="1" t="s">
        <v>22</v>
      </c>
      <c r="D67" s="2">
        <v>44610</v>
      </c>
      <c r="E67" s="1" t="s">
        <v>23</v>
      </c>
      <c r="F67" s="1" t="s">
        <v>24</v>
      </c>
      <c r="G67" s="1" t="s">
        <v>25</v>
      </c>
      <c r="H67" s="1" t="s">
        <v>26</v>
      </c>
      <c r="I67" s="3">
        <v>1</v>
      </c>
      <c r="J67" s="3">
        <v>267.53801652892599</v>
      </c>
      <c r="K67" s="3">
        <f>+J67*1.21*I67</f>
        <v>323.72100000000046</v>
      </c>
      <c r="L67" s="17">
        <f>+K67*0.9</f>
        <v>291.34890000000041</v>
      </c>
      <c r="M67" s="17" t="s">
        <v>2348</v>
      </c>
      <c r="N67" s="17">
        <f>+L67*0.95</f>
        <v>276.78145500000039</v>
      </c>
      <c r="O67" s="17">
        <f>+N67-(N67*9.09/100)</f>
        <v>251.62202074050035</v>
      </c>
      <c r="P67" s="17"/>
      <c r="Q67" s="3">
        <v>454.53906394214903</v>
      </c>
      <c r="R67" s="3"/>
      <c r="S67" s="3"/>
      <c r="T67" s="3"/>
      <c r="U67" s="3"/>
      <c r="V67" s="3"/>
      <c r="W67" s="3"/>
      <c r="X67" s="3"/>
      <c r="Y67" s="3"/>
      <c r="Z67" s="3"/>
      <c r="AA67" s="3"/>
      <c r="AB67" s="1" t="s">
        <v>27</v>
      </c>
      <c r="AC67" s="1" t="s">
        <v>28</v>
      </c>
      <c r="AD67" s="1" t="s">
        <v>2283</v>
      </c>
    </row>
    <row r="68" spans="1:30" x14ac:dyDescent="0.25">
      <c r="A68" s="1" t="s">
        <v>537</v>
      </c>
      <c r="B68" s="1" t="s">
        <v>538</v>
      </c>
      <c r="C68" s="1" t="s">
        <v>539</v>
      </c>
      <c r="D68" s="2">
        <v>44600</v>
      </c>
      <c r="E68" s="1" t="s">
        <v>540</v>
      </c>
      <c r="F68" s="1" t="s">
        <v>541</v>
      </c>
      <c r="G68" s="1" t="s">
        <v>542</v>
      </c>
      <c r="H68" s="1" t="s">
        <v>543</v>
      </c>
      <c r="I68" s="3">
        <v>1</v>
      </c>
      <c r="J68" s="3">
        <v>590.03</v>
      </c>
      <c r="K68" s="3">
        <f>+J68*1.21*I68</f>
        <v>713.93629999999996</v>
      </c>
      <c r="L68" s="17" t="s">
        <v>2348</v>
      </c>
      <c r="M68" s="17" t="s">
        <v>2348</v>
      </c>
      <c r="N68" s="17" t="s">
        <v>2348</v>
      </c>
      <c r="O68" s="17">
        <f>+K68</f>
        <v>713.93629999999996</v>
      </c>
      <c r="P68" s="17"/>
      <c r="Q68" s="3">
        <v>809.083350406612</v>
      </c>
      <c r="R68" s="3"/>
      <c r="S68" s="3"/>
      <c r="T68" s="3"/>
      <c r="U68" s="3"/>
      <c r="V68" s="3"/>
      <c r="W68" s="3"/>
      <c r="X68" s="3"/>
      <c r="Y68" s="3"/>
      <c r="Z68" s="3"/>
      <c r="AA68" s="3"/>
      <c r="AB68" s="1"/>
      <c r="AC68" s="1"/>
      <c r="AD68" s="1" t="s">
        <v>2286</v>
      </c>
    </row>
    <row r="69" spans="1:30" x14ac:dyDescent="0.25">
      <c r="A69" s="1" t="s">
        <v>544</v>
      </c>
      <c r="B69" s="1" t="s">
        <v>545</v>
      </c>
      <c r="C69" s="1" t="s">
        <v>546</v>
      </c>
      <c r="D69" s="2">
        <v>44600</v>
      </c>
      <c r="E69" s="1" t="s">
        <v>547</v>
      </c>
      <c r="F69" s="1" t="s">
        <v>548</v>
      </c>
      <c r="G69" s="1" t="s">
        <v>549</v>
      </c>
      <c r="H69" s="1" t="s">
        <v>550</v>
      </c>
      <c r="I69" s="3">
        <v>1</v>
      </c>
      <c r="J69" s="3">
        <v>240.4</v>
      </c>
      <c r="K69" s="3">
        <f>+J69*1.21*I69</f>
        <v>290.88400000000001</v>
      </c>
      <c r="L69" s="17" t="s">
        <v>2348</v>
      </c>
      <c r="M69" s="17" t="s">
        <v>2348</v>
      </c>
      <c r="N69" s="17" t="s">
        <v>2348</v>
      </c>
      <c r="O69" s="17">
        <f>+K69</f>
        <v>290.88400000000001</v>
      </c>
      <c r="P69" s="17"/>
      <c r="Q69" s="3">
        <v>327.27344709669399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1"/>
      <c r="AC69" s="1"/>
      <c r="AD69" s="1" t="s">
        <v>2286</v>
      </c>
    </row>
    <row r="70" spans="1:30" x14ac:dyDescent="0.25">
      <c r="A70" s="1" t="s">
        <v>551</v>
      </c>
      <c r="B70" s="1" t="s">
        <v>552</v>
      </c>
      <c r="C70" s="1" t="s">
        <v>553</v>
      </c>
      <c r="D70" s="2">
        <v>44614</v>
      </c>
      <c r="E70" s="1" t="s">
        <v>554</v>
      </c>
      <c r="F70" s="1" t="s">
        <v>555</v>
      </c>
      <c r="G70" s="1" t="s">
        <v>556</v>
      </c>
      <c r="H70" s="1" t="s">
        <v>557</v>
      </c>
      <c r="I70" s="3">
        <v>1</v>
      </c>
      <c r="J70" s="3">
        <v>642.11</v>
      </c>
      <c r="K70" s="3">
        <f>+J70*1.21*I70</f>
        <v>776.95309999999995</v>
      </c>
      <c r="L70" s="17" t="s">
        <v>2348</v>
      </c>
      <c r="M70" s="17" t="s">
        <v>2348</v>
      </c>
      <c r="N70" s="17" t="s">
        <v>2348</v>
      </c>
      <c r="O70" s="17">
        <f>+K70</f>
        <v>776.95309999999995</v>
      </c>
      <c r="P70" s="17"/>
      <c r="Q70" s="3">
        <v>1032.9816307562</v>
      </c>
      <c r="R70" s="3"/>
      <c r="S70" s="3"/>
      <c r="T70" s="3"/>
      <c r="U70" s="3"/>
      <c r="V70" s="3"/>
      <c r="W70" s="3"/>
      <c r="X70" s="3"/>
      <c r="Y70" s="3"/>
      <c r="Z70" s="3"/>
      <c r="AA70" s="3"/>
      <c r="AB70" s="1"/>
      <c r="AC70" s="1"/>
      <c r="AD70" s="1" t="s">
        <v>2297</v>
      </c>
    </row>
    <row r="71" spans="1:30" x14ac:dyDescent="0.25">
      <c r="A71" s="1" t="s">
        <v>558</v>
      </c>
      <c r="B71" s="1" t="s">
        <v>559</v>
      </c>
      <c r="C71" s="1" t="s">
        <v>560</v>
      </c>
      <c r="D71" s="2">
        <v>44600</v>
      </c>
      <c r="E71" s="1" t="s">
        <v>561</v>
      </c>
      <c r="F71" s="1" t="s">
        <v>562</v>
      </c>
      <c r="G71" s="1" t="s">
        <v>563</v>
      </c>
      <c r="H71" s="1" t="s">
        <v>564</v>
      </c>
      <c r="I71" s="3">
        <v>1</v>
      </c>
      <c r="J71" s="3">
        <v>315.06</v>
      </c>
      <c r="K71" s="3">
        <f>+J71*1.21*I71</f>
        <v>381.2226</v>
      </c>
      <c r="L71" s="17" t="s">
        <v>2348</v>
      </c>
      <c r="M71" s="17" t="s">
        <v>2348</v>
      </c>
      <c r="N71" s="17" t="s">
        <v>2348</v>
      </c>
      <c r="O71" s="17">
        <f>+K71</f>
        <v>381.2226</v>
      </c>
      <c r="P71" s="17"/>
      <c r="Q71" s="3">
        <v>486.35799233057901</v>
      </c>
      <c r="R71" s="3"/>
      <c r="S71" s="3"/>
      <c r="T71" s="3"/>
      <c r="U71" s="3"/>
      <c r="V71" s="3"/>
      <c r="W71" s="3"/>
      <c r="X71" s="3"/>
      <c r="Y71" s="3"/>
      <c r="Z71" s="3"/>
      <c r="AA71" s="3"/>
      <c r="AB71" s="1"/>
      <c r="AC71" s="1"/>
      <c r="AD71" s="1" t="s">
        <v>2286</v>
      </c>
    </row>
    <row r="72" spans="1:30" x14ac:dyDescent="0.25">
      <c r="A72" s="1" t="s">
        <v>565</v>
      </c>
      <c r="B72" s="1" t="s">
        <v>566</v>
      </c>
      <c r="C72" s="1" t="s">
        <v>567</v>
      </c>
      <c r="D72" s="2">
        <v>44609</v>
      </c>
      <c r="E72" s="1" t="s">
        <v>568</v>
      </c>
      <c r="F72" s="1" t="s">
        <v>569</v>
      </c>
      <c r="G72" s="1" t="s">
        <v>570</v>
      </c>
      <c r="H72" s="1" t="s">
        <v>571</v>
      </c>
      <c r="I72" s="3">
        <v>1</v>
      </c>
      <c r="J72" s="3">
        <v>646.15</v>
      </c>
      <c r="K72" s="3">
        <f>+J72*1.21*I72</f>
        <v>781.8415</v>
      </c>
      <c r="L72" s="17" t="s">
        <v>2348</v>
      </c>
      <c r="M72" s="17" t="s">
        <v>2348</v>
      </c>
      <c r="N72" s="17" t="s">
        <v>2348</v>
      </c>
      <c r="O72" s="17">
        <f>+K72</f>
        <v>781.8415</v>
      </c>
      <c r="P72" s="17"/>
      <c r="Q72" s="3">
        <v>990.90196992231802</v>
      </c>
      <c r="R72" s="3"/>
      <c r="S72" s="3"/>
      <c r="T72" s="3"/>
      <c r="U72" s="3"/>
      <c r="V72" s="3"/>
      <c r="W72" s="3"/>
      <c r="X72" s="3"/>
      <c r="Y72" s="3"/>
      <c r="Z72" s="3"/>
      <c r="AA72" s="3"/>
      <c r="AB72" s="1"/>
      <c r="AC72" s="1"/>
      <c r="AD72" s="1" t="s">
        <v>2287</v>
      </c>
    </row>
    <row r="73" spans="1:30" x14ac:dyDescent="0.25">
      <c r="A73" s="1" t="s">
        <v>572</v>
      </c>
      <c r="B73" s="1" t="s">
        <v>573</v>
      </c>
      <c r="C73" s="1" t="s">
        <v>574</v>
      </c>
      <c r="D73" s="2">
        <v>44610</v>
      </c>
      <c r="E73" s="1" t="s">
        <v>575</v>
      </c>
      <c r="F73" s="1" t="s">
        <v>576</v>
      </c>
      <c r="G73" s="1" t="s">
        <v>577</v>
      </c>
      <c r="H73" s="1" t="s">
        <v>578</v>
      </c>
      <c r="I73" s="3">
        <v>2</v>
      </c>
      <c r="J73" s="3">
        <v>755.47</v>
      </c>
      <c r="K73" s="3">
        <f>+J73*1.21*I73</f>
        <v>1828.2374</v>
      </c>
      <c r="L73" s="17" t="s">
        <v>2348</v>
      </c>
      <c r="M73" s="17" t="s">
        <v>2348</v>
      </c>
      <c r="N73" s="17" t="s">
        <v>2348</v>
      </c>
      <c r="O73" s="17">
        <f>+K73</f>
        <v>1828.2374</v>
      </c>
      <c r="P73" s="17"/>
      <c r="Q73" s="3">
        <v>2325.4311170082601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1"/>
      <c r="AC73" s="1"/>
      <c r="AD73" s="1" t="s">
        <v>2309</v>
      </c>
    </row>
    <row r="74" spans="1:30" x14ac:dyDescent="0.25">
      <c r="A74" s="1" t="s">
        <v>579</v>
      </c>
      <c r="B74" s="1" t="s">
        <v>580</v>
      </c>
      <c r="C74" s="1" t="s">
        <v>581</v>
      </c>
      <c r="D74" s="2">
        <v>44614</v>
      </c>
      <c r="E74" s="1" t="s">
        <v>582</v>
      </c>
      <c r="F74" s="1" t="s">
        <v>583</v>
      </c>
      <c r="G74" s="1" t="s">
        <v>584</v>
      </c>
      <c r="H74" s="1" t="s">
        <v>585</v>
      </c>
      <c r="I74" s="3">
        <v>1</v>
      </c>
      <c r="J74" s="3">
        <v>755.47</v>
      </c>
      <c r="K74" s="3">
        <f>+J74*1.21*I74</f>
        <v>914.11869999999999</v>
      </c>
      <c r="L74" s="17" t="s">
        <v>2348</v>
      </c>
      <c r="M74" s="17" t="s">
        <v>2348</v>
      </c>
      <c r="N74" s="17" t="s">
        <v>2348</v>
      </c>
      <c r="O74" s="17">
        <f>+K74</f>
        <v>914.11869999999999</v>
      </c>
      <c r="P74" s="17"/>
      <c r="Q74" s="3">
        <v>1162.7215909644599</v>
      </c>
      <c r="R74" s="3"/>
      <c r="S74" s="3"/>
      <c r="T74" s="3"/>
      <c r="U74" s="3"/>
      <c r="V74" s="3"/>
      <c r="W74" s="3"/>
      <c r="X74" s="3"/>
      <c r="Y74" s="3"/>
      <c r="Z74" s="3"/>
      <c r="AA74" s="3"/>
      <c r="AB74" s="1"/>
      <c r="AC74" s="1"/>
      <c r="AD74" s="1" t="s">
        <v>2297</v>
      </c>
    </row>
    <row r="75" spans="1:30" x14ac:dyDescent="0.25">
      <c r="A75" s="1" t="s">
        <v>586</v>
      </c>
      <c r="B75" s="1" t="s">
        <v>587</v>
      </c>
      <c r="C75" s="1" t="s">
        <v>588</v>
      </c>
      <c r="D75" s="2">
        <v>44609</v>
      </c>
      <c r="E75" s="1" t="s">
        <v>589</v>
      </c>
      <c r="F75" s="1" t="s">
        <v>590</v>
      </c>
      <c r="G75" s="1" t="s">
        <v>591</v>
      </c>
      <c r="H75" s="1" t="s">
        <v>592</v>
      </c>
      <c r="I75" s="3">
        <v>1</v>
      </c>
      <c r="J75" s="3">
        <v>799.91</v>
      </c>
      <c r="K75" s="3">
        <f>+J75*1.21*I75</f>
        <v>967.89109999999994</v>
      </c>
      <c r="L75" s="17" t="s">
        <v>2348</v>
      </c>
      <c r="M75" s="17" t="s">
        <v>2348</v>
      </c>
      <c r="N75" s="17" t="s">
        <v>2348</v>
      </c>
      <c r="O75" s="17">
        <f>+K75</f>
        <v>967.89109999999994</v>
      </c>
      <c r="P75" s="17"/>
      <c r="Q75" s="3">
        <v>1409.0751511900801</v>
      </c>
      <c r="R75" s="3"/>
      <c r="S75" s="3"/>
      <c r="T75" s="3"/>
      <c r="U75" s="3"/>
      <c r="V75" s="3"/>
      <c r="W75" s="3"/>
      <c r="X75" s="3"/>
      <c r="Y75" s="3"/>
      <c r="Z75" s="3"/>
      <c r="AA75" s="3"/>
      <c r="AB75" s="1"/>
      <c r="AC75" s="1"/>
      <c r="AD75" s="1" t="s">
        <v>2284</v>
      </c>
    </row>
    <row r="76" spans="1:30" x14ac:dyDescent="0.25">
      <c r="A76" s="1" t="s">
        <v>593</v>
      </c>
      <c r="B76" s="1" t="s">
        <v>594</v>
      </c>
      <c r="C76" s="1" t="s">
        <v>595</v>
      </c>
      <c r="D76" s="2">
        <v>44615</v>
      </c>
      <c r="E76" s="1" t="s">
        <v>596</v>
      </c>
      <c r="F76" s="1" t="s">
        <v>597</v>
      </c>
      <c r="G76" s="1" t="s">
        <v>598</v>
      </c>
      <c r="H76" s="1" t="s">
        <v>599</v>
      </c>
      <c r="I76" s="3">
        <v>1</v>
      </c>
      <c r="J76" s="3">
        <v>1653</v>
      </c>
      <c r="K76" s="3">
        <f>+J76*1.21*I76</f>
        <v>2000.1299999999999</v>
      </c>
      <c r="L76" s="17" t="s">
        <v>2348</v>
      </c>
      <c r="M76" s="17" t="s">
        <v>2348</v>
      </c>
      <c r="N76" s="17" t="s">
        <v>2348</v>
      </c>
      <c r="O76" s="17">
        <f>+K76</f>
        <v>2000.1299999999999</v>
      </c>
      <c r="P76" s="17"/>
      <c r="Q76" s="3">
        <v>3363.6235799999999</v>
      </c>
      <c r="R76" s="3"/>
      <c r="S76" s="3"/>
      <c r="T76" s="3"/>
      <c r="U76" s="3"/>
      <c r="V76" s="3"/>
      <c r="W76" s="3"/>
      <c r="X76" s="3"/>
      <c r="Y76" s="3"/>
      <c r="Z76" s="3"/>
      <c r="AA76" s="3"/>
      <c r="AB76" s="1"/>
      <c r="AC76" s="1"/>
      <c r="AD76" s="1" t="s">
        <v>2315</v>
      </c>
    </row>
    <row r="77" spans="1:30" x14ac:dyDescent="0.25">
      <c r="A77" s="1" t="s">
        <v>600</v>
      </c>
      <c r="B77" s="1" t="s">
        <v>601</v>
      </c>
      <c r="C77" s="1" t="s">
        <v>602</v>
      </c>
      <c r="D77" s="2">
        <v>44609</v>
      </c>
      <c r="E77" s="1" t="s">
        <v>603</v>
      </c>
      <c r="F77" s="1" t="s">
        <v>604</v>
      </c>
      <c r="G77" s="1" t="s">
        <v>605</v>
      </c>
      <c r="H77" s="1" t="s">
        <v>606</v>
      </c>
      <c r="I77" s="3">
        <v>1</v>
      </c>
      <c r="J77" s="3">
        <v>652.92999999999995</v>
      </c>
      <c r="K77" s="3">
        <f>+J77*1.21*I77</f>
        <v>790.04529999999988</v>
      </c>
      <c r="L77" s="17" t="s">
        <v>2348</v>
      </c>
      <c r="M77" s="17" t="s">
        <v>2348</v>
      </c>
      <c r="N77" s="17" t="s">
        <v>2348</v>
      </c>
      <c r="O77" s="17">
        <f>+K77</f>
        <v>790.04529999999988</v>
      </c>
      <c r="P77" s="17"/>
      <c r="Q77" s="3">
        <v>1262.0841789000001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1"/>
      <c r="AC77" s="1"/>
      <c r="AD77" s="1" t="s">
        <v>2284</v>
      </c>
    </row>
    <row r="78" spans="1:30" x14ac:dyDescent="0.25">
      <c r="A78" s="1" t="s">
        <v>607</v>
      </c>
      <c r="B78" s="1" t="s">
        <v>608</v>
      </c>
      <c r="C78" s="1" t="s">
        <v>609</v>
      </c>
      <c r="D78" s="2">
        <v>44608</v>
      </c>
      <c r="E78" s="1" t="s">
        <v>610</v>
      </c>
      <c r="F78" s="1" t="s">
        <v>611</v>
      </c>
      <c r="G78" s="1" t="s">
        <v>612</v>
      </c>
      <c r="H78" s="1" t="s">
        <v>613</v>
      </c>
      <c r="I78" s="3">
        <v>-6</v>
      </c>
      <c r="J78" s="3">
        <v>152.9</v>
      </c>
      <c r="K78" s="3">
        <f>+J78*1.21*I78</f>
        <v>-1110.0540000000001</v>
      </c>
      <c r="L78" s="17" t="s">
        <v>2348</v>
      </c>
      <c r="M78" s="17" t="s">
        <v>2348</v>
      </c>
      <c r="N78" s="17" t="s">
        <v>2348</v>
      </c>
      <c r="O78" s="17">
        <f>+K78</f>
        <v>-1110.0540000000001</v>
      </c>
      <c r="P78" s="17"/>
      <c r="Q78" s="3">
        <v>-1700.7574000859499</v>
      </c>
      <c r="R78" s="3"/>
      <c r="S78" s="3"/>
      <c r="T78" s="3"/>
      <c r="U78" s="3"/>
      <c r="V78" s="3"/>
      <c r="W78" s="3"/>
      <c r="X78" s="3"/>
      <c r="Y78" s="3"/>
      <c r="Z78" s="3"/>
      <c r="AA78" s="3"/>
      <c r="AB78" s="1" t="s">
        <v>614</v>
      </c>
      <c r="AC78" s="1" t="s">
        <v>615</v>
      </c>
      <c r="AD78" s="1" t="s">
        <v>2316</v>
      </c>
    </row>
    <row r="79" spans="1:30" x14ac:dyDescent="0.25">
      <c r="A79" s="1" t="s">
        <v>616</v>
      </c>
      <c r="B79" s="1" t="s">
        <v>617</v>
      </c>
      <c r="C79" s="1" t="s">
        <v>618</v>
      </c>
      <c r="D79" s="2">
        <v>44608</v>
      </c>
      <c r="E79" s="1" t="s">
        <v>619</v>
      </c>
      <c r="F79" s="1" t="s">
        <v>620</v>
      </c>
      <c r="G79" s="1" t="s">
        <v>621</v>
      </c>
      <c r="H79" s="1" t="s">
        <v>622</v>
      </c>
      <c r="I79" s="3">
        <v>6</v>
      </c>
      <c r="J79" s="3">
        <v>152.9</v>
      </c>
      <c r="K79" s="3">
        <f>+J79*1.21*I79</f>
        <v>1110.0540000000001</v>
      </c>
      <c r="L79" s="17" t="s">
        <v>2348</v>
      </c>
      <c r="M79" s="17" t="s">
        <v>2348</v>
      </c>
      <c r="N79" s="17" t="s">
        <v>2348</v>
      </c>
      <c r="O79" s="17">
        <f>+K79</f>
        <v>1110.0540000000001</v>
      </c>
      <c r="P79" s="17"/>
      <c r="Q79" s="3">
        <v>1700.7574000859499</v>
      </c>
      <c r="R79" s="3"/>
      <c r="S79" s="3"/>
      <c r="T79" s="3"/>
      <c r="U79" s="3"/>
      <c r="V79" s="3"/>
      <c r="W79" s="3"/>
      <c r="X79" s="3"/>
      <c r="Y79" s="3"/>
      <c r="Z79" s="3"/>
      <c r="AA79" s="3"/>
      <c r="AB79" s="1"/>
      <c r="AC79" s="1"/>
      <c r="AD79" s="1" t="s">
        <v>2317</v>
      </c>
    </row>
    <row r="80" spans="1:30" x14ac:dyDescent="0.25">
      <c r="A80" s="1" t="s">
        <v>623</v>
      </c>
      <c r="B80" s="1" t="s">
        <v>624</v>
      </c>
      <c r="C80" s="1" t="s">
        <v>625</v>
      </c>
      <c r="D80" s="2">
        <v>44609</v>
      </c>
      <c r="E80" s="1" t="s">
        <v>626</v>
      </c>
      <c r="F80" s="1" t="s">
        <v>627</v>
      </c>
      <c r="G80" s="1" t="s">
        <v>628</v>
      </c>
      <c r="H80" s="1" t="s">
        <v>629</v>
      </c>
      <c r="I80" s="3">
        <v>6</v>
      </c>
      <c r="J80" s="3">
        <v>152.9</v>
      </c>
      <c r="K80" s="3">
        <f>+J80*1.21*I80</f>
        <v>1110.0540000000001</v>
      </c>
      <c r="L80" s="17" t="s">
        <v>2348</v>
      </c>
      <c r="M80" s="17" t="s">
        <v>2348</v>
      </c>
      <c r="N80" s="17" t="s">
        <v>2348</v>
      </c>
      <c r="O80" s="17">
        <f>+K80</f>
        <v>1110.0540000000001</v>
      </c>
      <c r="P80" s="17"/>
      <c r="Q80" s="3">
        <v>1700.757864312</v>
      </c>
      <c r="R80" s="3"/>
      <c r="S80" s="3"/>
      <c r="T80" s="3"/>
      <c r="U80" s="3"/>
      <c r="V80" s="3"/>
      <c r="W80" s="3"/>
      <c r="X80" s="3"/>
      <c r="Y80" s="3"/>
      <c r="Z80" s="3"/>
      <c r="AA80" s="3"/>
      <c r="AB80" s="1"/>
      <c r="AC80" s="1"/>
      <c r="AD80" s="1" t="s">
        <v>2318</v>
      </c>
    </row>
    <row r="81" spans="1:30" x14ac:dyDescent="0.25">
      <c r="A81" s="1" t="s">
        <v>630</v>
      </c>
      <c r="B81" s="1" t="s">
        <v>631</v>
      </c>
      <c r="C81" s="1" t="s">
        <v>632</v>
      </c>
      <c r="D81" s="2">
        <v>44608</v>
      </c>
      <c r="E81" s="1" t="s">
        <v>633</v>
      </c>
      <c r="F81" s="1" t="s">
        <v>634</v>
      </c>
      <c r="G81" s="1" t="s">
        <v>635</v>
      </c>
      <c r="H81" s="1" t="s">
        <v>636</v>
      </c>
      <c r="I81" s="3">
        <v>1</v>
      </c>
      <c r="J81" s="3">
        <v>152.9</v>
      </c>
      <c r="K81" s="3">
        <f>+J81*1.21*I81</f>
        <v>185.00900000000001</v>
      </c>
      <c r="L81" s="17" t="s">
        <v>2348</v>
      </c>
      <c r="M81" s="17" t="s">
        <v>2348</v>
      </c>
      <c r="N81" s="17" t="s">
        <v>2348</v>
      </c>
      <c r="O81" s="17">
        <f>+K81</f>
        <v>185.00900000000001</v>
      </c>
      <c r="P81" s="17"/>
      <c r="Q81" s="3">
        <v>283.456732297521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1" t="s">
        <v>637</v>
      </c>
      <c r="AC81" s="1" t="s">
        <v>638</v>
      </c>
      <c r="AD81" s="1" t="s">
        <v>2299</v>
      </c>
    </row>
    <row r="82" spans="1:30" x14ac:dyDescent="0.25">
      <c r="A82" s="1" t="s">
        <v>639</v>
      </c>
      <c r="B82" s="1" t="s">
        <v>640</v>
      </c>
      <c r="C82" s="1" t="s">
        <v>641</v>
      </c>
      <c r="D82" s="2">
        <v>44610</v>
      </c>
      <c r="E82" s="1" t="s">
        <v>642</v>
      </c>
      <c r="F82" s="1" t="s">
        <v>643</v>
      </c>
      <c r="G82" s="1" t="s">
        <v>644</v>
      </c>
      <c r="H82" s="1" t="s">
        <v>645</v>
      </c>
      <c r="I82" s="3">
        <v>2</v>
      </c>
      <c r="J82" s="3">
        <v>152.9</v>
      </c>
      <c r="K82" s="3">
        <f>+J82*1.21*I82</f>
        <v>370.01800000000003</v>
      </c>
      <c r="L82" s="17" t="s">
        <v>2348</v>
      </c>
      <c r="M82" s="17" t="s">
        <v>2348</v>
      </c>
      <c r="N82" s="17" t="s">
        <v>2348</v>
      </c>
      <c r="O82" s="17">
        <f>+K82</f>
        <v>370.01800000000003</v>
      </c>
      <c r="P82" s="17"/>
      <c r="Q82" s="3">
        <v>566.91943978181803</v>
      </c>
      <c r="R82" s="3"/>
      <c r="S82" s="3"/>
      <c r="T82" s="3"/>
      <c r="U82" s="3"/>
      <c r="V82" s="3"/>
      <c r="W82" s="3"/>
      <c r="X82" s="3"/>
      <c r="Y82" s="3"/>
      <c r="Z82" s="3"/>
      <c r="AA82" s="3"/>
      <c r="AB82" s="1" t="s">
        <v>646</v>
      </c>
      <c r="AC82" s="1" t="s">
        <v>647</v>
      </c>
      <c r="AD82" s="1" t="s">
        <v>2303</v>
      </c>
    </row>
    <row r="83" spans="1:30" x14ac:dyDescent="0.25">
      <c r="A83" s="1" t="s">
        <v>648</v>
      </c>
      <c r="B83" s="1" t="s">
        <v>649</v>
      </c>
      <c r="C83" s="1" t="s">
        <v>650</v>
      </c>
      <c r="D83" s="2">
        <v>44610</v>
      </c>
      <c r="E83" s="1" t="s">
        <v>651</v>
      </c>
      <c r="F83" s="1" t="s">
        <v>652</v>
      </c>
      <c r="G83" s="1" t="s">
        <v>653</v>
      </c>
      <c r="H83" s="1" t="s">
        <v>654</v>
      </c>
      <c r="I83" s="3">
        <v>2</v>
      </c>
      <c r="J83" s="3">
        <v>152.9</v>
      </c>
      <c r="K83" s="3">
        <f>+J83*1.21*I83</f>
        <v>370.01800000000003</v>
      </c>
      <c r="L83" s="17" t="s">
        <v>2348</v>
      </c>
      <c r="M83" s="17" t="s">
        <v>2348</v>
      </c>
      <c r="N83" s="17" t="s">
        <v>2348</v>
      </c>
      <c r="O83" s="17">
        <f>+K83</f>
        <v>370.01800000000003</v>
      </c>
      <c r="P83" s="17"/>
      <c r="Q83" s="3">
        <v>566.919133361984</v>
      </c>
      <c r="R83" s="3"/>
      <c r="S83" s="3"/>
      <c r="T83" s="3"/>
      <c r="U83" s="3"/>
      <c r="V83" s="3"/>
      <c r="W83" s="3"/>
      <c r="X83" s="3"/>
      <c r="Y83" s="3"/>
      <c r="Z83" s="3"/>
      <c r="AA83" s="3"/>
      <c r="AB83" s="1" t="s">
        <v>655</v>
      </c>
      <c r="AC83" s="1" t="s">
        <v>656</v>
      </c>
      <c r="AD83" s="1" t="s">
        <v>2303</v>
      </c>
    </row>
    <row r="84" spans="1:30" x14ac:dyDescent="0.25">
      <c r="A84" s="1" t="s">
        <v>657</v>
      </c>
      <c r="B84" s="1" t="s">
        <v>658</v>
      </c>
      <c r="C84" s="1" t="s">
        <v>659</v>
      </c>
      <c r="D84" s="2">
        <v>44615</v>
      </c>
      <c r="E84" s="1" t="s">
        <v>660</v>
      </c>
      <c r="F84" s="1" t="s">
        <v>661</v>
      </c>
      <c r="G84" s="1" t="s">
        <v>662</v>
      </c>
      <c r="H84" s="1" t="s">
        <v>663</v>
      </c>
      <c r="I84" s="3">
        <v>1</v>
      </c>
      <c r="J84" s="3">
        <v>152.9</v>
      </c>
      <c r="K84" s="3">
        <f>+J84*1.21*I84</f>
        <v>185.00900000000001</v>
      </c>
      <c r="L84" s="17" t="s">
        <v>2348</v>
      </c>
      <c r="M84" s="17" t="s">
        <v>2348</v>
      </c>
      <c r="N84" s="17" t="s">
        <v>2348</v>
      </c>
      <c r="O84" s="17">
        <f>+K84</f>
        <v>185.00900000000001</v>
      </c>
      <c r="P84" s="17"/>
      <c r="Q84" s="3">
        <v>283.459566680992</v>
      </c>
      <c r="R84" s="3"/>
      <c r="S84" s="3"/>
      <c r="T84" s="3"/>
      <c r="U84" s="3"/>
      <c r="V84" s="3"/>
      <c r="W84" s="3"/>
      <c r="X84" s="3"/>
      <c r="Y84" s="3"/>
      <c r="Z84" s="3"/>
      <c r="AA84" s="3"/>
      <c r="AB84" s="1"/>
      <c r="AC84" s="1"/>
      <c r="AD84" s="1" t="s">
        <v>2315</v>
      </c>
    </row>
    <row r="85" spans="1:30" x14ac:dyDescent="0.25">
      <c r="A85" s="1" t="s">
        <v>664</v>
      </c>
      <c r="B85" s="1" t="s">
        <v>665</v>
      </c>
      <c r="C85" s="1" t="s">
        <v>666</v>
      </c>
      <c r="D85" s="2">
        <v>44608</v>
      </c>
      <c r="E85" s="1" t="s">
        <v>667</v>
      </c>
      <c r="F85" s="1" t="s">
        <v>668</v>
      </c>
      <c r="G85" s="1" t="s">
        <v>669</v>
      </c>
      <c r="H85" s="1" t="s">
        <v>670</v>
      </c>
      <c r="I85" s="3">
        <v>1</v>
      </c>
      <c r="J85" s="3">
        <v>152.9</v>
      </c>
      <c r="K85" s="3">
        <f>+J85*1.21*I85</f>
        <v>185.00900000000001</v>
      </c>
      <c r="L85" s="17" t="s">
        <v>2348</v>
      </c>
      <c r="M85" s="17" t="s">
        <v>2348</v>
      </c>
      <c r="N85" s="17" t="s">
        <v>2348</v>
      </c>
      <c r="O85" s="17">
        <f>+K85</f>
        <v>185.00900000000001</v>
      </c>
      <c r="P85" s="17"/>
      <c r="Q85" s="3">
        <v>283.45964328595102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1" t="s">
        <v>671</v>
      </c>
      <c r="AC85" s="1" t="s">
        <v>672</v>
      </c>
      <c r="AD85" s="1" t="s">
        <v>2299</v>
      </c>
    </row>
    <row r="86" spans="1:30" x14ac:dyDescent="0.25">
      <c r="A86" s="1" t="s">
        <v>673</v>
      </c>
      <c r="B86" s="1" t="s">
        <v>674</v>
      </c>
      <c r="C86" s="1" t="s">
        <v>675</v>
      </c>
      <c r="D86" s="2">
        <v>44600</v>
      </c>
      <c r="E86" s="1" t="s">
        <v>676</v>
      </c>
      <c r="F86" s="1" t="s">
        <v>677</v>
      </c>
      <c r="G86" s="1" t="s">
        <v>678</v>
      </c>
      <c r="H86" s="1" t="s">
        <v>679</v>
      </c>
      <c r="I86" s="3">
        <v>12</v>
      </c>
      <c r="J86" s="3">
        <v>152.9</v>
      </c>
      <c r="K86" s="3">
        <f>+J86*1.21*I86</f>
        <v>2220.1080000000002</v>
      </c>
      <c r="L86" s="17" t="s">
        <v>2348</v>
      </c>
      <c r="M86" s="17" t="s">
        <v>2348</v>
      </c>
      <c r="N86" s="17" t="s">
        <v>2348</v>
      </c>
      <c r="O86" s="17">
        <f>+K86</f>
        <v>2220.1080000000002</v>
      </c>
      <c r="P86" s="17"/>
      <c r="Q86" s="3">
        <v>3401.5908773553701</v>
      </c>
      <c r="R86" s="3"/>
      <c r="S86" s="3"/>
      <c r="T86" s="3"/>
      <c r="U86" s="3"/>
      <c r="V86" s="3"/>
      <c r="W86" s="3"/>
      <c r="X86" s="3"/>
      <c r="Y86" s="3"/>
      <c r="Z86" s="3"/>
      <c r="AA86" s="3"/>
      <c r="AB86" s="1" t="s">
        <v>680</v>
      </c>
      <c r="AC86" s="1" t="s">
        <v>681</v>
      </c>
      <c r="AD86" s="1" t="s">
        <v>2295</v>
      </c>
    </row>
    <row r="87" spans="1:30" x14ac:dyDescent="0.25">
      <c r="A87" s="1" t="s">
        <v>682</v>
      </c>
      <c r="B87" s="1" t="s">
        <v>683</v>
      </c>
      <c r="C87" s="1" t="s">
        <v>684</v>
      </c>
      <c r="D87" s="2">
        <v>44615</v>
      </c>
      <c r="E87" s="1" t="s">
        <v>685</v>
      </c>
      <c r="F87" s="1" t="s">
        <v>686</v>
      </c>
      <c r="G87" s="1" t="s">
        <v>687</v>
      </c>
      <c r="H87" s="1" t="s">
        <v>688</v>
      </c>
      <c r="I87" s="3">
        <v>2</v>
      </c>
      <c r="J87" s="3">
        <v>152.9</v>
      </c>
      <c r="K87" s="3">
        <f>+J87*1.21*I87</f>
        <v>370.01800000000003</v>
      </c>
      <c r="L87" s="17" t="s">
        <v>2348</v>
      </c>
      <c r="M87" s="17" t="s">
        <v>2348</v>
      </c>
      <c r="N87" s="17" t="s">
        <v>2348</v>
      </c>
      <c r="O87" s="17">
        <f>+K87</f>
        <v>370.01800000000003</v>
      </c>
      <c r="P87" s="17"/>
      <c r="Q87" s="3">
        <v>566.93181289256199</v>
      </c>
      <c r="R87" s="3"/>
      <c r="S87" s="3"/>
      <c r="T87" s="3"/>
      <c r="U87" s="3"/>
      <c r="V87" s="3"/>
      <c r="W87" s="3"/>
      <c r="X87" s="3"/>
      <c r="Y87" s="3"/>
      <c r="Z87" s="3"/>
      <c r="AA87" s="3"/>
      <c r="AB87" s="1"/>
      <c r="AC87" s="1"/>
      <c r="AD87" s="1" t="s">
        <v>2315</v>
      </c>
    </row>
    <row r="88" spans="1:30" x14ac:dyDescent="0.25">
      <c r="A88" s="1" t="s">
        <v>689</v>
      </c>
      <c r="B88" s="1" t="s">
        <v>690</v>
      </c>
      <c r="C88" s="1" t="s">
        <v>691</v>
      </c>
      <c r="D88" s="2">
        <v>44608</v>
      </c>
      <c r="E88" s="1" t="s">
        <v>692</v>
      </c>
      <c r="F88" s="1" t="s">
        <v>693</v>
      </c>
      <c r="G88" s="1" t="s">
        <v>694</v>
      </c>
      <c r="H88" s="1" t="s">
        <v>695</v>
      </c>
      <c r="I88" s="3">
        <v>1</v>
      </c>
      <c r="J88" s="3">
        <v>152.9</v>
      </c>
      <c r="K88" s="3">
        <f>+J88*1.21*I88</f>
        <v>185.00900000000001</v>
      </c>
      <c r="L88" s="17" t="s">
        <v>2348</v>
      </c>
      <c r="M88" s="17" t="s">
        <v>2348</v>
      </c>
      <c r="N88" s="17" t="s">
        <v>2348</v>
      </c>
      <c r="O88" s="17">
        <f>+K88</f>
        <v>185.00900000000001</v>
      </c>
      <c r="P88" s="17"/>
      <c r="Q88" s="3">
        <v>283.459566680992</v>
      </c>
      <c r="R88" s="3"/>
      <c r="S88" s="3"/>
      <c r="T88" s="3"/>
      <c r="U88" s="3"/>
      <c r="V88" s="3"/>
      <c r="W88" s="3"/>
      <c r="X88" s="3"/>
      <c r="Y88" s="3"/>
      <c r="Z88" s="3"/>
      <c r="AA88" s="3"/>
      <c r="AB88" s="1" t="s">
        <v>696</v>
      </c>
      <c r="AC88" s="1" t="s">
        <v>697</v>
      </c>
      <c r="AD88" s="1" t="s">
        <v>2299</v>
      </c>
    </row>
    <row r="89" spans="1:30" x14ac:dyDescent="0.25">
      <c r="A89" s="1" t="s">
        <v>698</v>
      </c>
      <c r="B89" s="1" t="s">
        <v>699</v>
      </c>
      <c r="C89" s="1" t="s">
        <v>700</v>
      </c>
      <c r="D89" s="2">
        <v>44600</v>
      </c>
      <c r="E89" s="1" t="s">
        <v>701</v>
      </c>
      <c r="F89" s="1" t="s">
        <v>702</v>
      </c>
      <c r="G89" s="1" t="s">
        <v>703</v>
      </c>
      <c r="H89" s="1" t="s">
        <v>704</v>
      </c>
      <c r="I89" s="3">
        <v>1</v>
      </c>
      <c r="J89" s="3">
        <v>205.41256198347099</v>
      </c>
      <c r="K89" s="3">
        <f>+J89*1.21*I89</f>
        <v>248.5491999999999</v>
      </c>
      <c r="L89" s="17" t="s">
        <v>2348</v>
      </c>
      <c r="M89" s="17">
        <f>+K89*0.85</f>
        <v>211.26681999999991</v>
      </c>
      <c r="N89" s="17">
        <f>+M89*0.95</f>
        <v>200.7034789999999</v>
      </c>
      <c r="O89" s="17">
        <f>+N89-(N89*9.09/100)</f>
        <v>182.45953275889991</v>
      </c>
      <c r="P89" s="17"/>
      <c r="Q89" s="3">
        <v>381.816761963636</v>
      </c>
      <c r="R89" s="3"/>
      <c r="S89" s="3"/>
      <c r="T89" s="3"/>
      <c r="U89" s="3"/>
      <c r="V89" s="3"/>
      <c r="W89" s="3"/>
      <c r="X89" s="3"/>
      <c r="Y89" s="3"/>
      <c r="Z89" s="3"/>
      <c r="AA89" s="3"/>
      <c r="AB89" s="1"/>
      <c r="AC89" s="1"/>
      <c r="AD89" s="1" t="s">
        <v>2319</v>
      </c>
    </row>
    <row r="90" spans="1:30" x14ac:dyDescent="0.25">
      <c r="A90" s="1" t="s">
        <v>705</v>
      </c>
      <c r="B90" s="1" t="s">
        <v>706</v>
      </c>
      <c r="C90" s="1" t="s">
        <v>707</v>
      </c>
      <c r="D90" s="2">
        <v>44610</v>
      </c>
      <c r="E90" s="1" t="s">
        <v>708</v>
      </c>
      <c r="F90" s="1" t="s">
        <v>709</v>
      </c>
      <c r="G90" s="1" t="s">
        <v>710</v>
      </c>
      <c r="H90" s="1" t="s">
        <v>711</v>
      </c>
      <c r="I90" s="3">
        <v>2</v>
      </c>
      <c r="J90" s="3">
        <v>63.4</v>
      </c>
      <c r="K90" s="3">
        <f>+J90*1.21*I90</f>
        <v>153.428</v>
      </c>
      <c r="L90" s="17" t="s">
        <v>2348</v>
      </c>
      <c r="M90" s="17" t="s">
        <v>2348</v>
      </c>
      <c r="N90" s="17" t="s">
        <v>2348</v>
      </c>
      <c r="O90" s="17">
        <f>+K90</f>
        <v>153.428</v>
      </c>
      <c r="P90" s="17"/>
      <c r="Q90" s="3">
        <v>237.99592195537201</v>
      </c>
      <c r="R90" s="3"/>
      <c r="S90" s="3"/>
      <c r="T90" s="3"/>
      <c r="U90" s="3"/>
      <c r="V90" s="3"/>
      <c r="W90" s="3"/>
      <c r="X90" s="3"/>
      <c r="Y90" s="3"/>
      <c r="Z90" s="3"/>
      <c r="AA90" s="3"/>
      <c r="AB90" s="1"/>
      <c r="AC90" s="1"/>
      <c r="AD90" s="1" t="s">
        <v>2309</v>
      </c>
    </row>
    <row r="91" spans="1:30" x14ac:dyDescent="0.25">
      <c r="A91" s="1" t="s">
        <v>712</v>
      </c>
      <c r="B91" s="1" t="s">
        <v>713</v>
      </c>
      <c r="C91" s="1" t="s">
        <v>714</v>
      </c>
      <c r="D91" s="2">
        <v>44617</v>
      </c>
      <c r="E91" s="1" t="s">
        <v>715</v>
      </c>
      <c r="F91" s="1" t="s">
        <v>716</v>
      </c>
      <c r="G91" s="1" t="s">
        <v>717</v>
      </c>
      <c r="H91" s="1" t="s">
        <v>718</v>
      </c>
      <c r="I91" s="3">
        <v>1</v>
      </c>
      <c r="J91" s="3">
        <v>314.93</v>
      </c>
      <c r="K91" s="3">
        <f>+J91*1.21*I91</f>
        <v>381.06529999999998</v>
      </c>
      <c r="L91" s="17" t="s">
        <v>2348</v>
      </c>
      <c r="M91" s="17" t="s">
        <v>2348</v>
      </c>
      <c r="N91" s="17" t="s">
        <v>2348</v>
      </c>
      <c r="O91" s="17">
        <f>+K91</f>
        <v>381.06529999999998</v>
      </c>
      <c r="P91" s="17"/>
      <c r="Q91" s="3">
        <v>581.81238672396705</v>
      </c>
      <c r="R91" s="3"/>
      <c r="S91" s="3"/>
      <c r="T91" s="3"/>
      <c r="U91" s="3"/>
      <c r="V91" s="3"/>
      <c r="W91" s="3"/>
      <c r="X91" s="3"/>
      <c r="Y91" s="3"/>
      <c r="Z91" s="3"/>
      <c r="AA91" s="3"/>
      <c r="AB91" s="1"/>
      <c r="AC91" s="1"/>
      <c r="AD91" s="1" t="s">
        <v>2308</v>
      </c>
    </row>
    <row r="92" spans="1:30" x14ac:dyDescent="0.25">
      <c r="A92" s="1" t="s">
        <v>719</v>
      </c>
      <c r="B92" s="1" t="s">
        <v>720</v>
      </c>
      <c r="C92" s="1" t="s">
        <v>721</v>
      </c>
      <c r="D92" s="2">
        <v>44617</v>
      </c>
      <c r="E92" s="1" t="s">
        <v>722</v>
      </c>
      <c r="F92" s="1" t="s">
        <v>723</v>
      </c>
      <c r="G92" s="1" t="s">
        <v>724</v>
      </c>
      <c r="H92" s="1" t="s">
        <v>725</v>
      </c>
      <c r="I92" s="3">
        <v>1</v>
      </c>
      <c r="J92" s="3">
        <v>314.93</v>
      </c>
      <c r="K92" s="3">
        <f>+J92*1.21*I92</f>
        <v>381.06529999999998</v>
      </c>
      <c r="L92" s="17" t="s">
        <v>2348</v>
      </c>
      <c r="M92" s="17" t="s">
        <v>2348</v>
      </c>
      <c r="N92" s="17" t="s">
        <v>2348</v>
      </c>
      <c r="O92" s="17">
        <f>+K92</f>
        <v>381.06529999999998</v>
      </c>
      <c r="P92" s="17"/>
      <c r="Q92" s="3">
        <v>581.81238672396705</v>
      </c>
      <c r="R92" s="3"/>
      <c r="S92" s="3"/>
      <c r="T92" s="3"/>
      <c r="U92" s="3"/>
      <c r="V92" s="3"/>
      <c r="W92" s="3"/>
      <c r="X92" s="3"/>
      <c r="Y92" s="3"/>
      <c r="Z92" s="3"/>
      <c r="AA92" s="3"/>
      <c r="AB92" s="1"/>
      <c r="AC92" s="1"/>
      <c r="AD92" s="1" t="s">
        <v>2308</v>
      </c>
    </row>
    <row r="93" spans="1:30" x14ac:dyDescent="0.25">
      <c r="A93" s="1" t="s">
        <v>726</v>
      </c>
      <c r="B93" s="1" t="s">
        <v>727</v>
      </c>
      <c r="C93" s="1" t="s">
        <v>728</v>
      </c>
      <c r="D93" s="2">
        <v>44615</v>
      </c>
      <c r="E93" s="1" t="s">
        <v>729</v>
      </c>
      <c r="F93" s="1" t="s">
        <v>730</v>
      </c>
      <c r="G93" s="1" t="s">
        <v>731</v>
      </c>
      <c r="H93" s="1" t="s">
        <v>732</v>
      </c>
      <c r="I93" s="3">
        <v>1</v>
      </c>
      <c r="J93" s="3">
        <v>359.95</v>
      </c>
      <c r="K93" s="3">
        <f>+J93*1.21*I93</f>
        <v>435.53949999999998</v>
      </c>
      <c r="L93" s="17" t="s">
        <v>2348</v>
      </c>
      <c r="M93" s="17" t="s">
        <v>2348</v>
      </c>
      <c r="N93" s="17" t="s">
        <v>2348</v>
      </c>
      <c r="O93" s="17">
        <f>+K93</f>
        <v>435.53949999999998</v>
      </c>
      <c r="P93" s="17"/>
      <c r="Q93" s="3">
        <v>665.44517687768598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1" t="s">
        <v>733</v>
      </c>
      <c r="AC93" s="1" t="s">
        <v>734</v>
      </c>
      <c r="AD93" s="1" t="s">
        <v>2305</v>
      </c>
    </row>
    <row r="94" spans="1:30" x14ac:dyDescent="0.25">
      <c r="A94" s="1" t="s">
        <v>735</v>
      </c>
      <c r="B94" s="1" t="s">
        <v>736</v>
      </c>
      <c r="C94" s="1" t="s">
        <v>737</v>
      </c>
      <c r="D94" s="2">
        <v>44615</v>
      </c>
      <c r="E94" s="1" t="s">
        <v>738</v>
      </c>
      <c r="F94" s="1" t="s">
        <v>739</v>
      </c>
      <c r="G94" s="1" t="s">
        <v>740</v>
      </c>
      <c r="H94" s="1" t="s">
        <v>741</v>
      </c>
      <c r="I94" s="3">
        <v>1</v>
      </c>
      <c r="J94" s="3">
        <v>425.4</v>
      </c>
      <c r="K94" s="3">
        <f>+J94*1.21*I94</f>
        <v>514.73399999999992</v>
      </c>
      <c r="L94" s="17" t="s">
        <v>2348</v>
      </c>
      <c r="M94" s="17" t="s">
        <v>2348</v>
      </c>
      <c r="N94" s="17" t="s">
        <v>2348</v>
      </c>
      <c r="O94" s="17">
        <f>+K94</f>
        <v>514.73399999999992</v>
      </c>
      <c r="P94" s="17"/>
      <c r="Q94" s="3">
        <v>786.35692219173495</v>
      </c>
      <c r="R94" s="3"/>
      <c r="S94" s="3"/>
      <c r="T94" s="3"/>
      <c r="U94" s="3"/>
      <c r="V94" s="3"/>
      <c r="W94" s="3"/>
      <c r="X94" s="3"/>
      <c r="Y94" s="3"/>
      <c r="Z94" s="3"/>
      <c r="AA94" s="3"/>
      <c r="AB94" s="1" t="s">
        <v>742</v>
      </c>
      <c r="AC94" s="1" t="s">
        <v>743</v>
      </c>
      <c r="AD94" s="1" t="s">
        <v>2305</v>
      </c>
    </row>
    <row r="95" spans="1:30" x14ac:dyDescent="0.25">
      <c r="A95" s="1" t="s">
        <v>744</v>
      </c>
      <c r="B95" s="1" t="s">
        <v>745</v>
      </c>
      <c r="C95" s="1" t="s">
        <v>746</v>
      </c>
      <c r="D95" s="2">
        <v>44614</v>
      </c>
      <c r="E95" s="1" t="s">
        <v>747</v>
      </c>
      <c r="F95" s="1" t="s">
        <v>748</v>
      </c>
      <c r="G95" s="1" t="s">
        <v>749</v>
      </c>
      <c r="H95" s="1" t="s">
        <v>750</v>
      </c>
      <c r="I95" s="3">
        <v>1</v>
      </c>
      <c r="J95" s="3">
        <v>306.75</v>
      </c>
      <c r="K95" s="3">
        <f>+J95*1.21*I95</f>
        <v>371.16749999999996</v>
      </c>
      <c r="L95" s="17" t="s">
        <v>2348</v>
      </c>
      <c r="M95" s="17" t="s">
        <v>2348</v>
      </c>
      <c r="N95" s="17" t="s">
        <v>2348</v>
      </c>
      <c r="O95" s="17">
        <f>+K95</f>
        <v>371.16749999999996</v>
      </c>
      <c r="P95" s="17"/>
      <c r="Q95" s="3">
        <v>568.17605150082602</v>
      </c>
      <c r="R95" s="3"/>
      <c r="S95" s="3"/>
      <c r="T95" s="3"/>
      <c r="U95" s="3"/>
      <c r="V95" s="3"/>
      <c r="W95" s="3"/>
      <c r="X95" s="3"/>
      <c r="Y95" s="3"/>
      <c r="Z95" s="3"/>
      <c r="AA95" s="3"/>
      <c r="AB95" s="1"/>
      <c r="AC95" s="1"/>
      <c r="AD95" s="1" t="s">
        <v>2307</v>
      </c>
    </row>
    <row r="96" spans="1:30" x14ac:dyDescent="0.25">
      <c r="A96" s="1" t="s">
        <v>751</v>
      </c>
      <c r="B96" s="1" t="s">
        <v>752</v>
      </c>
      <c r="C96" s="1" t="s">
        <v>753</v>
      </c>
      <c r="D96" s="2">
        <v>44608</v>
      </c>
      <c r="E96" s="1" t="s">
        <v>754</v>
      </c>
      <c r="F96" s="1" t="s">
        <v>755</v>
      </c>
      <c r="G96" s="1" t="s">
        <v>756</v>
      </c>
      <c r="H96" s="1" t="s">
        <v>757</v>
      </c>
      <c r="I96" s="3">
        <v>1</v>
      </c>
      <c r="J96" s="3">
        <v>388.57</v>
      </c>
      <c r="K96" s="3">
        <f>+J96*1.21*I96</f>
        <v>470.16969999999998</v>
      </c>
      <c r="L96" s="17" t="s">
        <v>2348</v>
      </c>
      <c r="M96" s="17" t="s">
        <v>2348</v>
      </c>
      <c r="N96" s="17" t="s">
        <v>2348</v>
      </c>
      <c r="O96" s="17">
        <f>+K96</f>
        <v>470.16969999999998</v>
      </c>
      <c r="P96" s="17"/>
      <c r="Q96" s="3">
        <v>718.17135933471104</v>
      </c>
      <c r="R96" s="3"/>
      <c r="S96" s="3"/>
      <c r="T96" s="3"/>
      <c r="U96" s="3"/>
      <c r="V96" s="3"/>
      <c r="W96" s="3"/>
      <c r="X96" s="3"/>
      <c r="Y96" s="3"/>
      <c r="Z96" s="3"/>
      <c r="AA96" s="3"/>
      <c r="AB96" s="1"/>
      <c r="AC96" s="1"/>
      <c r="AD96" s="1" t="s">
        <v>2310</v>
      </c>
    </row>
    <row r="97" spans="1:30" x14ac:dyDescent="0.25">
      <c r="A97" s="1" t="s">
        <v>758</v>
      </c>
      <c r="B97" s="1" t="s">
        <v>759</v>
      </c>
      <c r="C97" s="1" t="s">
        <v>760</v>
      </c>
      <c r="D97" s="2">
        <v>44614</v>
      </c>
      <c r="E97" s="1" t="s">
        <v>761</v>
      </c>
      <c r="F97" s="1" t="s">
        <v>762</v>
      </c>
      <c r="G97" s="1" t="s">
        <v>763</v>
      </c>
      <c r="H97" s="1" t="s">
        <v>764</v>
      </c>
      <c r="I97" s="3">
        <v>1</v>
      </c>
      <c r="J97" s="3">
        <v>359.95</v>
      </c>
      <c r="K97" s="3">
        <f>+J97*1.21*I97</f>
        <v>435.53949999999998</v>
      </c>
      <c r="L97" s="17" t="s">
        <v>2348</v>
      </c>
      <c r="M97" s="17" t="s">
        <v>2348</v>
      </c>
      <c r="N97" s="17" t="s">
        <v>2348</v>
      </c>
      <c r="O97" s="17">
        <f>+K97</f>
        <v>435.53949999999998</v>
      </c>
      <c r="P97" s="17"/>
      <c r="Q97" s="3">
        <v>665.44517687768598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1"/>
      <c r="AC97" s="1"/>
      <c r="AD97" s="1" t="s">
        <v>2311</v>
      </c>
    </row>
    <row r="98" spans="1:30" x14ac:dyDescent="0.25">
      <c r="A98" s="1" t="s">
        <v>765</v>
      </c>
      <c r="B98" s="1" t="s">
        <v>766</v>
      </c>
      <c r="C98" s="1" t="s">
        <v>767</v>
      </c>
      <c r="D98" s="2">
        <v>44600</v>
      </c>
      <c r="E98" s="1" t="s">
        <v>768</v>
      </c>
      <c r="F98" s="1" t="s">
        <v>769</v>
      </c>
      <c r="G98" s="1" t="s">
        <v>770</v>
      </c>
      <c r="H98" s="1" t="s">
        <v>771</v>
      </c>
      <c r="I98" s="3">
        <v>1</v>
      </c>
      <c r="J98" s="3">
        <v>263.41000000000003</v>
      </c>
      <c r="K98" s="3">
        <f>+J98*1.21*I98</f>
        <v>318.72610000000003</v>
      </c>
      <c r="L98" s="17" t="s">
        <v>2348</v>
      </c>
      <c r="M98" s="17" t="s">
        <v>2348</v>
      </c>
      <c r="N98" s="17" t="s">
        <v>2348</v>
      </c>
      <c r="O98" s="17">
        <f>+K98</f>
        <v>318.72610000000003</v>
      </c>
      <c r="P98" s="17"/>
      <c r="Q98" s="3">
        <v>499.98755046942102</v>
      </c>
      <c r="R98" s="3"/>
      <c r="S98" s="3"/>
      <c r="T98" s="3"/>
      <c r="U98" s="3"/>
      <c r="V98" s="3"/>
      <c r="W98" s="3"/>
      <c r="X98" s="3"/>
      <c r="Y98" s="3"/>
      <c r="Z98" s="3"/>
      <c r="AA98" s="3"/>
      <c r="AB98" s="1" t="s">
        <v>772</v>
      </c>
      <c r="AC98" s="1" t="s">
        <v>773</v>
      </c>
      <c r="AD98" s="1" t="s">
        <v>2289</v>
      </c>
    </row>
    <row r="99" spans="1:30" x14ac:dyDescent="0.25">
      <c r="A99" s="1" t="s">
        <v>774</v>
      </c>
      <c r="B99" s="1" t="s">
        <v>775</v>
      </c>
      <c r="C99" s="1" t="s">
        <v>776</v>
      </c>
      <c r="D99" s="2">
        <v>44614</v>
      </c>
      <c r="E99" s="1" t="s">
        <v>777</v>
      </c>
      <c r="F99" s="1" t="s">
        <v>778</v>
      </c>
      <c r="G99" s="1" t="s">
        <v>779</v>
      </c>
      <c r="H99" s="1" t="s">
        <v>780</v>
      </c>
      <c r="I99" s="3">
        <v>1</v>
      </c>
      <c r="J99" s="3">
        <v>179.92</v>
      </c>
      <c r="K99" s="3">
        <f>+J99*1.21*I99</f>
        <v>217.70319999999998</v>
      </c>
      <c r="L99" s="17" t="s">
        <v>2348</v>
      </c>
      <c r="M99" s="17" t="s">
        <v>2348</v>
      </c>
      <c r="N99" s="17" t="s">
        <v>2348</v>
      </c>
      <c r="O99" s="17">
        <f>+K99</f>
        <v>217.70319999999998</v>
      </c>
      <c r="P99" s="17"/>
      <c r="Q99" s="3">
        <v>366.150585303306</v>
      </c>
      <c r="R99" s="3"/>
      <c r="S99" s="3"/>
      <c r="T99" s="3"/>
      <c r="U99" s="3"/>
      <c r="V99" s="3"/>
      <c r="W99" s="3"/>
      <c r="X99" s="3"/>
      <c r="Y99" s="3"/>
      <c r="Z99" s="3"/>
      <c r="AA99" s="3"/>
      <c r="AB99" s="1"/>
      <c r="AC99" s="1"/>
      <c r="AD99" s="1" t="s">
        <v>2320</v>
      </c>
    </row>
    <row r="100" spans="1:30" x14ac:dyDescent="0.25">
      <c r="A100" s="1" t="s">
        <v>781</v>
      </c>
      <c r="B100" s="1" t="s">
        <v>782</v>
      </c>
      <c r="C100" s="1" t="s">
        <v>783</v>
      </c>
      <c r="D100" s="2">
        <v>44609</v>
      </c>
      <c r="E100" s="1" t="s">
        <v>784</v>
      </c>
      <c r="F100" s="1" t="s">
        <v>785</v>
      </c>
      <c r="G100" s="1" t="s">
        <v>786</v>
      </c>
      <c r="H100" s="1" t="s">
        <v>787</v>
      </c>
      <c r="I100" s="3">
        <v>1</v>
      </c>
      <c r="J100" s="3">
        <v>314.93</v>
      </c>
      <c r="K100" s="3">
        <f>+J100*1.21*I100</f>
        <v>381.06529999999998</v>
      </c>
      <c r="L100" s="17" t="s">
        <v>2348</v>
      </c>
      <c r="M100" s="17" t="s">
        <v>2348</v>
      </c>
      <c r="N100" s="17" t="s">
        <v>2348</v>
      </c>
      <c r="O100" s="17">
        <f>+K100</f>
        <v>381.06529999999998</v>
      </c>
      <c r="P100" s="17"/>
      <c r="Q100" s="3">
        <v>581.81238672396705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1"/>
      <c r="AC100" s="1"/>
      <c r="AD100" s="1" t="s">
        <v>2287</v>
      </c>
    </row>
    <row r="101" spans="1:30" x14ac:dyDescent="0.25">
      <c r="A101" s="1" t="s">
        <v>788</v>
      </c>
      <c r="B101" s="1" t="s">
        <v>789</v>
      </c>
      <c r="C101" s="1" t="s">
        <v>790</v>
      </c>
      <c r="D101" s="2">
        <v>44614</v>
      </c>
      <c r="E101" s="1" t="s">
        <v>791</v>
      </c>
      <c r="F101" s="1" t="s">
        <v>792</v>
      </c>
      <c r="G101" s="1" t="s">
        <v>793</v>
      </c>
      <c r="H101" s="1" t="s">
        <v>794</v>
      </c>
      <c r="I101" s="3">
        <v>1</v>
      </c>
      <c r="J101" s="3">
        <v>278.11</v>
      </c>
      <c r="K101" s="3">
        <f>+J101*1.21*I101</f>
        <v>336.51310000000001</v>
      </c>
      <c r="L101" s="17" t="s">
        <v>2348</v>
      </c>
      <c r="M101" s="17" t="s">
        <v>2348</v>
      </c>
      <c r="N101" s="17" t="s">
        <v>2348</v>
      </c>
      <c r="O101" s="17">
        <f>+K101</f>
        <v>336.51310000000001</v>
      </c>
      <c r="P101" s="17"/>
      <c r="Q101" s="3">
        <v>516.51970381487604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1"/>
      <c r="AC101" s="1"/>
      <c r="AD101" s="1" t="s">
        <v>2320</v>
      </c>
    </row>
    <row r="102" spans="1:30" x14ac:dyDescent="0.25">
      <c r="A102" s="1" t="s">
        <v>795</v>
      </c>
      <c r="B102" s="1" t="s">
        <v>796</v>
      </c>
      <c r="C102" s="1" t="s">
        <v>797</v>
      </c>
      <c r="D102" s="2">
        <v>44614</v>
      </c>
      <c r="E102" s="1" t="s">
        <v>798</v>
      </c>
      <c r="F102" s="1" t="s">
        <v>799</v>
      </c>
      <c r="G102" s="1" t="s">
        <v>800</v>
      </c>
      <c r="H102" s="1" t="s">
        <v>801</v>
      </c>
      <c r="I102" s="3">
        <v>1</v>
      </c>
      <c r="J102" s="3">
        <v>286.3</v>
      </c>
      <c r="K102" s="3">
        <f>+J102*1.21*I102</f>
        <v>346.423</v>
      </c>
      <c r="L102" s="17" t="s">
        <v>2348</v>
      </c>
      <c r="M102" s="17" t="s">
        <v>2348</v>
      </c>
      <c r="N102" s="17" t="s">
        <v>2348</v>
      </c>
      <c r="O102" s="17">
        <f>+K102</f>
        <v>346.423</v>
      </c>
      <c r="P102" s="17"/>
      <c r="Q102" s="3">
        <v>529.08219934710803</v>
      </c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1"/>
      <c r="AC102" s="1"/>
      <c r="AD102" s="1" t="s">
        <v>2320</v>
      </c>
    </row>
    <row r="103" spans="1:30" x14ac:dyDescent="0.25">
      <c r="A103" s="1" t="s">
        <v>802</v>
      </c>
      <c r="B103" s="1" t="s">
        <v>803</v>
      </c>
      <c r="C103" s="1" t="s">
        <v>804</v>
      </c>
      <c r="D103" s="2">
        <v>44608</v>
      </c>
      <c r="E103" s="1" t="s">
        <v>805</v>
      </c>
      <c r="F103" s="1" t="s">
        <v>806</v>
      </c>
      <c r="G103" s="1" t="s">
        <v>807</v>
      </c>
      <c r="H103" s="1" t="s">
        <v>808</v>
      </c>
      <c r="I103" s="3">
        <v>1</v>
      </c>
      <c r="J103" s="3">
        <v>539.92999999999995</v>
      </c>
      <c r="K103" s="3">
        <f>+J103*1.21*I103</f>
        <v>653.31529999999987</v>
      </c>
      <c r="L103" s="17" t="s">
        <v>2348</v>
      </c>
      <c r="M103" s="17" t="s">
        <v>2348</v>
      </c>
      <c r="N103" s="17" t="s">
        <v>2348</v>
      </c>
      <c r="O103" s="17">
        <f>+K103</f>
        <v>653.31529999999987</v>
      </c>
      <c r="P103" s="17"/>
      <c r="Q103" s="3">
        <v>999.98864240661101</v>
      </c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1"/>
      <c r="AC103" s="1"/>
      <c r="AD103" s="1" t="s">
        <v>2321</v>
      </c>
    </row>
    <row r="104" spans="1:30" x14ac:dyDescent="0.25">
      <c r="A104" s="1" t="s">
        <v>809</v>
      </c>
      <c r="B104" s="1" t="s">
        <v>810</v>
      </c>
      <c r="C104" s="1" t="s">
        <v>811</v>
      </c>
      <c r="D104" s="2">
        <v>44600</v>
      </c>
      <c r="E104" s="1" t="s">
        <v>812</v>
      </c>
      <c r="F104" s="1" t="s">
        <v>813</v>
      </c>
      <c r="G104" s="1" t="s">
        <v>814</v>
      </c>
      <c r="H104" s="1" t="s">
        <v>815</v>
      </c>
      <c r="I104" s="3">
        <v>1</v>
      </c>
      <c r="J104" s="3">
        <v>539.92999999999995</v>
      </c>
      <c r="K104" s="3">
        <f>+J104*1.21*I104</f>
        <v>653.31529999999987</v>
      </c>
      <c r="L104" s="17" t="s">
        <v>2348</v>
      </c>
      <c r="M104" s="17" t="s">
        <v>2348</v>
      </c>
      <c r="N104" s="17" t="s">
        <v>2348</v>
      </c>
      <c r="O104" s="17">
        <f>+K104</f>
        <v>653.31529999999987</v>
      </c>
      <c r="P104" s="17"/>
      <c r="Q104" s="3">
        <v>999.98864240661101</v>
      </c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1"/>
      <c r="AC104" s="1"/>
      <c r="AD104" s="1" t="s">
        <v>2306</v>
      </c>
    </row>
    <row r="105" spans="1:30" x14ac:dyDescent="0.25">
      <c r="A105" s="1" t="s">
        <v>816</v>
      </c>
      <c r="B105" s="1" t="s">
        <v>817</v>
      </c>
      <c r="C105" s="1" t="s">
        <v>818</v>
      </c>
      <c r="D105" s="2">
        <v>44617</v>
      </c>
      <c r="E105" s="1" t="s">
        <v>819</v>
      </c>
      <c r="F105" s="1" t="s">
        <v>820</v>
      </c>
      <c r="G105" s="1" t="s">
        <v>821</v>
      </c>
      <c r="H105" s="1" t="s">
        <v>822</v>
      </c>
      <c r="I105" s="3">
        <v>1</v>
      </c>
      <c r="J105" s="3">
        <v>476.94</v>
      </c>
      <c r="K105" s="3">
        <f>+J105*1.21*I105</f>
        <v>577.09739999999999</v>
      </c>
      <c r="L105" s="17" t="s">
        <v>2348</v>
      </c>
      <c r="M105" s="17" t="s">
        <v>2348</v>
      </c>
      <c r="N105" s="17" t="s">
        <v>2348</v>
      </c>
      <c r="O105" s="17">
        <f>+K105</f>
        <v>577.09739999999999</v>
      </c>
      <c r="P105" s="17"/>
      <c r="Q105" s="3">
        <v>881.80362500495903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1"/>
      <c r="AC105" s="1"/>
      <c r="AD105" s="1" t="s">
        <v>2308</v>
      </c>
    </row>
    <row r="106" spans="1:30" x14ac:dyDescent="0.25">
      <c r="A106" s="1" t="s">
        <v>823</v>
      </c>
      <c r="B106" s="1" t="s">
        <v>824</v>
      </c>
      <c r="C106" s="1" t="s">
        <v>825</v>
      </c>
      <c r="D106" s="2">
        <v>44600</v>
      </c>
      <c r="E106" s="1" t="s">
        <v>826</v>
      </c>
      <c r="F106" s="1" t="s">
        <v>827</v>
      </c>
      <c r="G106" s="1" t="s">
        <v>828</v>
      </c>
      <c r="H106" s="1" t="s">
        <v>829</v>
      </c>
      <c r="I106" s="3">
        <v>1</v>
      </c>
      <c r="J106" s="3">
        <v>566.94000000000005</v>
      </c>
      <c r="K106" s="3">
        <f>+J106*1.21*I106</f>
        <v>685.99740000000008</v>
      </c>
      <c r="L106" s="17" t="s">
        <v>2348</v>
      </c>
      <c r="M106" s="17" t="s">
        <v>2348</v>
      </c>
      <c r="N106" s="17" t="s">
        <v>2348</v>
      </c>
      <c r="O106" s="17">
        <f>+K106</f>
        <v>685.99740000000008</v>
      </c>
      <c r="P106" s="17"/>
      <c r="Q106" s="3">
        <v>953.63155013553705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1"/>
      <c r="AC106" s="1"/>
      <c r="AD106" s="1" t="s">
        <v>2306</v>
      </c>
    </row>
    <row r="107" spans="1:30" x14ac:dyDescent="0.25">
      <c r="A107" s="1" t="s">
        <v>830</v>
      </c>
      <c r="B107" s="1" t="s">
        <v>831</v>
      </c>
      <c r="C107" s="1" t="s">
        <v>832</v>
      </c>
      <c r="D107" s="2">
        <v>44610</v>
      </c>
      <c r="E107" s="1" t="s">
        <v>833</v>
      </c>
      <c r="F107" s="1" t="s">
        <v>834</v>
      </c>
      <c r="G107" s="1" t="s">
        <v>835</v>
      </c>
      <c r="H107" s="1" t="s">
        <v>836</v>
      </c>
      <c r="I107" s="3">
        <v>1</v>
      </c>
      <c r="J107" s="3">
        <v>719.96</v>
      </c>
      <c r="K107" s="3">
        <f>+J107*1.21*I107</f>
        <v>871.15160000000003</v>
      </c>
      <c r="L107" s="17" t="s">
        <v>2348</v>
      </c>
      <c r="M107" s="17" t="s">
        <v>2348</v>
      </c>
      <c r="N107" s="17" t="s">
        <v>2348</v>
      </c>
      <c r="O107" s="17">
        <f>+K107</f>
        <v>871.15160000000003</v>
      </c>
      <c r="P107" s="17"/>
      <c r="Q107" s="3">
        <v>1209.08208049835</v>
      </c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1" t="s">
        <v>837</v>
      </c>
      <c r="AC107" s="1" t="s">
        <v>838</v>
      </c>
      <c r="AD107" s="1" t="s">
        <v>2283</v>
      </c>
    </row>
    <row r="108" spans="1:30" x14ac:dyDescent="0.25">
      <c r="A108" s="1" t="s">
        <v>839</v>
      </c>
      <c r="B108" s="1" t="s">
        <v>840</v>
      </c>
      <c r="C108" s="1" t="s">
        <v>841</v>
      </c>
      <c r="D108" s="2">
        <v>44614</v>
      </c>
      <c r="E108" s="1" t="s">
        <v>842</v>
      </c>
      <c r="F108" s="1" t="s">
        <v>843</v>
      </c>
      <c r="G108" s="1" t="s">
        <v>844</v>
      </c>
      <c r="H108" s="1" t="s">
        <v>845</v>
      </c>
      <c r="I108" s="3">
        <v>1</v>
      </c>
      <c r="J108" s="3">
        <v>809.97</v>
      </c>
      <c r="K108" s="3">
        <f>+J108*1.21*I108</f>
        <v>980.06370000000004</v>
      </c>
      <c r="L108" s="17" t="s">
        <v>2348</v>
      </c>
      <c r="M108" s="17" t="s">
        <v>2348</v>
      </c>
      <c r="N108" s="17" t="s">
        <v>2348</v>
      </c>
      <c r="O108" s="17">
        <f>+K108</f>
        <v>980.06370000000004</v>
      </c>
      <c r="P108" s="17"/>
      <c r="Q108" s="3">
        <v>1363.6311299041299</v>
      </c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1"/>
      <c r="AC108" s="1"/>
      <c r="AD108" s="1" t="s">
        <v>2307</v>
      </c>
    </row>
    <row r="109" spans="1:30" x14ac:dyDescent="0.25">
      <c r="A109" s="1" t="s">
        <v>846</v>
      </c>
      <c r="B109" s="1" t="s">
        <v>847</v>
      </c>
      <c r="C109" s="1" t="s">
        <v>848</v>
      </c>
      <c r="D109" s="2">
        <v>44608</v>
      </c>
      <c r="E109" s="1" t="s">
        <v>849</v>
      </c>
      <c r="F109" s="1" t="s">
        <v>850</v>
      </c>
      <c r="G109" s="1" t="s">
        <v>851</v>
      </c>
      <c r="H109" s="1" t="s">
        <v>852</v>
      </c>
      <c r="I109" s="3">
        <v>1</v>
      </c>
      <c r="J109" s="3">
        <v>237.2</v>
      </c>
      <c r="K109" s="3">
        <f>+J109*1.21*I109</f>
        <v>287.012</v>
      </c>
      <c r="L109" s="17" t="s">
        <v>2348</v>
      </c>
      <c r="M109" s="17" t="s">
        <v>2348</v>
      </c>
      <c r="N109" s="17" t="s">
        <v>2348</v>
      </c>
      <c r="O109" s="17">
        <f>+K109</f>
        <v>287.012</v>
      </c>
      <c r="P109" s="17"/>
      <c r="Q109" s="3">
        <v>408.632860729752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1"/>
      <c r="AC109" s="1"/>
      <c r="AD109" s="1" t="s">
        <v>2310</v>
      </c>
    </row>
    <row r="110" spans="1:30" x14ac:dyDescent="0.25">
      <c r="A110" s="1" t="s">
        <v>853</v>
      </c>
      <c r="B110" s="1" t="s">
        <v>854</v>
      </c>
      <c r="C110" s="1" t="s">
        <v>855</v>
      </c>
      <c r="D110" s="2">
        <v>44600</v>
      </c>
      <c r="E110" s="1" t="s">
        <v>856</v>
      </c>
      <c r="F110" s="1" t="s">
        <v>857</v>
      </c>
      <c r="G110" s="1" t="s">
        <v>858</v>
      </c>
      <c r="H110" s="1" t="s">
        <v>859</v>
      </c>
      <c r="I110" s="3">
        <v>1</v>
      </c>
      <c r="J110" s="3">
        <v>269.93</v>
      </c>
      <c r="K110" s="3">
        <f>+J110*1.21*I110</f>
        <v>326.61529999999999</v>
      </c>
      <c r="L110" s="17" t="s">
        <v>2348</v>
      </c>
      <c r="M110" s="17" t="s">
        <v>2348</v>
      </c>
      <c r="N110" s="17" t="s">
        <v>2348</v>
      </c>
      <c r="O110" s="17">
        <f>+K110</f>
        <v>326.61529999999999</v>
      </c>
      <c r="P110" s="17"/>
      <c r="Q110" s="3">
        <v>499.99009524793399</v>
      </c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1" t="s">
        <v>860</v>
      </c>
      <c r="AC110" s="1" t="s">
        <v>861</v>
      </c>
      <c r="AD110" s="1" t="s">
        <v>2293</v>
      </c>
    </row>
    <row r="111" spans="1:30" x14ac:dyDescent="0.25">
      <c r="A111" s="1" t="s">
        <v>862</v>
      </c>
      <c r="B111" s="1" t="s">
        <v>863</v>
      </c>
      <c r="C111" s="1" t="s">
        <v>864</v>
      </c>
      <c r="D111" s="2">
        <v>44610</v>
      </c>
      <c r="E111" s="1" t="s">
        <v>865</v>
      </c>
      <c r="F111" s="1" t="s">
        <v>866</v>
      </c>
      <c r="G111" s="1" t="s">
        <v>867</v>
      </c>
      <c r="H111" s="1" t="s">
        <v>868</v>
      </c>
      <c r="I111" s="3">
        <v>1</v>
      </c>
      <c r="J111" s="3">
        <v>314.93</v>
      </c>
      <c r="K111" s="3">
        <f>+J111*1.21*I111</f>
        <v>381.06529999999998</v>
      </c>
      <c r="L111" s="17" t="s">
        <v>2348</v>
      </c>
      <c r="M111" s="17" t="s">
        <v>2348</v>
      </c>
      <c r="N111" s="17" t="s">
        <v>2348</v>
      </c>
      <c r="O111" s="17">
        <f>+K111</f>
        <v>381.06529999999998</v>
      </c>
      <c r="P111" s="17"/>
      <c r="Q111" s="3">
        <v>581.81238672396705</v>
      </c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1" t="s">
        <v>869</v>
      </c>
      <c r="AC111" s="1" t="s">
        <v>870</v>
      </c>
      <c r="AD111" s="1" t="s">
        <v>2283</v>
      </c>
    </row>
    <row r="112" spans="1:30" x14ac:dyDescent="0.25">
      <c r="A112" s="1" t="s">
        <v>871</v>
      </c>
      <c r="B112" s="1" t="s">
        <v>872</v>
      </c>
      <c r="C112" s="1" t="s">
        <v>873</v>
      </c>
      <c r="D112" s="2">
        <v>44608</v>
      </c>
      <c r="E112" s="1" t="s">
        <v>874</v>
      </c>
      <c r="F112" s="1" t="s">
        <v>875</v>
      </c>
      <c r="G112" s="1" t="s">
        <v>876</v>
      </c>
      <c r="H112" s="1" t="s">
        <v>877</v>
      </c>
      <c r="I112" s="3">
        <v>-1</v>
      </c>
      <c r="J112" s="3">
        <v>560.4</v>
      </c>
      <c r="K112" s="3">
        <f>+J112*1.21*I112</f>
        <v>-678.08399999999995</v>
      </c>
      <c r="L112" s="17" t="s">
        <v>2348</v>
      </c>
      <c r="M112" s="17" t="s">
        <v>2348</v>
      </c>
      <c r="N112" s="17" t="s">
        <v>2348</v>
      </c>
      <c r="O112" s="17">
        <f>+K112</f>
        <v>-678.08399999999995</v>
      </c>
      <c r="P112" s="17"/>
      <c r="Q112" s="3">
        <v>-930.00212441818201</v>
      </c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1" t="s">
        <v>878</v>
      </c>
      <c r="AC112" s="1" t="s">
        <v>879</v>
      </c>
      <c r="AD112" s="1" t="s">
        <v>2316</v>
      </c>
    </row>
    <row r="113" spans="1:30" x14ac:dyDescent="0.25">
      <c r="A113" s="1" t="s">
        <v>880</v>
      </c>
      <c r="B113" s="1" t="s">
        <v>881</v>
      </c>
      <c r="C113" s="1" t="s">
        <v>882</v>
      </c>
      <c r="D113" s="2">
        <v>44608</v>
      </c>
      <c r="E113" s="1" t="s">
        <v>883</v>
      </c>
      <c r="F113" s="1" t="s">
        <v>884</v>
      </c>
      <c r="G113" s="1" t="s">
        <v>885</v>
      </c>
      <c r="H113" s="1" t="s">
        <v>886</v>
      </c>
      <c r="I113" s="3">
        <v>1</v>
      </c>
      <c r="J113" s="3">
        <v>560.4</v>
      </c>
      <c r="K113" s="3">
        <f>+J113*1.21*I113</f>
        <v>678.08399999999995</v>
      </c>
      <c r="L113" s="17" t="s">
        <v>2348</v>
      </c>
      <c r="M113" s="17" t="s">
        <v>2348</v>
      </c>
      <c r="N113" s="17" t="s">
        <v>2348</v>
      </c>
      <c r="O113" s="17">
        <f>+K113</f>
        <v>678.08399999999995</v>
      </c>
      <c r="P113" s="17"/>
      <c r="Q113" s="3">
        <v>930.00212441818201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1"/>
      <c r="AC113" s="1"/>
      <c r="AD113" s="1" t="s">
        <v>2317</v>
      </c>
    </row>
    <row r="114" spans="1:30" x14ac:dyDescent="0.25">
      <c r="A114" s="1" t="s">
        <v>887</v>
      </c>
      <c r="B114" s="1" t="s">
        <v>888</v>
      </c>
      <c r="C114" s="1" t="s">
        <v>889</v>
      </c>
      <c r="D114" s="2">
        <v>44609</v>
      </c>
      <c r="E114" s="1" t="s">
        <v>890</v>
      </c>
      <c r="F114" s="1" t="s">
        <v>891</v>
      </c>
      <c r="G114" s="1" t="s">
        <v>892</v>
      </c>
      <c r="H114" s="1" t="s">
        <v>893</v>
      </c>
      <c r="I114" s="3">
        <v>1</v>
      </c>
      <c r="J114" s="3">
        <v>560.4</v>
      </c>
      <c r="K114" s="3">
        <f>+J114*1.21*I114</f>
        <v>678.08399999999995</v>
      </c>
      <c r="L114" s="17" t="s">
        <v>2348</v>
      </c>
      <c r="M114" s="17" t="s">
        <v>2348</v>
      </c>
      <c r="N114" s="17" t="s">
        <v>2348</v>
      </c>
      <c r="O114" s="17">
        <f>+K114</f>
        <v>678.08399999999995</v>
      </c>
      <c r="P114" s="17"/>
      <c r="Q114" s="3">
        <v>930.00214262199995</v>
      </c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1"/>
      <c r="AC114" s="1"/>
      <c r="AD114" s="1" t="s">
        <v>2318</v>
      </c>
    </row>
    <row r="115" spans="1:30" x14ac:dyDescent="0.25">
      <c r="A115" s="1" t="s">
        <v>894</v>
      </c>
      <c r="B115" s="1" t="s">
        <v>895</v>
      </c>
      <c r="C115" s="1" t="s">
        <v>896</v>
      </c>
      <c r="D115" s="2">
        <v>44614</v>
      </c>
      <c r="E115" s="1" t="s">
        <v>897</v>
      </c>
      <c r="F115" s="1" t="s">
        <v>898</v>
      </c>
      <c r="G115" s="1" t="s">
        <v>899</v>
      </c>
      <c r="H115" s="1" t="s">
        <v>900</v>
      </c>
      <c r="I115" s="3">
        <v>1</v>
      </c>
      <c r="J115" s="3">
        <v>269.93</v>
      </c>
      <c r="K115" s="3">
        <f>+J115*1.21*I115</f>
        <v>326.61529999999999</v>
      </c>
      <c r="L115" s="17" t="s">
        <v>2348</v>
      </c>
      <c r="M115" s="17" t="s">
        <v>2348</v>
      </c>
      <c r="N115" s="17" t="s">
        <v>2348</v>
      </c>
      <c r="O115" s="17">
        <f>+K115</f>
        <v>326.61529999999999</v>
      </c>
      <c r="P115" s="17"/>
      <c r="Q115" s="3">
        <v>502.46879334876002</v>
      </c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1"/>
      <c r="AC115" s="1"/>
      <c r="AD115" s="1" t="s">
        <v>2311</v>
      </c>
    </row>
    <row r="116" spans="1:30" x14ac:dyDescent="0.25">
      <c r="A116" s="1" t="s">
        <v>901</v>
      </c>
      <c r="B116" s="1" t="s">
        <v>902</v>
      </c>
      <c r="C116" s="1" t="s">
        <v>903</v>
      </c>
      <c r="D116" s="2">
        <v>44609</v>
      </c>
      <c r="E116" s="1" t="s">
        <v>904</v>
      </c>
      <c r="F116" s="1" t="s">
        <v>905</v>
      </c>
      <c r="G116" s="1" t="s">
        <v>906</v>
      </c>
      <c r="H116" s="1" t="s">
        <v>907</v>
      </c>
      <c r="I116" s="3">
        <v>1</v>
      </c>
      <c r="J116" s="3">
        <v>204.47</v>
      </c>
      <c r="K116" s="3">
        <f>+J116*1.21*I116</f>
        <v>247.40869999999998</v>
      </c>
      <c r="L116" s="17" t="s">
        <v>2348</v>
      </c>
      <c r="M116" s="17" t="s">
        <v>2348</v>
      </c>
      <c r="N116" s="17" t="s">
        <v>2348</v>
      </c>
      <c r="O116" s="17">
        <f>+K116</f>
        <v>247.40869999999998</v>
      </c>
      <c r="P116" s="17"/>
      <c r="Q116" s="3">
        <v>415.98762742314102</v>
      </c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1" t="s">
        <v>908</v>
      </c>
      <c r="AC116" s="1" t="s">
        <v>909</v>
      </c>
      <c r="AD116" s="1" t="s">
        <v>2301</v>
      </c>
    </row>
    <row r="117" spans="1:30" x14ac:dyDescent="0.25">
      <c r="A117" s="1" t="s">
        <v>910</v>
      </c>
      <c r="B117" s="1" t="s">
        <v>911</v>
      </c>
      <c r="C117" s="1" t="s">
        <v>912</v>
      </c>
      <c r="D117" s="2">
        <v>44617</v>
      </c>
      <c r="E117" s="1" t="s">
        <v>913</v>
      </c>
      <c r="F117" s="1" t="s">
        <v>914</v>
      </c>
      <c r="G117" s="1" t="s">
        <v>915</v>
      </c>
      <c r="H117" s="1" t="s">
        <v>916</v>
      </c>
      <c r="I117" s="3">
        <v>1</v>
      </c>
      <c r="J117" s="3">
        <v>179.93</v>
      </c>
      <c r="K117" s="3">
        <f>+J117*1.21*I117</f>
        <v>217.71530000000001</v>
      </c>
      <c r="L117" s="17" t="s">
        <v>2348</v>
      </c>
      <c r="M117" s="17" t="s">
        <v>2348</v>
      </c>
      <c r="N117" s="17" t="s">
        <v>2348</v>
      </c>
      <c r="O117" s="17">
        <f>+K117</f>
        <v>217.71530000000001</v>
      </c>
      <c r="P117" s="17"/>
      <c r="Q117" s="3">
        <v>365.98068962562002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1"/>
      <c r="AC117" s="1"/>
      <c r="AD117" s="1" t="s">
        <v>2308</v>
      </c>
    </row>
    <row r="118" spans="1:30" x14ac:dyDescent="0.25">
      <c r="A118" s="1" t="s">
        <v>917</v>
      </c>
      <c r="B118" s="1" t="s">
        <v>918</v>
      </c>
      <c r="C118" s="1" t="s">
        <v>919</v>
      </c>
      <c r="D118" s="2">
        <v>44594</v>
      </c>
      <c r="E118" s="1" t="s">
        <v>920</v>
      </c>
      <c r="F118" s="1" t="s">
        <v>921</v>
      </c>
      <c r="G118" s="1" t="s">
        <v>922</v>
      </c>
      <c r="H118" s="1" t="s">
        <v>923</v>
      </c>
      <c r="I118" s="3">
        <v>-1</v>
      </c>
      <c r="J118" s="3">
        <v>404.94</v>
      </c>
      <c r="K118" s="3">
        <f>+J118*1.21*I118</f>
        <v>-489.97739999999999</v>
      </c>
      <c r="L118" s="17" t="s">
        <v>2348</v>
      </c>
      <c r="M118" s="17" t="s">
        <v>2348</v>
      </c>
      <c r="N118" s="17" t="s">
        <v>2348</v>
      </c>
      <c r="O118" s="17">
        <f>+K118</f>
        <v>-489.97739999999999</v>
      </c>
      <c r="P118" s="17"/>
      <c r="Q118" s="3">
        <v>-680.98755488429697</v>
      </c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1" t="s">
        <v>924</v>
      </c>
      <c r="AC118" s="1" t="s">
        <v>925</v>
      </c>
      <c r="AD118" s="1" t="s">
        <v>2322</v>
      </c>
    </row>
    <row r="119" spans="1:30" x14ac:dyDescent="0.25">
      <c r="A119" s="1" t="s">
        <v>926</v>
      </c>
      <c r="B119" s="1" t="s">
        <v>927</v>
      </c>
      <c r="C119" s="1" t="s">
        <v>928</v>
      </c>
      <c r="D119" s="2">
        <v>44600</v>
      </c>
      <c r="E119" s="1" t="s">
        <v>929</v>
      </c>
      <c r="F119" s="1" t="s">
        <v>930</v>
      </c>
      <c r="G119" s="1" t="s">
        <v>931</v>
      </c>
      <c r="H119" s="1" t="s">
        <v>932</v>
      </c>
      <c r="I119" s="3">
        <v>1</v>
      </c>
      <c r="J119" s="3">
        <v>404.94</v>
      </c>
      <c r="K119" s="3">
        <f>+J119*1.21*I119</f>
        <v>489.97739999999999</v>
      </c>
      <c r="L119" s="17" t="s">
        <v>2348</v>
      </c>
      <c r="M119" s="17" t="s">
        <v>2348</v>
      </c>
      <c r="N119" s="17" t="s">
        <v>2348</v>
      </c>
      <c r="O119" s="17">
        <f>+K119</f>
        <v>489.97739999999999</v>
      </c>
      <c r="P119" s="17"/>
      <c r="Q119" s="3">
        <v>680.99685356611599</v>
      </c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1"/>
      <c r="AC119" s="1"/>
      <c r="AD119" s="1" t="s">
        <v>2306</v>
      </c>
    </row>
    <row r="120" spans="1:30" x14ac:dyDescent="0.25">
      <c r="A120" s="1" t="s">
        <v>933</v>
      </c>
      <c r="B120" s="1" t="s">
        <v>934</v>
      </c>
      <c r="C120" s="1" t="s">
        <v>935</v>
      </c>
      <c r="D120" s="2">
        <v>44600</v>
      </c>
      <c r="E120" s="1" t="s">
        <v>936</v>
      </c>
      <c r="F120" s="1" t="s">
        <v>937</v>
      </c>
      <c r="G120" s="1" t="s">
        <v>938</v>
      </c>
      <c r="H120" s="1" t="s">
        <v>939</v>
      </c>
      <c r="I120" s="3">
        <v>6</v>
      </c>
      <c r="J120" s="3">
        <v>409.03</v>
      </c>
      <c r="K120" s="3">
        <f>+J120*1.21*I120</f>
        <v>2969.5577999999996</v>
      </c>
      <c r="L120" s="17" t="s">
        <v>2348</v>
      </c>
      <c r="M120" s="17" t="s">
        <v>2348</v>
      </c>
      <c r="N120" s="17" t="s">
        <v>2348</v>
      </c>
      <c r="O120" s="17">
        <f>+K120</f>
        <v>2969.5577999999996</v>
      </c>
      <c r="P120" s="17"/>
      <c r="Q120" s="3">
        <v>4799.9523741272696</v>
      </c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1"/>
      <c r="AC120" s="1"/>
      <c r="AD120" s="1" t="s">
        <v>2323</v>
      </c>
    </row>
    <row r="121" spans="1:30" x14ac:dyDescent="0.25">
      <c r="A121" s="1" t="s">
        <v>940</v>
      </c>
      <c r="B121" s="1" t="s">
        <v>941</v>
      </c>
      <c r="C121" s="1" t="s">
        <v>942</v>
      </c>
      <c r="D121" s="2">
        <v>44610</v>
      </c>
      <c r="E121" s="1" t="s">
        <v>943</v>
      </c>
      <c r="F121" s="1" t="s">
        <v>944</v>
      </c>
      <c r="G121" s="1" t="s">
        <v>945</v>
      </c>
      <c r="H121" s="1" t="s">
        <v>946</v>
      </c>
      <c r="I121" s="3">
        <v>1</v>
      </c>
      <c r="J121" s="3">
        <v>539.92999999999995</v>
      </c>
      <c r="K121" s="3">
        <f>+J121*1.21*I121</f>
        <v>653.31529999999987</v>
      </c>
      <c r="L121" s="17" t="s">
        <v>2348</v>
      </c>
      <c r="M121" s="17" t="s">
        <v>2348</v>
      </c>
      <c r="N121" s="17" t="s">
        <v>2348</v>
      </c>
      <c r="O121" s="17">
        <f>+K121</f>
        <v>653.31529999999987</v>
      </c>
      <c r="P121" s="17"/>
      <c r="Q121" s="3">
        <v>909.08692411900699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1"/>
      <c r="AC121" s="1"/>
      <c r="AD121" s="1" t="s">
        <v>2309</v>
      </c>
    </row>
    <row r="122" spans="1:30" x14ac:dyDescent="0.25">
      <c r="A122" s="1" t="s">
        <v>947</v>
      </c>
      <c r="B122" s="1" t="s">
        <v>948</v>
      </c>
      <c r="C122" s="1" t="s">
        <v>949</v>
      </c>
      <c r="D122" s="2">
        <v>44608</v>
      </c>
      <c r="E122" s="1" t="s">
        <v>950</v>
      </c>
      <c r="F122" s="1" t="s">
        <v>951</v>
      </c>
      <c r="G122" s="1" t="s">
        <v>952</v>
      </c>
      <c r="H122" s="1" t="s">
        <v>953</v>
      </c>
      <c r="I122" s="3">
        <v>1</v>
      </c>
      <c r="J122" s="3">
        <v>858.80289256198296</v>
      </c>
      <c r="K122" s="3">
        <f>+J122*1.21*I122</f>
        <v>1039.1514999999993</v>
      </c>
      <c r="L122" s="17" t="s">
        <v>2348</v>
      </c>
      <c r="M122" s="17" t="s">
        <v>2348</v>
      </c>
      <c r="N122" s="17">
        <f>+K122*0.95</f>
        <v>987.19392499999924</v>
      </c>
      <c r="O122" s="17">
        <f>+N122-(N122*9.09/100)</f>
        <v>897.45799721749927</v>
      </c>
      <c r="P122" s="17"/>
      <c r="Q122" s="3">
        <v>1589.08593225206</v>
      </c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1"/>
      <c r="AC122" s="1"/>
      <c r="AD122" s="1" t="s">
        <v>2310</v>
      </c>
    </row>
    <row r="123" spans="1:30" x14ac:dyDescent="0.25">
      <c r="A123" s="1" t="s">
        <v>954</v>
      </c>
      <c r="B123" s="1" t="s">
        <v>955</v>
      </c>
      <c r="C123" s="1" t="s">
        <v>956</v>
      </c>
      <c r="D123" s="2">
        <v>44600</v>
      </c>
      <c r="E123" s="1" t="s">
        <v>957</v>
      </c>
      <c r="F123" s="1" t="s">
        <v>958</v>
      </c>
      <c r="G123" s="1" t="s">
        <v>959</v>
      </c>
      <c r="H123" s="1" t="s">
        <v>960</v>
      </c>
      <c r="I123" s="3">
        <v>1</v>
      </c>
      <c r="J123" s="3">
        <v>345.47</v>
      </c>
      <c r="K123" s="3">
        <f>+J123*1.21*I123</f>
        <v>418.01870000000002</v>
      </c>
      <c r="L123" s="17" t="s">
        <v>2348</v>
      </c>
      <c r="M123" s="17" t="s">
        <v>2348</v>
      </c>
      <c r="N123" s="17" t="s">
        <v>2348</v>
      </c>
      <c r="O123" s="17">
        <f>+K123</f>
        <v>418.01870000000002</v>
      </c>
      <c r="P123" s="17"/>
      <c r="Q123" s="3">
        <v>690.91250970413205</v>
      </c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1" t="s">
        <v>961</v>
      </c>
      <c r="AC123" s="1" t="s">
        <v>962</v>
      </c>
      <c r="AD123" s="1" t="s">
        <v>2290</v>
      </c>
    </row>
    <row r="124" spans="1:30" x14ac:dyDescent="0.25">
      <c r="A124" s="1" t="s">
        <v>963</v>
      </c>
      <c r="B124" s="1" t="s">
        <v>964</v>
      </c>
      <c r="C124" s="1" t="s">
        <v>965</v>
      </c>
      <c r="D124" s="2">
        <v>44600</v>
      </c>
      <c r="E124" s="1" t="s">
        <v>966</v>
      </c>
      <c r="F124" s="1" t="s">
        <v>967</v>
      </c>
      <c r="G124" s="1" t="s">
        <v>968</v>
      </c>
      <c r="H124" s="1" t="s">
        <v>969</v>
      </c>
      <c r="I124" s="3">
        <v>1</v>
      </c>
      <c r="J124" s="3">
        <v>148.49611570247899</v>
      </c>
      <c r="K124" s="3">
        <f>+J124*1.21*I124</f>
        <v>179.68029999999956</v>
      </c>
      <c r="L124" s="17" t="s">
        <v>2348</v>
      </c>
      <c r="M124" s="17" t="s">
        <v>2348</v>
      </c>
      <c r="N124" s="17">
        <f>+K124*0.95</f>
        <v>170.69628499999956</v>
      </c>
      <c r="O124" s="17">
        <f>+N124-(N124*9.09/100)</f>
        <v>155.1799926934996</v>
      </c>
      <c r="P124" s="17"/>
      <c r="Q124" s="3">
        <v>290.90092073884199</v>
      </c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1" t="s">
        <v>970</v>
      </c>
      <c r="AC124" s="1" t="s">
        <v>971</v>
      </c>
      <c r="AD124" s="1" t="s">
        <v>2294</v>
      </c>
    </row>
    <row r="125" spans="1:30" x14ac:dyDescent="0.25">
      <c r="A125" s="1" t="s">
        <v>1599</v>
      </c>
      <c r="B125" s="1" t="s">
        <v>1600</v>
      </c>
      <c r="C125" s="1" t="s">
        <v>1601</v>
      </c>
      <c r="D125" s="2">
        <v>44615</v>
      </c>
      <c r="E125" s="1" t="s">
        <v>1602</v>
      </c>
      <c r="F125" s="1" t="s">
        <v>1603</v>
      </c>
      <c r="G125" s="1" t="s">
        <v>1604</v>
      </c>
      <c r="H125" s="1" t="s">
        <v>1605</v>
      </c>
      <c r="I125" s="3">
        <v>1</v>
      </c>
      <c r="J125" s="3">
        <v>595.16495867768595</v>
      </c>
      <c r="K125" s="3">
        <f>+J125*1.21*I125</f>
        <v>720.14959999999996</v>
      </c>
      <c r="L125" s="17">
        <f>+K125*0.85</f>
        <v>612.12716</v>
      </c>
      <c r="M125" s="17" t="s">
        <v>2348</v>
      </c>
      <c r="N125" s="17">
        <f t="shared" ref="N125:N133" si="6">+L125*0.95</f>
        <v>581.520802</v>
      </c>
      <c r="O125" s="17">
        <f t="shared" ref="O125:O133" si="7">+N125-(N125*9.09/100)</f>
        <v>528.66056109819999</v>
      </c>
      <c r="P125" s="17"/>
      <c r="Q125" s="3">
        <v>504.54514206942099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1"/>
      <c r="AC125" s="1"/>
      <c r="AD125" s="1" t="s">
        <v>2312</v>
      </c>
    </row>
    <row r="126" spans="1:30" x14ac:dyDescent="0.25">
      <c r="A126" s="1" t="s">
        <v>1776</v>
      </c>
      <c r="B126" s="1" t="s">
        <v>1777</v>
      </c>
      <c r="C126" s="1" t="s">
        <v>1778</v>
      </c>
      <c r="D126" s="2">
        <v>44610</v>
      </c>
      <c r="E126" s="1" t="s">
        <v>1779</v>
      </c>
      <c r="F126" s="1" t="s">
        <v>1780</v>
      </c>
      <c r="G126" s="1" t="s">
        <v>1781</v>
      </c>
      <c r="H126" s="1" t="s">
        <v>1782</v>
      </c>
      <c r="I126" s="3">
        <v>1</v>
      </c>
      <c r="J126" s="3">
        <v>2158.4744628099202</v>
      </c>
      <c r="K126" s="3">
        <f>+J126*1.21*I126</f>
        <v>2611.7541000000033</v>
      </c>
      <c r="L126" s="17">
        <f t="shared" ref="L126:L128" si="8">+K126*0.85</f>
        <v>2219.9909850000026</v>
      </c>
      <c r="M126" s="17" t="s">
        <v>2348</v>
      </c>
      <c r="N126" s="17">
        <f t="shared" si="6"/>
        <v>2108.9914357500024</v>
      </c>
      <c r="O126" s="17">
        <f t="shared" si="7"/>
        <v>1917.2841142403272</v>
      </c>
      <c r="P126" s="17"/>
      <c r="Q126" s="3">
        <v>1223.1427238404999</v>
      </c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1"/>
      <c r="AC126" s="1"/>
      <c r="AD126" s="1" t="s">
        <v>2309</v>
      </c>
    </row>
    <row r="127" spans="1:30" x14ac:dyDescent="0.25">
      <c r="A127" s="1" t="s">
        <v>2151</v>
      </c>
      <c r="B127" s="1" t="s">
        <v>2152</v>
      </c>
      <c r="C127" s="1" t="s">
        <v>2153</v>
      </c>
      <c r="D127" s="2">
        <v>44609</v>
      </c>
      <c r="E127" s="1" t="s">
        <v>2154</v>
      </c>
      <c r="F127" s="1" t="s">
        <v>2155</v>
      </c>
      <c r="G127" s="1" t="s">
        <v>2156</v>
      </c>
      <c r="H127" s="1" t="s">
        <v>2157</v>
      </c>
      <c r="I127" s="3">
        <v>1</v>
      </c>
      <c r="J127" s="3">
        <v>713.95801652892601</v>
      </c>
      <c r="K127" s="3">
        <f>+J127*1.21*I127</f>
        <v>863.88920000000041</v>
      </c>
      <c r="L127" s="17">
        <f t="shared" si="8"/>
        <v>734.30582000000038</v>
      </c>
      <c r="M127" s="17" t="s">
        <v>2348</v>
      </c>
      <c r="N127" s="17">
        <f t="shared" si="6"/>
        <v>697.59052900000029</v>
      </c>
      <c r="O127" s="17">
        <f t="shared" si="7"/>
        <v>634.17954991390025</v>
      </c>
      <c r="P127" s="17"/>
      <c r="Q127" s="3">
        <v>795.25641587107498</v>
      </c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1"/>
      <c r="AC127" s="1"/>
      <c r="AD127" s="1" t="s">
        <v>2284</v>
      </c>
    </row>
    <row r="128" spans="1:30" x14ac:dyDescent="0.25">
      <c r="A128" s="1" t="s">
        <v>2158</v>
      </c>
      <c r="B128" s="1" t="s">
        <v>2159</v>
      </c>
      <c r="C128" s="1" t="s">
        <v>2160</v>
      </c>
      <c r="D128" s="2">
        <v>44610</v>
      </c>
      <c r="E128" s="1" t="s">
        <v>2161</v>
      </c>
      <c r="F128" s="1" t="s">
        <v>2162</v>
      </c>
      <c r="G128" s="1" t="s">
        <v>2163</v>
      </c>
      <c r="H128" s="1" t="s">
        <v>2164</v>
      </c>
      <c r="I128" s="3">
        <v>2</v>
      </c>
      <c r="J128" s="3">
        <v>1336.79</v>
      </c>
      <c r="K128" s="3">
        <f>+J128*1.21*I128</f>
        <v>3235.0317999999997</v>
      </c>
      <c r="L128" s="17">
        <f t="shared" si="8"/>
        <v>2749.7770299999997</v>
      </c>
      <c r="M128" s="17" t="s">
        <v>2348</v>
      </c>
      <c r="N128" s="17">
        <f t="shared" si="6"/>
        <v>2612.2881784999995</v>
      </c>
      <c r="O128" s="17">
        <f t="shared" si="7"/>
        <v>2374.8311830743496</v>
      </c>
      <c r="P128" s="17"/>
      <c r="Q128" s="3">
        <v>1701.7069342</v>
      </c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1"/>
      <c r="AC128" s="1"/>
      <c r="AD128" s="1" t="s">
        <v>2309</v>
      </c>
    </row>
    <row r="129" spans="1:30" x14ac:dyDescent="0.25">
      <c r="A129" s="1" t="s">
        <v>972</v>
      </c>
      <c r="B129" s="1" t="s">
        <v>973</v>
      </c>
      <c r="C129" s="1" t="s">
        <v>974</v>
      </c>
      <c r="D129" s="2">
        <v>44615</v>
      </c>
      <c r="E129" s="1" t="s">
        <v>975</v>
      </c>
      <c r="F129" s="1" t="s">
        <v>976</v>
      </c>
      <c r="G129" s="1" t="s">
        <v>977</v>
      </c>
      <c r="H129" s="1" t="s">
        <v>978</v>
      </c>
      <c r="I129" s="3">
        <v>1</v>
      </c>
      <c r="J129" s="3">
        <v>902.4</v>
      </c>
      <c r="K129" s="3">
        <f>+J129*1.21*I129</f>
        <v>1091.904</v>
      </c>
      <c r="L129" s="17">
        <f>+K129*0.8</f>
        <v>873.52320000000009</v>
      </c>
      <c r="M129" s="17" t="s">
        <v>2348</v>
      </c>
      <c r="N129" s="17">
        <f t="shared" si="6"/>
        <v>829.84703999999999</v>
      </c>
      <c r="O129" s="17">
        <f t="shared" si="7"/>
        <v>754.41394406400002</v>
      </c>
      <c r="P129" s="17"/>
      <c r="Q129" s="3">
        <v>672.72115199999996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1"/>
      <c r="AC129" s="1"/>
      <c r="AD129" s="1" t="s">
        <v>2297</v>
      </c>
    </row>
    <row r="130" spans="1:30" x14ac:dyDescent="0.25">
      <c r="A130" s="1" t="s">
        <v>979</v>
      </c>
      <c r="B130" s="1" t="s">
        <v>980</v>
      </c>
      <c r="C130" s="1" t="s">
        <v>981</v>
      </c>
      <c r="D130" s="2">
        <v>44600</v>
      </c>
      <c r="E130" s="1" t="s">
        <v>982</v>
      </c>
      <c r="F130" s="1" t="s">
        <v>983</v>
      </c>
      <c r="G130" s="1" t="s">
        <v>984</v>
      </c>
      <c r="H130" s="1" t="s">
        <v>985</v>
      </c>
      <c r="I130" s="3">
        <v>1</v>
      </c>
      <c r="J130" s="3">
        <v>1136.5669421487601</v>
      </c>
      <c r="K130" s="3">
        <f>+J130*1.21*I130</f>
        <v>1375.2459999999996</v>
      </c>
      <c r="L130" s="17">
        <f t="shared" ref="L130:L133" si="9">+K130*0.8</f>
        <v>1100.1967999999997</v>
      </c>
      <c r="M130" s="17" t="s">
        <v>2348</v>
      </c>
      <c r="N130" s="17">
        <f t="shared" si="6"/>
        <v>1045.1869599999998</v>
      </c>
      <c r="O130" s="17">
        <f t="shared" si="7"/>
        <v>950.17946533599979</v>
      </c>
      <c r="P130" s="17"/>
      <c r="Q130" s="3">
        <v>999.98569271074405</v>
      </c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1" t="s">
        <v>986</v>
      </c>
      <c r="AC130" s="1" t="s">
        <v>987</v>
      </c>
      <c r="AD130" s="1" t="s">
        <v>2291</v>
      </c>
    </row>
    <row r="131" spans="1:30" x14ac:dyDescent="0.25">
      <c r="A131" s="1" t="s">
        <v>988</v>
      </c>
      <c r="B131" s="1" t="s">
        <v>989</v>
      </c>
      <c r="C131" s="1" t="s">
        <v>990</v>
      </c>
      <c r="D131" s="2">
        <v>44603</v>
      </c>
      <c r="E131" s="1" t="s">
        <v>991</v>
      </c>
      <c r="F131" s="1" t="s">
        <v>992</v>
      </c>
      <c r="G131" s="1" t="s">
        <v>993</v>
      </c>
      <c r="H131" s="1" t="s">
        <v>994</v>
      </c>
      <c r="I131" s="3">
        <v>-1</v>
      </c>
      <c r="J131" s="3">
        <v>1136.5669421487601</v>
      </c>
      <c r="K131" s="3">
        <f>+J131*1.21*I131</f>
        <v>-1375.2459999999996</v>
      </c>
      <c r="L131" s="17">
        <f t="shared" si="9"/>
        <v>-1100.1967999999997</v>
      </c>
      <c r="M131" s="17" t="s">
        <v>2348</v>
      </c>
      <c r="N131" s="17">
        <f t="shared" si="6"/>
        <v>-1045.1869599999998</v>
      </c>
      <c r="O131" s="17">
        <f t="shared" si="7"/>
        <v>-950.17946533599979</v>
      </c>
      <c r="P131" s="17"/>
      <c r="Q131" s="3">
        <v>-999.98569271074405</v>
      </c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1" t="s">
        <v>995</v>
      </c>
      <c r="AC131" s="1" t="s">
        <v>996</v>
      </c>
      <c r="AD131" s="1" t="s">
        <v>2324</v>
      </c>
    </row>
    <row r="132" spans="1:30" x14ac:dyDescent="0.25">
      <c r="A132" s="1" t="s">
        <v>997</v>
      </c>
      <c r="B132" s="1" t="s">
        <v>998</v>
      </c>
      <c r="C132" s="1" t="s">
        <v>999</v>
      </c>
      <c r="D132" s="2">
        <v>44603</v>
      </c>
      <c r="E132" s="1" t="s">
        <v>1000</v>
      </c>
      <c r="F132" s="1" t="s">
        <v>1001</v>
      </c>
      <c r="G132" s="1" t="s">
        <v>1002</v>
      </c>
      <c r="H132" s="1" t="s">
        <v>1003</v>
      </c>
      <c r="I132" s="3">
        <v>-1</v>
      </c>
      <c r="J132" s="3">
        <v>1136.5669421487601</v>
      </c>
      <c r="K132" s="3">
        <f>+J132*1.21*I132</f>
        <v>-1375.2459999999996</v>
      </c>
      <c r="L132" s="17">
        <f t="shared" si="9"/>
        <v>-1100.1967999999997</v>
      </c>
      <c r="M132" s="17" t="s">
        <v>2348</v>
      </c>
      <c r="N132" s="17">
        <f t="shared" si="6"/>
        <v>-1045.1869599999998</v>
      </c>
      <c r="O132" s="17">
        <f t="shared" si="7"/>
        <v>-950.17946533599979</v>
      </c>
      <c r="P132" s="17"/>
      <c r="Q132" s="3">
        <v>-999.98569271074405</v>
      </c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1" t="s">
        <v>1004</v>
      </c>
      <c r="AC132" s="1" t="s">
        <v>1005</v>
      </c>
      <c r="AD132" s="1" t="s">
        <v>2325</v>
      </c>
    </row>
    <row r="133" spans="1:30" x14ac:dyDescent="0.25">
      <c r="A133" s="1" t="s">
        <v>1006</v>
      </c>
      <c r="B133" s="1" t="s">
        <v>1007</v>
      </c>
      <c r="C133" s="1" t="s">
        <v>1008</v>
      </c>
      <c r="D133" s="2">
        <v>44603</v>
      </c>
      <c r="E133" s="1" t="s">
        <v>1009</v>
      </c>
      <c r="F133" s="1" t="s">
        <v>1010</v>
      </c>
      <c r="G133" s="1" t="s">
        <v>1011</v>
      </c>
      <c r="H133" s="1" t="s">
        <v>1012</v>
      </c>
      <c r="I133" s="3">
        <v>1</v>
      </c>
      <c r="J133" s="3">
        <v>1136.5669421487601</v>
      </c>
      <c r="K133" s="3">
        <f>+J133*1.21*I133</f>
        <v>1375.2459999999996</v>
      </c>
      <c r="L133" s="17">
        <f t="shared" si="9"/>
        <v>1100.1967999999997</v>
      </c>
      <c r="M133" s="17" t="s">
        <v>2348</v>
      </c>
      <c r="N133" s="17">
        <f t="shared" si="6"/>
        <v>1045.1869599999998</v>
      </c>
      <c r="O133" s="17">
        <f t="shared" si="7"/>
        <v>950.17946533599979</v>
      </c>
      <c r="P133" s="17"/>
      <c r="Q133" s="3">
        <v>999.98569271074405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1"/>
      <c r="AC133" s="1"/>
      <c r="AD133" s="1" t="s">
        <v>2326</v>
      </c>
    </row>
    <row r="134" spans="1:30" x14ac:dyDescent="0.25">
      <c r="A134" s="1" t="s">
        <v>1043</v>
      </c>
      <c r="B134" s="1" t="s">
        <v>1044</v>
      </c>
      <c r="C134" s="1" t="s">
        <v>1045</v>
      </c>
      <c r="D134" s="2">
        <v>44600</v>
      </c>
      <c r="E134" s="1" t="s">
        <v>1046</v>
      </c>
      <c r="F134" s="1" t="s">
        <v>1047</v>
      </c>
      <c r="G134" s="1" t="s">
        <v>1048</v>
      </c>
      <c r="H134" s="1" t="s">
        <v>1049</v>
      </c>
      <c r="I134" s="3">
        <v>1</v>
      </c>
      <c r="J134" s="3">
        <v>2027.4305785124</v>
      </c>
      <c r="K134" s="3">
        <f>+J134*1.21*I134</f>
        <v>2453.1910000000039</v>
      </c>
      <c r="L134" s="17" t="s">
        <v>2348</v>
      </c>
      <c r="M134" s="17" t="s">
        <v>2348</v>
      </c>
      <c r="N134" s="17">
        <f>+K134*0.95</f>
        <v>2330.5314500000036</v>
      </c>
      <c r="O134" s="17">
        <f>+N134-(N134*9.09/100)</f>
        <v>2118.6861411950031</v>
      </c>
      <c r="P134" s="17"/>
      <c r="Q134" s="3">
        <v>3727.2891984545499</v>
      </c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1"/>
      <c r="AC134" s="1"/>
      <c r="AD134" s="1" t="s">
        <v>2319</v>
      </c>
    </row>
    <row r="135" spans="1:30" x14ac:dyDescent="0.25">
      <c r="A135" s="1" t="s">
        <v>1050</v>
      </c>
      <c r="B135" s="1" t="s">
        <v>1051</v>
      </c>
      <c r="C135" s="1" t="s">
        <v>1052</v>
      </c>
      <c r="D135" s="2">
        <v>44617</v>
      </c>
      <c r="E135" s="1" t="s">
        <v>1053</v>
      </c>
      <c r="F135" s="1" t="s">
        <v>1054</v>
      </c>
      <c r="G135" s="1" t="s">
        <v>1055</v>
      </c>
      <c r="H135" s="1" t="s">
        <v>1056</v>
      </c>
      <c r="I135" s="3">
        <v>1</v>
      </c>
      <c r="J135" s="3">
        <v>403.781983471074</v>
      </c>
      <c r="K135" s="3">
        <f>+J135*1.21*I135</f>
        <v>488.57619999999952</v>
      </c>
      <c r="L135" s="17" t="s">
        <v>2348</v>
      </c>
      <c r="M135" s="17">
        <f t="shared" ref="M135:M163" si="10">+K135*0.85</f>
        <v>415.28976999999958</v>
      </c>
      <c r="N135" s="17">
        <f t="shared" ref="N135:N163" si="11">+M135*0.95</f>
        <v>394.52528149999961</v>
      </c>
      <c r="O135" s="17">
        <f t="shared" ref="O135:O163" si="12">+N135-(N135*9.09/100)</f>
        <v>358.66293341164965</v>
      </c>
      <c r="P135" s="17"/>
      <c r="Q135" s="3">
        <v>636.35233031074301</v>
      </c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1"/>
      <c r="AC135" s="1"/>
      <c r="AD135" s="1" t="s">
        <v>2308</v>
      </c>
    </row>
    <row r="136" spans="1:30" x14ac:dyDescent="0.25">
      <c r="A136" s="1" t="s">
        <v>1057</v>
      </c>
      <c r="B136" s="1" t="s">
        <v>1058</v>
      </c>
      <c r="C136" s="1" t="s">
        <v>1059</v>
      </c>
      <c r="D136" s="2">
        <v>44615</v>
      </c>
      <c r="E136" s="1" t="s">
        <v>1060</v>
      </c>
      <c r="F136" s="1" t="s">
        <v>1061</v>
      </c>
      <c r="G136" s="1" t="s">
        <v>1062</v>
      </c>
      <c r="H136" s="1" t="s">
        <v>1063</v>
      </c>
      <c r="I136" s="3">
        <v>1</v>
      </c>
      <c r="J136" s="3">
        <v>288.99743801652897</v>
      </c>
      <c r="K136" s="3">
        <f>+J136*1.21*I136</f>
        <v>349.68690000000004</v>
      </c>
      <c r="L136" s="17" t="s">
        <v>2348</v>
      </c>
      <c r="M136" s="17">
        <f t="shared" si="10"/>
        <v>297.23386500000004</v>
      </c>
      <c r="N136" s="17">
        <f t="shared" si="11"/>
        <v>282.37217175000001</v>
      </c>
      <c r="O136" s="17">
        <f t="shared" si="12"/>
        <v>256.70454133792498</v>
      </c>
      <c r="P136" s="17"/>
      <c r="Q136" s="3">
        <v>499.98868756363601</v>
      </c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1"/>
      <c r="AC136" s="1"/>
      <c r="AD136" s="1" t="s">
        <v>2297</v>
      </c>
    </row>
    <row r="137" spans="1:30" x14ac:dyDescent="0.25">
      <c r="A137" s="1" t="s">
        <v>1064</v>
      </c>
      <c r="B137" s="1" t="s">
        <v>1065</v>
      </c>
      <c r="C137" s="1" t="s">
        <v>1066</v>
      </c>
      <c r="D137" s="2">
        <v>44608</v>
      </c>
      <c r="E137" s="1" t="s">
        <v>1067</v>
      </c>
      <c r="F137" s="1" t="s">
        <v>1068</v>
      </c>
      <c r="G137" s="1" t="s">
        <v>1069</v>
      </c>
      <c r="H137" s="1" t="s">
        <v>1070</v>
      </c>
      <c r="I137" s="3">
        <v>-1</v>
      </c>
      <c r="J137" s="3">
        <v>560.62016528925597</v>
      </c>
      <c r="K137" s="3">
        <f>+J137*1.21*I137</f>
        <v>-678.35039999999969</v>
      </c>
      <c r="L137" s="17" t="s">
        <v>2348</v>
      </c>
      <c r="M137" s="17">
        <f t="shared" si="10"/>
        <v>-576.59783999999968</v>
      </c>
      <c r="N137" s="17">
        <f t="shared" si="11"/>
        <v>-547.76794799999971</v>
      </c>
      <c r="O137" s="17">
        <f t="shared" si="12"/>
        <v>-497.97584152679974</v>
      </c>
      <c r="P137" s="17"/>
      <c r="Q137" s="3">
        <v>-1033.04917237686</v>
      </c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1" t="s">
        <v>1071</v>
      </c>
      <c r="AC137" s="1" t="s">
        <v>1072</v>
      </c>
      <c r="AD137" s="1" t="s">
        <v>2316</v>
      </c>
    </row>
    <row r="138" spans="1:30" x14ac:dyDescent="0.25">
      <c r="A138" s="1" t="s">
        <v>1073</v>
      </c>
      <c r="B138" s="1" t="s">
        <v>1074</v>
      </c>
      <c r="C138" s="1" t="s">
        <v>1075</v>
      </c>
      <c r="D138" s="2">
        <v>44608</v>
      </c>
      <c r="E138" s="1" t="s">
        <v>1076</v>
      </c>
      <c r="F138" s="1" t="s">
        <v>1077</v>
      </c>
      <c r="G138" s="1" t="s">
        <v>1078</v>
      </c>
      <c r="H138" s="1" t="s">
        <v>1079</v>
      </c>
      <c r="I138" s="3">
        <v>1</v>
      </c>
      <c r="J138" s="3">
        <v>560.62016528925597</v>
      </c>
      <c r="K138" s="3">
        <f>+J138*1.21*I138</f>
        <v>678.35039999999969</v>
      </c>
      <c r="L138" s="17" t="s">
        <v>2348</v>
      </c>
      <c r="M138" s="17">
        <f t="shared" si="10"/>
        <v>576.59783999999968</v>
      </c>
      <c r="N138" s="17">
        <f t="shared" si="11"/>
        <v>547.76794799999971</v>
      </c>
      <c r="O138" s="17">
        <f t="shared" si="12"/>
        <v>497.97584152679974</v>
      </c>
      <c r="P138" s="17"/>
      <c r="Q138" s="3">
        <v>1033.04917237686</v>
      </c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1"/>
      <c r="AC138" s="1"/>
      <c r="AD138" s="1" t="s">
        <v>2317</v>
      </c>
    </row>
    <row r="139" spans="1:30" x14ac:dyDescent="0.25">
      <c r="A139" s="1" t="s">
        <v>1080</v>
      </c>
      <c r="B139" s="1" t="s">
        <v>1081</v>
      </c>
      <c r="C139" s="1" t="s">
        <v>1082</v>
      </c>
      <c r="D139" s="2">
        <v>44609</v>
      </c>
      <c r="E139" s="1" t="s">
        <v>1083</v>
      </c>
      <c r="F139" s="1" t="s">
        <v>1084</v>
      </c>
      <c r="G139" s="1" t="s">
        <v>1085</v>
      </c>
      <c r="H139" s="1" t="s">
        <v>1086</v>
      </c>
      <c r="I139" s="3">
        <v>1</v>
      </c>
      <c r="J139" s="3">
        <v>560.62019999999995</v>
      </c>
      <c r="K139" s="3">
        <f>+J139*1.21*I139</f>
        <v>678.35044199999993</v>
      </c>
      <c r="L139" s="17" t="s">
        <v>2348</v>
      </c>
      <c r="M139" s="17">
        <f t="shared" si="10"/>
        <v>576.59787569999992</v>
      </c>
      <c r="N139" s="17">
        <f t="shared" si="11"/>
        <v>547.76798191499995</v>
      </c>
      <c r="O139" s="17">
        <f t="shared" si="12"/>
        <v>497.97587235892644</v>
      </c>
      <c r="P139" s="17"/>
      <c r="Q139" s="3">
        <v>1033.0492363379999</v>
      </c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1"/>
      <c r="AC139" s="1"/>
      <c r="AD139" s="1" t="s">
        <v>2318</v>
      </c>
    </row>
    <row r="140" spans="1:30" x14ac:dyDescent="0.25">
      <c r="A140" s="1" t="s">
        <v>1087</v>
      </c>
      <c r="B140" s="1" t="s">
        <v>1088</v>
      </c>
      <c r="C140" s="1" t="s">
        <v>1089</v>
      </c>
      <c r="D140" s="2">
        <v>44609</v>
      </c>
      <c r="E140" s="1" t="s">
        <v>1090</v>
      </c>
      <c r="F140" s="1" t="s">
        <v>1091</v>
      </c>
      <c r="G140" s="1" t="s">
        <v>1092</v>
      </c>
      <c r="H140" s="1" t="s">
        <v>1093</v>
      </c>
      <c r="I140" s="3">
        <v>1</v>
      </c>
      <c r="J140" s="3">
        <v>358.42520661156999</v>
      </c>
      <c r="K140" s="3">
        <f>+J140*1.21*I140</f>
        <v>433.69449999999966</v>
      </c>
      <c r="L140" s="17" t="s">
        <v>2348</v>
      </c>
      <c r="M140" s="17">
        <f t="shared" si="10"/>
        <v>368.64032499999968</v>
      </c>
      <c r="N140" s="17">
        <f t="shared" si="11"/>
        <v>350.20830874999967</v>
      </c>
      <c r="O140" s="17">
        <f t="shared" si="12"/>
        <v>318.3743734846247</v>
      </c>
      <c r="P140" s="17"/>
      <c r="Q140" s="3">
        <v>413.21766794628098</v>
      </c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1"/>
      <c r="AC140" s="1"/>
      <c r="AD140" s="1" t="s">
        <v>2330</v>
      </c>
    </row>
    <row r="141" spans="1:30" x14ac:dyDescent="0.25">
      <c r="A141" s="1" t="s">
        <v>1094</v>
      </c>
      <c r="B141" s="1" t="s">
        <v>1095</v>
      </c>
      <c r="C141" s="1" t="s">
        <v>1096</v>
      </c>
      <c r="D141" s="2">
        <v>44594</v>
      </c>
      <c r="E141" s="1" t="s">
        <v>1097</v>
      </c>
      <c r="F141" s="1" t="s">
        <v>1098</v>
      </c>
      <c r="G141" s="1" t="s">
        <v>1099</v>
      </c>
      <c r="H141" s="1" t="s">
        <v>1100</v>
      </c>
      <c r="I141" s="3">
        <v>1</v>
      </c>
      <c r="J141" s="3">
        <v>417.98661157024799</v>
      </c>
      <c r="K141" s="3">
        <f>+J141*1.21*I141</f>
        <v>505.76380000000006</v>
      </c>
      <c r="L141" s="17" t="s">
        <v>2348</v>
      </c>
      <c r="M141" s="17">
        <f t="shared" si="10"/>
        <v>429.89923000000005</v>
      </c>
      <c r="N141" s="17">
        <f t="shared" si="11"/>
        <v>408.4042685</v>
      </c>
      <c r="O141" s="17">
        <f t="shared" si="12"/>
        <v>371.28032049335002</v>
      </c>
      <c r="P141" s="17"/>
      <c r="Q141" s="3">
        <v>674.31690111570299</v>
      </c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1"/>
      <c r="AC141" s="1"/>
      <c r="AD141" s="1" t="s">
        <v>2331</v>
      </c>
    </row>
    <row r="142" spans="1:30" x14ac:dyDescent="0.25">
      <c r="A142" s="1" t="s">
        <v>1101</v>
      </c>
      <c r="B142" s="1" t="s">
        <v>1102</v>
      </c>
      <c r="C142" s="1" t="s">
        <v>1103</v>
      </c>
      <c r="D142" s="2">
        <v>44608</v>
      </c>
      <c r="E142" s="1" t="s">
        <v>1104</v>
      </c>
      <c r="F142" s="1" t="s">
        <v>1105</v>
      </c>
      <c r="G142" s="1" t="s">
        <v>1106</v>
      </c>
      <c r="H142" s="1" t="s">
        <v>1107</v>
      </c>
      <c r="I142" s="3">
        <v>-1</v>
      </c>
      <c r="J142" s="3">
        <v>417.98661157024799</v>
      </c>
      <c r="K142" s="3">
        <f>+J142*1.21*I142</f>
        <v>-505.76380000000006</v>
      </c>
      <c r="L142" s="17" t="s">
        <v>2348</v>
      </c>
      <c r="M142" s="17">
        <f t="shared" si="10"/>
        <v>-429.89923000000005</v>
      </c>
      <c r="N142" s="17">
        <f t="shared" si="11"/>
        <v>-408.4042685</v>
      </c>
      <c r="O142" s="17">
        <f t="shared" si="12"/>
        <v>-371.28032049335002</v>
      </c>
      <c r="P142" s="17"/>
      <c r="Q142" s="3">
        <v>-674.31690111570299</v>
      </c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1" t="s">
        <v>1108</v>
      </c>
      <c r="AC142" s="1" t="s">
        <v>1109</v>
      </c>
      <c r="AD142" s="1" t="s">
        <v>2316</v>
      </c>
    </row>
    <row r="143" spans="1:30" x14ac:dyDescent="0.25">
      <c r="A143" s="1" t="s">
        <v>1110</v>
      </c>
      <c r="B143" s="1" t="s">
        <v>1111</v>
      </c>
      <c r="C143" s="1" t="s">
        <v>1112</v>
      </c>
      <c r="D143" s="2">
        <v>44608</v>
      </c>
      <c r="E143" s="1" t="s">
        <v>1113</v>
      </c>
      <c r="F143" s="1" t="s">
        <v>1114</v>
      </c>
      <c r="G143" s="1" t="s">
        <v>1115</v>
      </c>
      <c r="H143" s="1" t="s">
        <v>1116</v>
      </c>
      <c r="I143" s="3">
        <v>-2</v>
      </c>
      <c r="J143" s="3">
        <v>417.98661157024799</v>
      </c>
      <c r="K143" s="3">
        <f>+J143*1.21*I143</f>
        <v>-1011.5276000000001</v>
      </c>
      <c r="L143" s="17" t="s">
        <v>2348</v>
      </c>
      <c r="M143" s="17">
        <f t="shared" si="10"/>
        <v>-859.79846000000009</v>
      </c>
      <c r="N143" s="17">
        <f t="shared" si="11"/>
        <v>-816.808537</v>
      </c>
      <c r="O143" s="17">
        <f t="shared" si="12"/>
        <v>-742.56064098670004</v>
      </c>
      <c r="P143" s="17"/>
      <c r="Q143" s="3">
        <v>-1547.2861192462799</v>
      </c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1" t="s">
        <v>1117</v>
      </c>
      <c r="AC143" s="1" t="s">
        <v>1118</v>
      </c>
      <c r="AD143" s="1" t="s">
        <v>2316</v>
      </c>
    </row>
    <row r="144" spans="1:30" x14ac:dyDescent="0.25">
      <c r="A144" s="1" t="s">
        <v>1119</v>
      </c>
      <c r="B144" s="1" t="s">
        <v>1120</v>
      </c>
      <c r="C144" s="1" t="s">
        <v>1121</v>
      </c>
      <c r="D144" s="2">
        <v>44608</v>
      </c>
      <c r="E144" s="1" t="s">
        <v>1122</v>
      </c>
      <c r="F144" s="1" t="s">
        <v>1123</v>
      </c>
      <c r="G144" s="1" t="s">
        <v>1124</v>
      </c>
      <c r="H144" s="1" t="s">
        <v>1125</v>
      </c>
      <c r="I144" s="3">
        <v>1</v>
      </c>
      <c r="J144" s="3">
        <v>417.98661157024799</v>
      </c>
      <c r="K144" s="3">
        <f>+J144*1.21*I144</f>
        <v>505.76380000000006</v>
      </c>
      <c r="L144" s="17" t="s">
        <v>2348</v>
      </c>
      <c r="M144" s="17">
        <f t="shared" si="10"/>
        <v>429.89923000000005</v>
      </c>
      <c r="N144" s="17">
        <f t="shared" si="11"/>
        <v>408.4042685</v>
      </c>
      <c r="O144" s="17">
        <f t="shared" si="12"/>
        <v>371.28032049335002</v>
      </c>
      <c r="P144" s="17"/>
      <c r="Q144" s="3">
        <v>674.31690111570299</v>
      </c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1"/>
      <c r="AC144" s="1"/>
      <c r="AD144" s="1" t="s">
        <v>2317</v>
      </c>
    </row>
    <row r="145" spans="1:30" x14ac:dyDescent="0.25">
      <c r="A145" s="1" t="s">
        <v>1126</v>
      </c>
      <c r="B145" s="1" t="s">
        <v>1127</v>
      </c>
      <c r="C145" s="1" t="s">
        <v>1128</v>
      </c>
      <c r="D145" s="2">
        <v>44608</v>
      </c>
      <c r="E145" s="1" t="s">
        <v>1129</v>
      </c>
      <c r="F145" s="1" t="s">
        <v>1130</v>
      </c>
      <c r="G145" s="1" t="s">
        <v>1131</v>
      </c>
      <c r="H145" s="1" t="s">
        <v>1132</v>
      </c>
      <c r="I145" s="3">
        <v>2</v>
      </c>
      <c r="J145" s="3">
        <v>417.98661157024799</v>
      </c>
      <c r="K145" s="3">
        <f>+J145*1.21*I145</f>
        <v>1011.5276000000001</v>
      </c>
      <c r="L145" s="17" t="s">
        <v>2348</v>
      </c>
      <c r="M145" s="17">
        <f t="shared" si="10"/>
        <v>859.79846000000009</v>
      </c>
      <c r="N145" s="17">
        <f t="shared" si="11"/>
        <v>816.808537</v>
      </c>
      <c r="O145" s="17">
        <f t="shared" si="12"/>
        <v>742.56064098670004</v>
      </c>
      <c r="P145" s="17"/>
      <c r="Q145" s="3">
        <v>1547.2861192462799</v>
      </c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1"/>
      <c r="AC145" s="1"/>
      <c r="AD145" s="1" t="s">
        <v>2317</v>
      </c>
    </row>
    <row r="146" spans="1:30" x14ac:dyDescent="0.25">
      <c r="A146" s="1" t="s">
        <v>1133</v>
      </c>
      <c r="B146" s="1" t="s">
        <v>1134</v>
      </c>
      <c r="C146" s="1" t="s">
        <v>1135</v>
      </c>
      <c r="D146" s="2">
        <v>44609</v>
      </c>
      <c r="E146" s="1" t="s">
        <v>1136</v>
      </c>
      <c r="F146" s="1" t="s">
        <v>1137</v>
      </c>
      <c r="G146" s="1" t="s">
        <v>1138</v>
      </c>
      <c r="H146" s="1" t="s">
        <v>1139</v>
      </c>
      <c r="I146" s="3">
        <v>2</v>
      </c>
      <c r="J146" s="3">
        <v>417.98660000000001</v>
      </c>
      <c r="K146" s="3">
        <f>+J146*1.21*I146</f>
        <v>1011.527572</v>
      </c>
      <c r="L146" s="17" t="s">
        <v>2348</v>
      </c>
      <c r="M146" s="17">
        <f t="shared" si="10"/>
        <v>859.79843619999997</v>
      </c>
      <c r="N146" s="17">
        <f t="shared" si="11"/>
        <v>816.80851438999991</v>
      </c>
      <c r="O146" s="17">
        <f t="shared" si="12"/>
        <v>742.56062043194891</v>
      </c>
      <c r="P146" s="17"/>
      <c r="Q146" s="3">
        <v>1547.286076416</v>
      </c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1"/>
      <c r="AC146" s="1"/>
      <c r="AD146" s="1" t="s">
        <v>2318</v>
      </c>
    </row>
    <row r="147" spans="1:30" x14ac:dyDescent="0.25">
      <c r="A147" s="1" t="s">
        <v>1140</v>
      </c>
      <c r="B147" s="1" t="s">
        <v>1141</v>
      </c>
      <c r="C147" s="1" t="s">
        <v>1142</v>
      </c>
      <c r="D147" s="2">
        <v>44609</v>
      </c>
      <c r="E147" s="1" t="s">
        <v>1143</v>
      </c>
      <c r="F147" s="1" t="s">
        <v>1144</v>
      </c>
      <c r="G147" s="1" t="s">
        <v>1145</v>
      </c>
      <c r="H147" s="1" t="s">
        <v>1146</v>
      </c>
      <c r="I147" s="3">
        <v>1</v>
      </c>
      <c r="J147" s="3">
        <v>417.98660000000001</v>
      </c>
      <c r="K147" s="3">
        <f>+J147*1.21*I147</f>
        <v>505.76378599999998</v>
      </c>
      <c r="L147" s="17" t="s">
        <v>2348</v>
      </c>
      <c r="M147" s="17">
        <f t="shared" si="10"/>
        <v>429.89921809999998</v>
      </c>
      <c r="N147" s="17">
        <f t="shared" si="11"/>
        <v>408.40425719499996</v>
      </c>
      <c r="O147" s="17">
        <f t="shared" si="12"/>
        <v>371.28031021597445</v>
      </c>
      <c r="P147" s="17"/>
      <c r="Q147" s="3">
        <v>674.31688244999998</v>
      </c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1"/>
      <c r="AC147" s="1"/>
      <c r="AD147" s="1" t="s">
        <v>2318</v>
      </c>
    </row>
    <row r="148" spans="1:30" x14ac:dyDescent="0.25">
      <c r="A148" s="1" t="s">
        <v>1147</v>
      </c>
      <c r="B148" s="1" t="s">
        <v>1148</v>
      </c>
      <c r="C148" s="1" t="s">
        <v>1149</v>
      </c>
      <c r="D148" s="2">
        <v>44594</v>
      </c>
      <c r="E148" s="1" t="s">
        <v>1150</v>
      </c>
      <c r="F148" s="1" t="s">
        <v>1151</v>
      </c>
      <c r="G148" s="1" t="s">
        <v>1152</v>
      </c>
      <c r="H148" s="1" t="s">
        <v>1153</v>
      </c>
      <c r="I148" s="3">
        <v>1</v>
      </c>
      <c r="J148" s="3">
        <v>460.00016528925602</v>
      </c>
      <c r="K148" s="3">
        <f>+J148*1.21*I148</f>
        <v>556.60019999999975</v>
      </c>
      <c r="L148" s="17" t="s">
        <v>2348</v>
      </c>
      <c r="M148" s="17">
        <f t="shared" si="10"/>
        <v>473.11016999999975</v>
      </c>
      <c r="N148" s="17">
        <f t="shared" si="11"/>
        <v>449.45466149999976</v>
      </c>
      <c r="O148" s="17">
        <f t="shared" si="12"/>
        <v>408.5992327696498</v>
      </c>
      <c r="P148" s="17"/>
      <c r="Q148" s="3">
        <v>742.09526665289195</v>
      </c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1"/>
      <c r="AC148" s="1"/>
      <c r="AD148" s="1" t="s">
        <v>2331</v>
      </c>
    </row>
    <row r="149" spans="1:30" x14ac:dyDescent="0.25">
      <c r="A149" s="1" t="s">
        <v>1154</v>
      </c>
      <c r="B149" s="1" t="s">
        <v>1155</v>
      </c>
      <c r="C149" s="1" t="s">
        <v>1156</v>
      </c>
      <c r="D149" s="2">
        <v>44608</v>
      </c>
      <c r="E149" s="1" t="s">
        <v>1157</v>
      </c>
      <c r="F149" s="1" t="s">
        <v>1158</v>
      </c>
      <c r="G149" s="1" t="s">
        <v>1159</v>
      </c>
      <c r="H149" s="1" t="s">
        <v>1160</v>
      </c>
      <c r="I149" s="3">
        <v>-2</v>
      </c>
      <c r="J149" s="3">
        <v>460.00016528925602</v>
      </c>
      <c r="K149" s="3">
        <f>+J149*1.21*I149</f>
        <v>-1113.2003999999995</v>
      </c>
      <c r="L149" s="17" t="s">
        <v>2348</v>
      </c>
      <c r="M149" s="17">
        <f t="shared" si="10"/>
        <v>-946.22033999999951</v>
      </c>
      <c r="N149" s="17">
        <f t="shared" si="11"/>
        <v>-898.90932299999952</v>
      </c>
      <c r="O149" s="17">
        <f t="shared" si="12"/>
        <v>-817.1984655392996</v>
      </c>
      <c r="P149" s="17"/>
      <c r="Q149" s="3">
        <v>-1454.5297226479299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1" t="s">
        <v>1161</v>
      </c>
      <c r="AC149" s="1" t="s">
        <v>1162</v>
      </c>
      <c r="AD149" s="1" t="s">
        <v>2316</v>
      </c>
    </row>
    <row r="150" spans="1:30" x14ac:dyDescent="0.25">
      <c r="A150" s="1" t="s">
        <v>1163</v>
      </c>
      <c r="B150" s="1" t="s">
        <v>1164</v>
      </c>
      <c r="C150" s="1" t="s">
        <v>1165</v>
      </c>
      <c r="D150" s="2">
        <v>44608</v>
      </c>
      <c r="E150" s="1" t="s">
        <v>1166</v>
      </c>
      <c r="F150" s="1" t="s">
        <v>1167</v>
      </c>
      <c r="G150" s="1" t="s">
        <v>1168</v>
      </c>
      <c r="H150" s="1" t="s">
        <v>1169</v>
      </c>
      <c r="I150" s="3">
        <v>-1</v>
      </c>
      <c r="J150" s="3">
        <v>460.00016528925602</v>
      </c>
      <c r="K150" s="3">
        <f>+J150*1.21*I150</f>
        <v>-556.60019999999975</v>
      </c>
      <c r="L150" s="17" t="s">
        <v>2348</v>
      </c>
      <c r="M150" s="17">
        <f t="shared" si="10"/>
        <v>-473.11016999999975</v>
      </c>
      <c r="N150" s="17">
        <f t="shared" si="11"/>
        <v>-449.45466149999976</v>
      </c>
      <c r="O150" s="17">
        <f t="shared" si="12"/>
        <v>-408.5992327696498</v>
      </c>
      <c r="P150" s="17"/>
      <c r="Q150" s="3">
        <v>-742.09526665289195</v>
      </c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1" t="s">
        <v>1170</v>
      </c>
      <c r="AC150" s="1" t="s">
        <v>1171</v>
      </c>
      <c r="AD150" s="1" t="s">
        <v>2316</v>
      </c>
    </row>
    <row r="151" spans="1:30" x14ac:dyDescent="0.25">
      <c r="A151" s="1" t="s">
        <v>1172</v>
      </c>
      <c r="B151" s="1" t="s">
        <v>1173</v>
      </c>
      <c r="C151" s="1" t="s">
        <v>1174</v>
      </c>
      <c r="D151" s="2">
        <v>44608</v>
      </c>
      <c r="E151" s="1" t="s">
        <v>1175</v>
      </c>
      <c r="F151" s="1" t="s">
        <v>1176</v>
      </c>
      <c r="G151" s="1" t="s">
        <v>1177</v>
      </c>
      <c r="H151" s="1" t="s">
        <v>1178</v>
      </c>
      <c r="I151" s="3">
        <v>2</v>
      </c>
      <c r="J151" s="3">
        <v>460.00016528925602</v>
      </c>
      <c r="K151" s="3">
        <f>+J151*1.21*I151</f>
        <v>1113.2003999999995</v>
      </c>
      <c r="L151" s="17" t="s">
        <v>2348</v>
      </c>
      <c r="M151" s="17">
        <f t="shared" si="10"/>
        <v>946.22033999999951</v>
      </c>
      <c r="N151" s="17">
        <f t="shared" si="11"/>
        <v>898.90932299999952</v>
      </c>
      <c r="O151" s="17">
        <f t="shared" si="12"/>
        <v>817.1984655392996</v>
      </c>
      <c r="P151" s="17"/>
      <c r="Q151" s="3">
        <v>1454.5297226479299</v>
      </c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1"/>
      <c r="AC151" s="1"/>
      <c r="AD151" s="1" t="s">
        <v>2317</v>
      </c>
    </row>
    <row r="152" spans="1:30" x14ac:dyDescent="0.25">
      <c r="A152" s="1" t="s">
        <v>1179</v>
      </c>
      <c r="B152" s="1" t="s">
        <v>1180</v>
      </c>
      <c r="C152" s="1" t="s">
        <v>1181</v>
      </c>
      <c r="D152" s="2">
        <v>44608</v>
      </c>
      <c r="E152" s="1" t="s">
        <v>1182</v>
      </c>
      <c r="F152" s="1" t="s">
        <v>1183</v>
      </c>
      <c r="G152" s="1" t="s">
        <v>1184</v>
      </c>
      <c r="H152" s="1" t="s">
        <v>1185</v>
      </c>
      <c r="I152" s="3">
        <v>1</v>
      </c>
      <c r="J152" s="3">
        <v>460.00016528925602</v>
      </c>
      <c r="K152" s="3">
        <f>+J152*1.21*I152</f>
        <v>556.60019999999975</v>
      </c>
      <c r="L152" s="17" t="s">
        <v>2348</v>
      </c>
      <c r="M152" s="17">
        <f t="shared" si="10"/>
        <v>473.11016999999975</v>
      </c>
      <c r="N152" s="17">
        <f t="shared" si="11"/>
        <v>449.45466149999976</v>
      </c>
      <c r="O152" s="17">
        <f t="shared" si="12"/>
        <v>408.5992327696498</v>
      </c>
      <c r="P152" s="17"/>
      <c r="Q152" s="3">
        <v>742.09526665289195</v>
      </c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1"/>
      <c r="AC152" s="1"/>
      <c r="AD152" s="1" t="s">
        <v>2317</v>
      </c>
    </row>
    <row r="153" spans="1:30" x14ac:dyDescent="0.25">
      <c r="A153" s="1" t="s">
        <v>1186</v>
      </c>
      <c r="B153" s="1" t="s">
        <v>1187</v>
      </c>
      <c r="C153" s="1" t="s">
        <v>1188</v>
      </c>
      <c r="D153" s="2">
        <v>44609</v>
      </c>
      <c r="E153" s="1" t="s">
        <v>1189</v>
      </c>
      <c r="F153" s="1" t="s">
        <v>1190</v>
      </c>
      <c r="G153" s="1" t="s">
        <v>1191</v>
      </c>
      <c r="H153" s="1" t="s">
        <v>1192</v>
      </c>
      <c r="I153" s="3">
        <v>2</v>
      </c>
      <c r="J153" s="3">
        <v>460.00020000000001</v>
      </c>
      <c r="K153" s="3">
        <f>+J153*1.21*I153</f>
        <v>1113.200484</v>
      </c>
      <c r="L153" s="17" t="s">
        <v>2348</v>
      </c>
      <c r="M153" s="17">
        <f t="shared" si="10"/>
        <v>946.22041139999999</v>
      </c>
      <c r="N153" s="17">
        <f t="shared" si="11"/>
        <v>898.90939082999989</v>
      </c>
      <c r="O153" s="17">
        <f t="shared" si="12"/>
        <v>817.19852720355289</v>
      </c>
      <c r="P153" s="17"/>
      <c r="Q153" s="3">
        <v>1454.529832404</v>
      </c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1"/>
      <c r="AC153" s="1"/>
      <c r="AD153" s="1" t="s">
        <v>2318</v>
      </c>
    </row>
    <row r="154" spans="1:30" x14ac:dyDescent="0.25">
      <c r="A154" s="1" t="s">
        <v>1193</v>
      </c>
      <c r="B154" s="1" t="s">
        <v>1194</v>
      </c>
      <c r="C154" s="1" t="s">
        <v>1195</v>
      </c>
      <c r="D154" s="2">
        <v>44609</v>
      </c>
      <c r="E154" s="1" t="s">
        <v>1196</v>
      </c>
      <c r="F154" s="1" t="s">
        <v>1197</v>
      </c>
      <c r="G154" s="1" t="s">
        <v>1198</v>
      </c>
      <c r="H154" s="1" t="s">
        <v>1199</v>
      </c>
      <c r="I154" s="3">
        <v>1</v>
      </c>
      <c r="J154" s="3">
        <v>460.00020000000001</v>
      </c>
      <c r="K154" s="3">
        <f>+J154*1.21*I154</f>
        <v>556.60024199999998</v>
      </c>
      <c r="L154" s="17" t="s">
        <v>2348</v>
      </c>
      <c r="M154" s="17">
        <f t="shared" si="10"/>
        <v>473.11020569999999</v>
      </c>
      <c r="N154" s="17">
        <f t="shared" si="11"/>
        <v>449.45469541499995</v>
      </c>
      <c r="O154" s="17">
        <f t="shared" si="12"/>
        <v>408.59926360177644</v>
      </c>
      <c r="P154" s="17"/>
      <c r="Q154" s="3">
        <v>742.09532264999996</v>
      </c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1"/>
      <c r="AC154" s="1"/>
      <c r="AD154" s="1" t="s">
        <v>2318</v>
      </c>
    </row>
    <row r="155" spans="1:30" x14ac:dyDescent="0.25">
      <c r="A155" s="1" t="s">
        <v>1200</v>
      </c>
      <c r="B155" s="1" t="s">
        <v>1201</v>
      </c>
      <c r="C155" s="1" t="s">
        <v>1202</v>
      </c>
      <c r="D155" s="2">
        <v>44594</v>
      </c>
      <c r="E155" s="1" t="s">
        <v>1203</v>
      </c>
      <c r="F155" s="1" t="s">
        <v>1204</v>
      </c>
      <c r="G155" s="1" t="s">
        <v>1205</v>
      </c>
      <c r="H155" s="1" t="s">
        <v>1206</v>
      </c>
      <c r="I155" s="3">
        <v>1</v>
      </c>
      <c r="J155" s="3">
        <v>490.00900826446298</v>
      </c>
      <c r="K155" s="3">
        <f>+J155*1.21*I155</f>
        <v>592.9109000000002</v>
      </c>
      <c r="L155" s="17" t="s">
        <v>2348</v>
      </c>
      <c r="M155" s="17">
        <f t="shared" si="10"/>
        <v>503.97426500000017</v>
      </c>
      <c r="N155" s="17">
        <f t="shared" si="11"/>
        <v>478.77555175000015</v>
      </c>
      <c r="O155" s="17">
        <f t="shared" si="12"/>
        <v>435.25485409592511</v>
      </c>
      <c r="P155" s="17"/>
      <c r="Q155" s="3">
        <v>790.50703258264502</v>
      </c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1"/>
      <c r="AC155" s="1"/>
      <c r="AD155" s="1" t="s">
        <v>2331</v>
      </c>
    </row>
    <row r="156" spans="1:30" x14ac:dyDescent="0.25">
      <c r="A156" s="1" t="s">
        <v>1207</v>
      </c>
      <c r="B156" s="1" t="s">
        <v>1208</v>
      </c>
      <c r="C156" s="1" t="s">
        <v>1209</v>
      </c>
      <c r="D156" s="2">
        <v>44608</v>
      </c>
      <c r="E156" s="1" t="s">
        <v>1210</v>
      </c>
      <c r="F156" s="1" t="s">
        <v>1211</v>
      </c>
      <c r="G156" s="1" t="s">
        <v>1212</v>
      </c>
      <c r="H156" s="1" t="s">
        <v>1213</v>
      </c>
      <c r="I156" s="3">
        <v>-1</v>
      </c>
      <c r="J156" s="3">
        <v>490.00900826446298</v>
      </c>
      <c r="K156" s="3">
        <f>+J156*1.21*I156</f>
        <v>-592.9109000000002</v>
      </c>
      <c r="L156" s="17" t="s">
        <v>2348</v>
      </c>
      <c r="M156" s="17">
        <f t="shared" si="10"/>
        <v>-503.97426500000017</v>
      </c>
      <c r="N156" s="17">
        <f t="shared" si="11"/>
        <v>-478.77555175000015</v>
      </c>
      <c r="O156" s="17">
        <f t="shared" si="12"/>
        <v>-435.25485409592511</v>
      </c>
      <c r="P156" s="17"/>
      <c r="Q156" s="3">
        <v>-790.50703258264502</v>
      </c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1" t="s">
        <v>1214</v>
      </c>
      <c r="AC156" s="1" t="s">
        <v>1215</v>
      </c>
      <c r="AD156" s="1" t="s">
        <v>2316</v>
      </c>
    </row>
    <row r="157" spans="1:30" x14ac:dyDescent="0.25">
      <c r="A157" s="1" t="s">
        <v>1216</v>
      </c>
      <c r="B157" s="1" t="s">
        <v>1217</v>
      </c>
      <c r="C157" s="1" t="s">
        <v>1218</v>
      </c>
      <c r="D157" s="2">
        <v>44608</v>
      </c>
      <c r="E157" s="1" t="s">
        <v>1219</v>
      </c>
      <c r="F157" s="1" t="s">
        <v>1220</v>
      </c>
      <c r="G157" s="1" t="s">
        <v>1221</v>
      </c>
      <c r="H157" s="1" t="s">
        <v>1222</v>
      </c>
      <c r="I157" s="3">
        <v>-2</v>
      </c>
      <c r="J157" s="3">
        <v>490.00900826446298</v>
      </c>
      <c r="K157" s="3">
        <f>+J157*1.21*I157</f>
        <v>-1185.8218000000004</v>
      </c>
      <c r="L157" s="17" t="s">
        <v>2348</v>
      </c>
      <c r="M157" s="17">
        <f t="shared" si="10"/>
        <v>-1007.9485300000003</v>
      </c>
      <c r="N157" s="17">
        <f t="shared" si="11"/>
        <v>-957.55110350000029</v>
      </c>
      <c r="O157" s="17">
        <f t="shared" si="12"/>
        <v>-870.50970819185022</v>
      </c>
      <c r="P157" s="17"/>
      <c r="Q157" s="3">
        <v>-1542.13675044959</v>
      </c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1" t="s">
        <v>1223</v>
      </c>
      <c r="AC157" s="1" t="s">
        <v>1224</v>
      </c>
      <c r="AD157" s="1" t="s">
        <v>2316</v>
      </c>
    </row>
    <row r="158" spans="1:30" x14ac:dyDescent="0.25">
      <c r="A158" s="1" t="s">
        <v>1225</v>
      </c>
      <c r="B158" s="1" t="s">
        <v>1226</v>
      </c>
      <c r="C158" s="1" t="s">
        <v>1227</v>
      </c>
      <c r="D158" s="2">
        <v>44608</v>
      </c>
      <c r="E158" s="1" t="s">
        <v>1228</v>
      </c>
      <c r="F158" s="1" t="s">
        <v>1229</v>
      </c>
      <c r="G158" s="1" t="s">
        <v>1230</v>
      </c>
      <c r="H158" s="1" t="s">
        <v>1231</v>
      </c>
      <c r="I158" s="3">
        <v>1</v>
      </c>
      <c r="J158" s="3">
        <v>490.00900826446298</v>
      </c>
      <c r="K158" s="3">
        <f>+J158*1.21*I158</f>
        <v>592.9109000000002</v>
      </c>
      <c r="L158" s="17" t="s">
        <v>2348</v>
      </c>
      <c r="M158" s="17">
        <f t="shared" si="10"/>
        <v>503.97426500000017</v>
      </c>
      <c r="N158" s="17">
        <f t="shared" si="11"/>
        <v>478.77555175000015</v>
      </c>
      <c r="O158" s="17">
        <f t="shared" si="12"/>
        <v>435.25485409592511</v>
      </c>
      <c r="P158" s="17"/>
      <c r="Q158" s="3">
        <v>790.50703258264502</v>
      </c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1"/>
      <c r="AC158" s="1"/>
      <c r="AD158" s="1" t="s">
        <v>2317</v>
      </c>
    </row>
    <row r="159" spans="1:30" x14ac:dyDescent="0.25">
      <c r="A159" s="1" t="s">
        <v>1232</v>
      </c>
      <c r="B159" s="1" t="s">
        <v>1233</v>
      </c>
      <c r="C159" s="1" t="s">
        <v>1234</v>
      </c>
      <c r="D159" s="2">
        <v>44608</v>
      </c>
      <c r="E159" s="1" t="s">
        <v>1235</v>
      </c>
      <c r="F159" s="1" t="s">
        <v>1236</v>
      </c>
      <c r="G159" s="1" t="s">
        <v>1237</v>
      </c>
      <c r="H159" s="1" t="s">
        <v>1238</v>
      </c>
      <c r="I159" s="3">
        <v>2</v>
      </c>
      <c r="J159" s="3">
        <v>490.00900826446298</v>
      </c>
      <c r="K159" s="3">
        <f>+J159*1.21*I159</f>
        <v>1185.8218000000004</v>
      </c>
      <c r="L159" s="17" t="s">
        <v>2348</v>
      </c>
      <c r="M159" s="17">
        <f t="shared" si="10"/>
        <v>1007.9485300000003</v>
      </c>
      <c r="N159" s="17">
        <f t="shared" si="11"/>
        <v>957.55110350000029</v>
      </c>
      <c r="O159" s="17">
        <f t="shared" si="12"/>
        <v>870.50970819185022</v>
      </c>
      <c r="P159" s="17"/>
      <c r="Q159" s="3">
        <v>1542.13675044959</v>
      </c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1"/>
      <c r="AC159" s="1"/>
      <c r="AD159" s="1" t="s">
        <v>2317</v>
      </c>
    </row>
    <row r="160" spans="1:30" x14ac:dyDescent="0.25">
      <c r="A160" s="1" t="s">
        <v>1239</v>
      </c>
      <c r="B160" s="1" t="s">
        <v>1240</v>
      </c>
      <c r="C160" s="1" t="s">
        <v>1241</v>
      </c>
      <c r="D160" s="2">
        <v>44609</v>
      </c>
      <c r="E160" s="1" t="s">
        <v>1242</v>
      </c>
      <c r="F160" s="1" t="s">
        <v>1243</v>
      </c>
      <c r="G160" s="1" t="s">
        <v>1244</v>
      </c>
      <c r="H160" s="1" t="s">
        <v>1245</v>
      </c>
      <c r="I160" s="3">
        <v>1</v>
      </c>
      <c r="J160" s="3">
        <v>490.00900000000001</v>
      </c>
      <c r="K160" s="3">
        <f>+J160*1.21*I160</f>
        <v>592.91088999999999</v>
      </c>
      <c r="L160" s="17" t="s">
        <v>2348</v>
      </c>
      <c r="M160" s="17">
        <f t="shared" si="10"/>
        <v>503.97425649999997</v>
      </c>
      <c r="N160" s="17">
        <f t="shared" si="11"/>
        <v>478.77554367499994</v>
      </c>
      <c r="O160" s="17">
        <f t="shared" si="12"/>
        <v>435.25484675494243</v>
      </c>
      <c r="P160" s="17"/>
      <c r="Q160" s="3">
        <v>790.50701924999998</v>
      </c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1"/>
      <c r="AC160" s="1"/>
      <c r="AD160" s="1" t="s">
        <v>2318</v>
      </c>
    </row>
    <row r="161" spans="1:30" x14ac:dyDescent="0.25">
      <c r="A161" s="1" t="s">
        <v>1246</v>
      </c>
      <c r="B161" s="1" t="s">
        <v>1247</v>
      </c>
      <c r="C161" s="1" t="s">
        <v>1248</v>
      </c>
      <c r="D161" s="2">
        <v>44609</v>
      </c>
      <c r="E161" s="1" t="s">
        <v>1249</v>
      </c>
      <c r="F161" s="1" t="s">
        <v>1250</v>
      </c>
      <c r="G161" s="1" t="s">
        <v>1251</v>
      </c>
      <c r="H161" s="1" t="s">
        <v>1252</v>
      </c>
      <c r="I161" s="3">
        <v>2</v>
      </c>
      <c r="J161" s="3">
        <v>490.00900000000001</v>
      </c>
      <c r="K161" s="3">
        <f>+J161*1.21*I161</f>
        <v>1185.82178</v>
      </c>
      <c r="L161" s="17" t="s">
        <v>2348</v>
      </c>
      <c r="M161" s="17">
        <f t="shared" si="10"/>
        <v>1007.9485129999999</v>
      </c>
      <c r="N161" s="17">
        <f t="shared" si="11"/>
        <v>957.55108734999988</v>
      </c>
      <c r="O161" s="17">
        <f t="shared" si="12"/>
        <v>870.50969350988487</v>
      </c>
      <c r="P161" s="17"/>
      <c r="Q161" s="3">
        <v>1542.1367244400001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1"/>
      <c r="AC161" s="1"/>
      <c r="AD161" s="1" t="s">
        <v>2318</v>
      </c>
    </row>
    <row r="162" spans="1:30" x14ac:dyDescent="0.25">
      <c r="A162" s="1" t="s">
        <v>1253</v>
      </c>
      <c r="B162" s="1" t="s">
        <v>1254</v>
      </c>
      <c r="C162" s="1" t="s">
        <v>1255</v>
      </c>
      <c r="D162" s="2">
        <v>44617</v>
      </c>
      <c r="E162" s="1" t="s">
        <v>1256</v>
      </c>
      <c r="F162" s="1" t="s">
        <v>1257</v>
      </c>
      <c r="G162" s="1" t="s">
        <v>1258</v>
      </c>
      <c r="H162" s="1" t="s">
        <v>1259</v>
      </c>
      <c r="I162" s="3">
        <v>1</v>
      </c>
      <c r="J162" s="3">
        <v>299.770991735537</v>
      </c>
      <c r="K162" s="3">
        <f>+J162*1.21*I162</f>
        <v>362.72289999999975</v>
      </c>
      <c r="L162" s="17" t="s">
        <v>2348</v>
      </c>
      <c r="M162" s="17">
        <f t="shared" si="10"/>
        <v>308.31446499999976</v>
      </c>
      <c r="N162" s="17">
        <f t="shared" si="11"/>
        <v>292.89874174999977</v>
      </c>
      <c r="O162" s="17">
        <f t="shared" si="12"/>
        <v>266.27424612492479</v>
      </c>
      <c r="P162" s="17"/>
      <c r="Q162" s="3">
        <v>554.54935532148704</v>
      </c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1"/>
      <c r="AC162" s="1"/>
      <c r="AD162" s="1" t="s">
        <v>2308</v>
      </c>
    </row>
    <row r="163" spans="1:30" x14ac:dyDescent="0.25">
      <c r="A163" s="1" t="s">
        <v>1260</v>
      </c>
      <c r="B163" s="1" t="s">
        <v>1261</v>
      </c>
      <c r="C163" s="1" t="s">
        <v>1262</v>
      </c>
      <c r="D163" s="2">
        <v>44609</v>
      </c>
      <c r="E163" s="1" t="s">
        <v>1263</v>
      </c>
      <c r="F163" s="1" t="s">
        <v>1264</v>
      </c>
      <c r="G163" s="1" t="s">
        <v>1265</v>
      </c>
      <c r="H163" s="1" t="s">
        <v>1266</v>
      </c>
      <c r="I163" s="3">
        <v>1</v>
      </c>
      <c r="J163" s="3">
        <v>852.28347107438003</v>
      </c>
      <c r="K163" s="3">
        <f>+J163*1.21*I163</f>
        <v>1031.2629999999999</v>
      </c>
      <c r="L163" s="17" t="s">
        <v>2348</v>
      </c>
      <c r="M163" s="17">
        <f t="shared" si="10"/>
        <v>876.57354999999995</v>
      </c>
      <c r="N163" s="17">
        <f t="shared" si="11"/>
        <v>832.74487249999993</v>
      </c>
      <c r="O163" s="17">
        <f t="shared" si="12"/>
        <v>757.0483635897499</v>
      </c>
      <c r="P163" s="17"/>
      <c r="Q163" s="3">
        <v>1576.8522640082599</v>
      </c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1"/>
      <c r="AC163" s="1"/>
      <c r="AD163" s="1" t="s">
        <v>2287</v>
      </c>
    </row>
    <row r="164" spans="1:30" x14ac:dyDescent="0.25">
      <c r="A164" s="1" t="s">
        <v>1013</v>
      </c>
      <c r="B164" s="1" t="s">
        <v>1014</v>
      </c>
      <c r="C164" s="1" t="s">
        <v>1015</v>
      </c>
      <c r="D164" s="2">
        <v>44603</v>
      </c>
      <c r="E164" s="1" t="s">
        <v>1016</v>
      </c>
      <c r="F164" s="1" t="s">
        <v>1017</v>
      </c>
      <c r="G164" s="1" t="s">
        <v>1018</v>
      </c>
      <c r="H164" s="1" t="s">
        <v>1019</v>
      </c>
      <c r="I164" s="3">
        <v>1</v>
      </c>
      <c r="J164" s="3">
        <v>1136.5669421487601</v>
      </c>
      <c r="K164" s="3">
        <f>+J164*1.21*I164</f>
        <v>1375.2459999999996</v>
      </c>
      <c r="L164" s="17">
        <f>+K164*0.8</f>
        <v>1100.1967999999997</v>
      </c>
      <c r="M164" s="17" t="s">
        <v>2348</v>
      </c>
      <c r="N164" s="17">
        <f>+L164*0.95</f>
        <v>1045.1869599999998</v>
      </c>
      <c r="O164" s="17">
        <f>+N164-(N164*9.09/100)</f>
        <v>950.17946533599979</v>
      </c>
      <c r="P164" s="17"/>
      <c r="Q164" s="3">
        <v>999.98569271074405</v>
      </c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1"/>
      <c r="AC164" s="1"/>
      <c r="AD164" s="1" t="s">
        <v>2327</v>
      </c>
    </row>
    <row r="165" spans="1:30" x14ac:dyDescent="0.25">
      <c r="A165" s="1" t="s">
        <v>1276</v>
      </c>
      <c r="B165" s="1" t="s">
        <v>1277</v>
      </c>
      <c r="C165" s="1" t="s">
        <v>1278</v>
      </c>
      <c r="D165" s="2">
        <v>44600</v>
      </c>
      <c r="E165" s="1" t="s">
        <v>1279</v>
      </c>
      <c r="F165" s="1" t="s">
        <v>1280</v>
      </c>
      <c r="G165" s="1" t="s">
        <v>1281</v>
      </c>
      <c r="H165" s="1" t="s">
        <v>1282</v>
      </c>
      <c r="I165" s="3">
        <v>1</v>
      </c>
      <c r="J165" s="3">
        <v>438.22892561983502</v>
      </c>
      <c r="K165" s="3">
        <f>+J165*1.21*I165</f>
        <v>530.2570000000004</v>
      </c>
      <c r="L165" s="17" t="s">
        <v>2348</v>
      </c>
      <c r="M165" s="17" t="s">
        <v>2348</v>
      </c>
      <c r="N165" s="17">
        <f>+K165*0.95</f>
        <v>503.74415000000033</v>
      </c>
      <c r="O165" s="17">
        <f>+N165-(N165*9.09/100)</f>
        <v>457.95380676500031</v>
      </c>
      <c r="P165" s="17"/>
      <c r="Q165" s="3">
        <v>810.90318625619898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1" t="s">
        <v>1283</v>
      </c>
      <c r="AC165" s="1" t="s">
        <v>1284</v>
      </c>
      <c r="AD165" s="1" t="s">
        <v>2290</v>
      </c>
    </row>
    <row r="166" spans="1:30" x14ac:dyDescent="0.25">
      <c r="A166" s="1" t="s">
        <v>1285</v>
      </c>
      <c r="B166" s="1" t="s">
        <v>1286</v>
      </c>
      <c r="C166" s="1" t="s">
        <v>1287</v>
      </c>
      <c r="D166" s="2">
        <v>44617</v>
      </c>
      <c r="E166" s="1" t="s">
        <v>1288</v>
      </c>
      <c r="F166" s="1" t="s">
        <v>1289</v>
      </c>
      <c r="G166" s="1" t="s">
        <v>1290</v>
      </c>
      <c r="H166" s="1" t="s">
        <v>1291</v>
      </c>
      <c r="I166" s="3">
        <v>1</v>
      </c>
      <c r="J166" s="3">
        <v>232.395289256198</v>
      </c>
      <c r="K166" s="3">
        <f>+J166*1.21*I166</f>
        <v>281.19829999999956</v>
      </c>
      <c r="L166" s="17" t="s">
        <v>2348</v>
      </c>
      <c r="M166" s="17">
        <f>+K166*0.85</f>
        <v>239.01855499999962</v>
      </c>
      <c r="N166" s="17">
        <f>+M166*0.95</f>
        <v>227.06762724999962</v>
      </c>
      <c r="O166" s="17">
        <f>+N166-(N166*9.09/100)</f>
        <v>206.42717993297464</v>
      </c>
      <c r="P166" s="17"/>
      <c r="Q166" s="3">
        <v>429.996355804958</v>
      </c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1"/>
      <c r="AC166" s="1"/>
      <c r="AD166" s="1" t="s">
        <v>2308</v>
      </c>
    </row>
    <row r="167" spans="1:30" x14ac:dyDescent="0.25">
      <c r="A167" s="1" t="s">
        <v>1292</v>
      </c>
      <c r="B167" s="1" t="s">
        <v>1293</v>
      </c>
      <c r="C167" s="1" t="s">
        <v>1294</v>
      </c>
      <c r="D167" s="2">
        <v>44608</v>
      </c>
      <c r="E167" s="1" t="s">
        <v>1295</v>
      </c>
      <c r="F167" s="1" t="s">
        <v>1296</v>
      </c>
      <c r="G167" s="1" t="s">
        <v>1297</v>
      </c>
      <c r="H167" s="1" t="s">
        <v>1298</v>
      </c>
      <c r="I167" s="3">
        <v>1</v>
      </c>
      <c r="J167" s="3">
        <v>598.41999999999996</v>
      </c>
      <c r="K167" s="3">
        <f>+J167*1.21*I167</f>
        <v>724.08819999999992</v>
      </c>
      <c r="L167" s="17" t="s">
        <v>2348</v>
      </c>
      <c r="M167" s="17" t="s">
        <v>2348</v>
      </c>
      <c r="N167" s="17" t="s">
        <v>2348</v>
      </c>
      <c r="O167" s="17">
        <f>+K167</f>
        <v>724.08819999999992</v>
      </c>
      <c r="P167" s="17"/>
      <c r="Q167" s="3">
        <v>1297.5500584628101</v>
      </c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1"/>
      <c r="AC167" s="1"/>
      <c r="AD167" s="1" t="s">
        <v>2310</v>
      </c>
    </row>
    <row r="168" spans="1:30" x14ac:dyDescent="0.25">
      <c r="A168" s="1" t="s">
        <v>1299</v>
      </c>
      <c r="B168" s="1" t="s">
        <v>1300</v>
      </c>
      <c r="C168" s="1" t="s">
        <v>1301</v>
      </c>
      <c r="D168" s="2">
        <v>44608</v>
      </c>
      <c r="E168" s="1" t="s">
        <v>1302</v>
      </c>
      <c r="F168" s="1" t="s">
        <v>1303</v>
      </c>
      <c r="G168" s="1" t="s">
        <v>1304</v>
      </c>
      <c r="H168" s="1" t="s">
        <v>1305</v>
      </c>
      <c r="I168" s="3">
        <v>1</v>
      </c>
      <c r="J168" s="3">
        <v>295.55157024793402</v>
      </c>
      <c r="K168" s="3">
        <f>+J168*1.21*I168</f>
        <v>357.61740000000015</v>
      </c>
      <c r="L168" s="17" t="s">
        <v>2348</v>
      </c>
      <c r="M168" s="17">
        <f>+K168*0.85</f>
        <v>303.9747900000001</v>
      </c>
      <c r="N168" s="17">
        <f>+M168*0.95</f>
        <v>288.77605050000005</v>
      </c>
      <c r="O168" s="17">
        <f>+N168-(N168*9.09/100)</f>
        <v>262.52630750955007</v>
      </c>
      <c r="P168" s="17"/>
      <c r="Q168" s="3">
        <v>272.69656732066102</v>
      </c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1"/>
      <c r="AC168" s="1"/>
      <c r="AD168" s="1" t="s">
        <v>2310</v>
      </c>
    </row>
    <row r="169" spans="1:30" x14ac:dyDescent="0.25">
      <c r="A169" s="1" t="s">
        <v>1306</v>
      </c>
      <c r="B169" s="1" t="s">
        <v>1307</v>
      </c>
      <c r="C169" s="1" t="s">
        <v>1308</v>
      </c>
      <c r="D169" s="2">
        <v>44600</v>
      </c>
      <c r="E169" s="1" t="s">
        <v>1309</v>
      </c>
      <c r="F169" s="1" t="s">
        <v>1310</v>
      </c>
      <c r="G169" s="1" t="s">
        <v>1311</v>
      </c>
      <c r="H169" s="1" t="s">
        <v>1312</v>
      </c>
      <c r="I169" s="3">
        <v>1</v>
      </c>
      <c r="J169" s="3">
        <v>963.67</v>
      </c>
      <c r="K169" s="3">
        <f>+J169*1.21*I169</f>
        <v>1166.0407</v>
      </c>
      <c r="L169" s="17" t="s">
        <v>2348</v>
      </c>
      <c r="M169" s="17" t="s">
        <v>2348</v>
      </c>
      <c r="N169" s="17" t="s">
        <v>2348</v>
      </c>
      <c r="O169" s="17">
        <f>+K169</f>
        <v>1166.0407</v>
      </c>
      <c r="P169" s="17"/>
      <c r="Q169" s="3">
        <v>1399.17246636033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1" t="s">
        <v>1313</v>
      </c>
      <c r="AC169" s="1" t="s">
        <v>1314</v>
      </c>
      <c r="AD169" s="1" t="s">
        <v>2292</v>
      </c>
    </row>
    <row r="170" spans="1:30" x14ac:dyDescent="0.25">
      <c r="A170" s="1" t="s">
        <v>1315</v>
      </c>
      <c r="B170" s="1" t="s">
        <v>1316</v>
      </c>
      <c r="C170" s="1" t="s">
        <v>1317</v>
      </c>
      <c r="D170" s="2">
        <v>44608</v>
      </c>
      <c r="E170" s="1" t="s">
        <v>1318</v>
      </c>
      <c r="F170" s="1" t="s">
        <v>1319</v>
      </c>
      <c r="G170" s="1" t="s">
        <v>1320</v>
      </c>
      <c r="H170" s="1" t="s">
        <v>1321</v>
      </c>
      <c r="I170" s="3">
        <v>1</v>
      </c>
      <c r="J170" s="3">
        <v>1429.9877685950401</v>
      </c>
      <c r="K170" s="3">
        <f>+J170*1.21*I170</f>
        <v>1730.2851999999984</v>
      </c>
      <c r="L170" s="17" t="s">
        <v>2348</v>
      </c>
      <c r="M170" s="17">
        <f>+K170*0.85</f>
        <v>1470.7424199999987</v>
      </c>
      <c r="N170" s="17">
        <f>+M170*0.95</f>
        <v>1397.2052989999986</v>
      </c>
      <c r="O170" s="17">
        <f>+N170-(N170*9.09/100)</f>
        <v>1270.1993373208988</v>
      </c>
      <c r="P170" s="17"/>
      <c r="Q170" s="3">
        <v>2561.9803860925599</v>
      </c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1"/>
      <c r="AC170" s="1"/>
      <c r="AD170" s="1" t="s">
        <v>2310</v>
      </c>
    </row>
    <row r="171" spans="1:30" x14ac:dyDescent="0.25">
      <c r="A171" s="1" t="s">
        <v>1322</v>
      </c>
      <c r="B171" s="1" t="s">
        <v>1323</v>
      </c>
      <c r="C171" s="1" t="s">
        <v>1324</v>
      </c>
      <c r="D171" s="2">
        <v>44608</v>
      </c>
      <c r="E171" s="1" t="s">
        <v>1325</v>
      </c>
      <c r="F171" s="1" t="s">
        <v>1326</v>
      </c>
      <c r="G171" s="1" t="s">
        <v>1327</v>
      </c>
      <c r="H171" s="1" t="s">
        <v>1328</v>
      </c>
      <c r="I171" s="3">
        <v>1</v>
      </c>
      <c r="J171" s="3">
        <v>658.705867768595</v>
      </c>
      <c r="K171" s="3">
        <f>+J171*1.21*I171</f>
        <v>797.03409999999997</v>
      </c>
      <c r="L171" s="17" t="s">
        <v>2348</v>
      </c>
      <c r="M171" s="17" t="s">
        <v>2348</v>
      </c>
      <c r="N171" s="17">
        <f t="shared" ref="N171:N172" si="13">+K171*0.95</f>
        <v>757.18239499999993</v>
      </c>
      <c r="O171" s="17">
        <f t="shared" ref="O171:O172" si="14">+N171-(N171*9.09/100)</f>
        <v>688.35451529449995</v>
      </c>
      <c r="P171" s="17"/>
      <c r="Q171" s="3">
        <v>938.18159334545498</v>
      </c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1"/>
      <c r="AC171" s="1"/>
      <c r="AD171" s="1" t="s">
        <v>2329</v>
      </c>
    </row>
    <row r="172" spans="1:30" x14ac:dyDescent="0.25">
      <c r="A172" s="1" t="s">
        <v>1329</v>
      </c>
      <c r="B172" s="1" t="s">
        <v>1330</v>
      </c>
      <c r="C172" s="1" t="s">
        <v>1331</v>
      </c>
      <c r="D172" s="2">
        <v>44600</v>
      </c>
      <c r="E172" s="1" t="s">
        <v>1332</v>
      </c>
      <c r="F172" s="1" t="s">
        <v>1333</v>
      </c>
      <c r="G172" s="1" t="s">
        <v>1334</v>
      </c>
      <c r="H172" s="1" t="s">
        <v>1335</v>
      </c>
      <c r="I172" s="3">
        <v>1</v>
      </c>
      <c r="J172" s="3">
        <v>728.38983471074403</v>
      </c>
      <c r="K172" s="3">
        <f>+J172*1.21*I172</f>
        <v>881.35170000000028</v>
      </c>
      <c r="L172" s="17" t="s">
        <v>2348</v>
      </c>
      <c r="M172" s="17" t="s">
        <v>2348</v>
      </c>
      <c r="N172" s="17">
        <f t="shared" si="13"/>
        <v>837.28411500000027</v>
      </c>
      <c r="O172" s="17">
        <f t="shared" si="14"/>
        <v>761.17498894650021</v>
      </c>
      <c r="P172" s="17"/>
      <c r="Q172" s="3">
        <v>1321.48854152231</v>
      </c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1" t="s">
        <v>1336</v>
      </c>
      <c r="AC172" s="1" t="s">
        <v>1337</v>
      </c>
      <c r="AD172" s="1" t="s">
        <v>2293</v>
      </c>
    </row>
    <row r="173" spans="1:30" x14ac:dyDescent="0.25">
      <c r="A173" s="1" t="s">
        <v>1338</v>
      </c>
      <c r="B173" s="1" t="s">
        <v>1339</v>
      </c>
      <c r="C173" s="1" t="s">
        <v>1340</v>
      </c>
      <c r="D173" s="2">
        <v>44608</v>
      </c>
      <c r="E173" s="1" t="s">
        <v>1341</v>
      </c>
      <c r="F173" s="1" t="s">
        <v>1342</v>
      </c>
      <c r="G173" s="1" t="s">
        <v>1343</v>
      </c>
      <c r="H173" s="1" t="s">
        <v>1344</v>
      </c>
      <c r="I173" s="3">
        <v>1</v>
      </c>
      <c r="J173" s="3">
        <v>1693.85578512397</v>
      </c>
      <c r="K173" s="3">
        <f>+J173*1.21*I173</f>
        <v>2049.5655000000038</v>
      </c>
      <c r="L173" s="17" t="s">
        <v>2348</v>
      </c>
      <c r="M173" s="17">
        <f>+K173*0.85</f>
        <v>1742.1306750000031</v>
      </c>
      <c r="N173" s="17">
        <f>+M173*0.95</f>
        <v>1655.0241412500029</v>
      </c>
      <c r="O173" s="17">
        <f>+N173-(N173*9.09/100)</f>
        <v>1504.5824468103776</v>
      </c>
      <c r="P173" s="17"/>
      <c r="Q173" s="3">
        <v>2663.6220992231501</v>
      </c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1" t="s">
        <v>1345</v>
      </c>
      <c r="AC173" s="1" t="s">
        <v>1346</v>
      </c>
      <c r="AD173" s="1" t="s">
        <v>2300</v>
      </c>
    </row>
    <row r="174" spans="1:30" x14ac:dyDescent="0.25">
      <c r="A174" s="1" t="s">
        <v>1347</v>
      </c>
      <c r="B174" s="1" t="s">
        <v>1348</v>
      </c>
      <c r="C174" s="1" t="s">
        <v>1349</v>
      </c>
      <c r="D174" s="2">
        <v>44610</v>
      </c>
      <c r="E174" s="1" t="s">
        <v>1350</v>
      </c>
      <c r="F174" s="1" t="s">
        <v>1351</v>
      </c>
      <c r="G174" s="1" t="s">
        <v>1352</v>
      </c>
      <c r="H174" s="1" t="s">
        <v>1353</v>
      </c>
      <c r="I174" s="3">
        <v>1</v>
      </c>
      <c r="J174" s="3">
        <v>142.57</v>
      </c>
      <c r="K174" s="3">
        <f>+J174*1.21*I174</f>
        <v>172.50969999999998</v>
      </c>
      <c r="L174" s="17" t="s">
        <v>2348</v>
      </c>
      <c r="M174" s="17" t="s">
        <v>2348</v>
      </c>
      <c r="N174" s="17" t="s">
        <v>2348</v>
      </c>
      <c r="O174" s="17">
        <f>+K174</f>
        <v>172.50969999999998</v>
      </c>
      <c r="P174" s="17"/>
      <c r="Q174" s="3">
        <v>236.36469921322299</v>
      </c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1"/>
      <c r="AC174" s="1"/>
      <c r="AD174" s="1" t="s">
        <v>2309</v>
      </c>
    </row>
    <row r="175" spans="1:30" x14ac:dyDescent="0.25">
      <c r="A175" s="1" t="s">
        <v>1354</v>
      </c>
      <c r="B175" s="1" t="s">
        <v>1355</v>
      </c>
      <c r="C175" s="1" t="s">
        <v>1356</v>
      </c>
      <c r="D175" s="2">
        <v>44610</v>
      </c>
      <c r="E175" s="1" t="s">
        <v>1357</v>
      </c>
      <c r="F175" s="1" t="s">
        <v>1358</v>
      </c>
      <c r="G175" s="1" t="s">
        <v>1359</v>
      </c>
      <c r="H175" s="1" t="s">
        <v>1360</v>
      </c>
      <c r="I175" s="3">
        <v>1</v>
      </c>
      <c r="J175" s="3">
        <v>142.57</v>
      </c>
      <c r="K175" s="3">
        <f>+J175*1.21*I175</f>
        <v>172.50969999999998</v>
      </c>
      <c r="L175" s="17" t="s">
        <v>2348</v>
      </c>
      <c r="M175" s="17" t="s">
        <v>2348</v>
      </c>
      <c r="N175" s="17" t="s">
        <v>2348</v>
      </c>
      <c r="O175" s="17">
        <f>+K175</f>
        <v>172.50969999999998</v>
      </c>
      <c r="P175" s="17"/>
      <c r="Q175" s="3">
        <v>236.36469921322299</v>
      </c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1"/>
      <c r="AC175" s="1"/>
      <c r="AD175" s="1" t="s">
        <v>2309</v>
      </c>
    </row>
    <row r="176" spans="1:30" x14ac:dyDescent="0.25">
      <c r="A176" s="1" t="s">
        <v>1361</v>
      </c>
      <c r="B176" s="1" t="s">
        <v>1362</v>
      </c>
      <c r="C176" s="1" t="s">
        <v>1363</v>
      </c>
      <c r="D176" s="2">
        <v>44617</v>
      </c>
      <c r="E176" s="1" t="s">
        <v>1364</v>
      </c>
      <c r="F176" s="1" t="s">
        <v>1365</v>
      </c>
      <c r="G176" s="1" t="s">
        <v>1366</v>
      </c>
      <c r="H176" s="1" t="s">
        <v>1367</v>
      </c>
      <c r="I176" s="3">
        <v>1</v>
      </c>
      <c r="J176" s="3">
        <v>142.57</v>
      </c>
      <c r="K176" s="3">
        <f>+J176*1.21*I176</f>
        <v>172.50969999999998</v>
      </c>
      <c r="L176" s="17" t="s">
        <v>2348</v>
      </c>
      <c r="M176" s="17" t="s">
        <v>2348</v>
      </c>
      <c r="N176" s="17" t="s">
        <v>2348</v>
      </c>
      <c r="O176" s="17">
        <f>+K176</f>
        <v>172.50969999999998</v>
      </c>
      <c r="P176" s="17"/>
      <c r="Q176" s="3">
        <v>236.36112479008199</v>
      </c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1"/>
      <c r="AC176" s="1"/>
      <c r="AD176" s="1" t="s">
        <v>2332</v>
      </c>
    </row>
    <row r="177" spans="1:30" x14ac:dyDescent="0.25">
      <c r="A177" s="1" t="s">
        <v>1368</v>
      </c>
      <c r="B177" s="1" t="s">
        <v>1369</v>
      </c>
      <c r="C177" s="1" t="s">
        <v>1370</v>
      </c>
      <c r="D177" s="2">
        <v>44617</v>
      </c>
      <c r="E177" s="1" t="s">
        <v>1371</v>
      </c>
      <c r="F177" s="1" t="s">
        <v>1372</v>
      </c>
      <c r="G177" s="1" t="s">
        <v>1373</v>
      </c>
      <c r="H177" s="1" t="s">
        <v>1374</v>
      </c>
      <c r="I177" s="3">
        <v>1</v>
      </c>
      <c r="J177" s="3">
        <v>142.57</v>
      </c>
      <c r="K177" s="3">
        <f>+J177*1.21*I177</f>
        <v>172.50969999999998</v>
      </c>
      <c r="L177" s="17" t="s">
        <v>2348</v>
      </c>
      <c r="M177" s="17" t="s">
        <v>2348</v>
      </c>
      <c r="N177" s="17" t="s">
        <v>2348</v>
      </c>
      <c r="O177" s="17">
        <f>+K177</f>
        <v>172.50969999999998</v>
      </c>
      <c r="P177" s="17"/>
      <c r="Q177" s="3">
        <v>236.36112479008199</v>
      </c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1"/>
      <c r="AC177" s="1"/>
      <c r="AD177" s="1" t="s">
        <v>2332</v>
      </c>
    </row>
    <row r="178" spans="1:30" x14ac:dyDescent="0.25">
      <c r="A178" s="1" t="s">
        <v>1020</v>
      </c>
      <c r="B178" s="1" t="s">
        <v>1021</v>
      </c>
      <c r="C178" s="1" t="s">
        <v>1022</v>
      </c>
      <c r="D178" s="2">
        <v>44606</v>
      </c>
      <c r="E178" s="1" t="s">
        <v>1023</v>
      </c>
      <c r="F178" s="1" t="s">
        <v>1024</v>
      </c>
      <c r="G178" s="1" t="s">
        <v>1025</v>
      </c>
      <c r="H178" s="1" t="s">
        <v>1026</v>
      </c>
      <c r="I178" s="3">
        <v>-1</v>
      </c>
      <c r="J178" s="3">
        <v>1136.5669421487601</v>
      </c>
      <c r="K178" s="3">
        <f>+J178*1.21*I178</f>
        <v>-1375.2459999999996</v>
      </c>
      <c r="L178" s="17">
        <f t="shared" ref="L178:L181" si="15">+K178*0.8</f>
        <v>-1100.1967999999997</v>
      </c>
      <c r="M178" s="17" t="s">
        <v>2348</v>
      </c>
      <c r="N178" s="17">
        <f t="shared" ref="N178:N188" si="16">+L178*0.95</f>
        <v>-1045.1869599999998</v>
      </c>
      <c r="O178" s="17">
        <f t="shared" ref="O178:O188" si="17">+N178-(N178*9.09/100)</f>
        <v>-950.17946533599979</v>
      </c>
      <c r="P178" s="17"/>
      <c r="Q178" s="3">
        <v>-999.98569271074405</v>
      </c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1" t="s">
        <v>1027</v>
      </c>
      <c r="AC178" s="1" t="s">
        <v>1028</v>
      </c>
      <c r="AD178" s="1" t="s">
        <v>2328</v>
      </c>
    </row>
    <row r="179" spans="1:30" x14ac:dyDescent="0.25">
      <c r="A179" s="1" t="s">
        <v>1029</v>
      </c>
      <c r="B179" s="1" t="s">
        <v>1030</v>
      </c>
      <c r="C179" s="1" t="s">
        <v>1031</v>
      </c>
      <c r="D179" s="2">
        <v>44606</v>
      </c>
      <c r="E179" s="1" t="s">
        <v>1032</v>
      </c>
      <c r="F179" s="1" t="s">
        <v>1033</v>
      </c>
      <c r="G179" s="1" t="s">
        <v>1034</v>
      </c>
      <c r="H179" s="1" t="s">
        <v>1035</v>
      </c>
      <c r="I179" s="3">
        <v>1</v>
      </c>
      <c r="J179" s="3">
        <v>1136.5669421487601</v>
      </c>
      <c r="K179" s="3">
        <f>+J179*1.21*I179</f>
        <v>1375.2459999999996</v>
      </c>
      <c r="L179" s="17">
        <f t="shared" si="15"/>
        <v>1100.1967999999997</v>
      </c>
      <c r="M179" s="17" t="s">
        <v>2348</v>
      </c>
      <c r="N179" s="17">
        <f t="shared" si="16"/>
        <v>1045.1869599999998</v>
      </c>
      <c r="O179" s="17">
        <f t="shared" si="17"/>
        <v>950.17946533599979</v>
      </c>
      <c r="P179" s="17"/>
      <c r="Q179" s="3">
        <v>999.98569271074405</v>
      </c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1"/>
      <c r="AC179" s="1"/>
      <c r="AD179" s="1" t="s">
        <v>2297</v>
      </c>
    </row>
    <row r="180" spans="1:30" x14ac:dyDescent="0.25">
      <c r="A180" s="1" t="s">
        <v>1036</v>
      </c>
      <c r="B180" s="1" t="s">
        <v>1037</v>
      </c>
      <c r="C180" s="1" t="s">
        <v>1038</v>
      </c>
      <c r="D180" s="2">
        <v>44608</v>
      </c>
      <c r="E180" s="1" t="s">
        <v>1039</v>
      </c>
      <c r="F180" s="1" t="s">
        <v>1040</v>
      </c>
      <c r="G180" s="1" t="s">
        <v>1041</v>
      </c>
      <c r="H180" s="1" t="s">
        <v>1042</v>
      </c>
      <c r="I180" s="3">
        <v>1</v>
      </c>
      <c r="J180" s="3">
        <v>1136.5669421487601</v>
      </c>
      <c r="K180" s="3">
        <f>+J180*1.21*I180</f>
        <v>1375.2459999999996</v>
      </c>
      <c r="L180" s="17">
        <f t="shared" si="15"/>
        <v>1100.1967999999997</v>
      </c>
      <c r="M180" s="17" t="s">
        <v>2348</v>
      </c>
      <c r="N180" s="17">
        <f t="shared" si="16"/>
        <v>1045.1869599999998</v>
      </c>
      <c r="O180" s="17">
        <f t="shared" si="17"/>
        <v>950.17946533599979</v>
      </c>
      <c r="P180" s="17"/>
      <c r="Q180" s="3">
        <v>999.98569271074405</v>
      </c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1"/>
      <c r="AC180" s="1"/>
      <c r="AD180" s="1" t="s">
        <v>2329</v>
      </c>
    </row>
    <row r="181" spans="1:30" x14ac:dyDescent="0.25">
      <c r="A181" s="1" t="s">
        <v>1861</v>
      </c>
      <c r="B181" s="1" t="s">
        <v>1862</v>
      </c>
      <c r="C181" s="1" t="s">
        <v>1863</v>
      </c>
      <c r="D181" s="2">
        <v>44609</v>
      </c>
      <c r="E181" s="1" t="s">
        <v>1864</v>
      </c>
      <c r="F181" s="1" t="s">
        <v>1865</v>
      </c>
      <c r="G181" s="1" t="s">
        <v>1866</v>
      </c>
      <c r="H181" s="1" t="s">
        <v>1867</v>
      </c>
      <c r="I181" s="3">
        <v>1</v>
      </c>
      <c r="J181" s="3">
        <v>1247.1006611570201</v>
      </c>
      <c r="K181" s="3">
        <f>+J181*1.21*I181</f>
        <v>1508.9917999999943</v>
      </c>
      <c r="L181" s="17">
        <f t="shared" si="15"/>
        <v>1207.1934399999955</v>
      </c>
      <c r="M181" s="17" t="s">
        <v>2348</v>
      </c>
      <c r="N181" s="17">
        <f t="shared" si="16"/>
        <v>1146.8337679999956</v>
      </c>
      <c r="O181" s="17">
        <f t="shared" si="17"/>
        <v>1042.586578488796</v>
      </c>
      <c r="P181" s="17"/>
      <c r="Q181" s="3">
        <v>1845.7089785123901</v>
      </c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1"/>
      <c r="AC181" s="1"/>
      <c r="AD181" s="1" t="s">
        <v>2287</v>
      </c>
    </row>
    <row r="182" spans="1:30" x14ac:dyDescent="0.25">
      <c r="A182" s="1" t="s">
        <v>528</v>
      </c>
      <c r="B182" s="1" t="s">
        <v>529</v>
      </c>
      <c r="C182" s="1" t="s">
        <v>530</v>
      </c>
      <c r="D182" s="2">
        <v>44607</v>
      </c>
      <c r="E182" s="1" t="s">
        <v>531</v>
      </c>
      <c r="F182" s="1" t="s">
        <v>532</v>
      </c>
      <c r="G182" s="1" t="s">
        <v>533</v>
      </c>
      <c r="H182" s="1" t="s">
        <v>534</v>
      </c>
      <c r="I182" s="3">
        <v>1</v>
      </c>
      <c r="J182" s="3">
        <v>963.24008264462805</v>
      </c>
      <c r="K182" s="3">
        <f>+J182*1.21*I182</f>
        <v>1165.5204999999999</v>
      </c>
      <c r="L182" s="17">
        <f>+K182*0.75</f>
        <v>874.14037499999995</v>
      </c>
      <c r="M182" s="17" t="s">
        <v>2348</v>
      </c>
      <c r="N182" s="17">
        <f t="shared" si="16"/>
        <v>830.43335624999986</v>
      </c>
      <c r="O182" s="17">
        <f t="shared" si="17"/>
        <v>754.94696416687486</v>
      </c>
      <c r="P182" s="17"/>
      <c r="Q182" s="3">
        <v>1336.3607610578499</v>
      </c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1" t="s">
        <v>535</v>
      </c>
      <c r="AC182" s="1" t="s">
        <v>536</v>
      </c>
      <c r="AD182" s="1" t="s">
        <v>2314</v>
      </c>
    </row>
    <row r="183" spans="1:30" x14ac:dyDescent="0.25">
      <c r="A183" s="1" t="s">
        <v>1391</v>
      </c>
      <c r="B183" s="1" t="s">
        <v>1392</v>
      </c>
      <c r="C183" s="1" t="s">
        <v>1393</v>
      </c>
      <c r="D183" s="2">
        <v>44608</v>
      </c>
      <c r="E183" s="1" t="s">
        <v>1394</v>
      </c>
      <c r="F183" s="1" t="s">
        <v>1395</v>
      </c>
      <c r="G183" s="1" t="s">
        <v>1396</v>
      </c>
      <c r="H183" s="1" t="s">
        <v>1397</v>
      </c>
      <c r="I183" s="3">
        <v>-2</v>
      </c>
      <c r="J183" s="3">
        <v>115.521487603306</v>
      </c>
      <c r="K183" s="3">
        <f>+J183*1.21*I183</f>
        <v>-279.56200000000052</v>
      </c>
      <c r="L183" s="17">
        <f t="shared" ref="L183:L188" si="18">+K183*0.75</f>
        <v>-209.67150000000038</v>
      </c>
      <c r="M183" s="17" t="s">
        <v>2348</v>
      </c>
      <c r="N183" s="17">
        <f t="shared" si="16"/>
        <v>-199.18792500000035</v>
      </c>
      <c r="O183" s="17">
        <f t="shared" si="17"/>
        <v>-181.08174261750031</v>
      </c>
      <c r="P183" s="17"/>
      <c r="Q183" s="3">
        <v>-291.564682561984</v>
      </c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1" t="s">
        <v>1398</v>
      </c>
      <c r="AC183" s="1" t="s">
        <v>1399</v>
      </c>
      <c r="AD183" s="1" t="s">
        <v>2316</v>
      </c>
    </row>
    <row r="184" spans="1:30" x14ac:dyDescent="0.25">
      <c r="A184" s="1" t="s">
        <v>1400</v>
      </c>
      <c r="B184" s="1" t="s">
        <v>1401</v>
      </c>
      <c r="C184" s="1" t="s">
        <v>1402</v>
      </c>
      <c r="D184" s="2">
        <v>44608</v>
      </c>
      <c r="E184" s="1" t="s">
        <v>1403</v>
      </c>
      <c r="F184" s="1" t="s">
        <v>1404</v>
      </c>
      <c r="G184" s="1" t="s">
        <v>1405</v>
      </c>
      <c r="H184" s="1" t="s">
        <v>1406</v>
      </c>
      <c r="I184" s="3">
        <v>2</v>
      </c>
      <c r="J184" s="3">
        <v>115.521487603306</v>
      </c>
      <c r="K184" s="3">
        <f>+J184*1.21*I184</f>
        <v>279.56200000000052</v>
      </c>
      <c r="L184" s="17">
        <f t="shared" si="18"/>
        <v>209.67150000000038</v>
      </c>
      <c r="M184" s="17" t="s">
        <v>2348</v>
      </c>
      <c r="N184" s="17">
        <f t="shared" si="16"/>
        <v>199.18792500000035</v>
      </c>
      <c r="O184" s="17">
        <f t="shared" si="17"/>
        <v>181.08174261750031</v>
      </c>
      <c r="P184" s="17"/>
      <c r="Q184" s="3">
        <v>291.564682561984</v>
      </c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1"/>
      <c r="AC184" s="1"/>
      <c r="AD184" s="1" t="s">
        <v>2317</v>
      </c>
    </row>
    <row r="185" spans="1:30" x14ac:dyDescent="0.25">
      <c r="A185" s="1" t="s">
        <v>1407</v>
      </c>
      <c r="B185" s="1" t="s">
        <v>1408</v>
      </c>
      <c r="C185" s="1" t="s">
        <v>1409</v>
      </c>
      <c r="D185" s="2">
        <v>44609</v>
      </c>
      <c r="E185" s="1" t="s">
        <v>1410</v>
      </c>
      <c r="F185" s="1" t="s">
        <v>1411</v>
      </c>
      <c r="G185" s="1" t="s">
        <v>1412</v>
      </c>
      <c r="H185" s="1" t="s">
        <v>1413</v>
      </c>
      <c r="I185" s="3">
        <v>2</v>
      </c>
      <c r="J185" s="3">
        <v>115.5215</v>
      </c>
      <c r="K185" s="3">
        <f>+J185*1.21*I185</f>
        <v>279.56202999999999</v>
      </c>
      <c r="L185" s="17">
        <f t="shared" si="18"/>
        <v>209.67152249999998</v>
      </c>
      <c r="M185" s="17" t="s">
        <v>2348</v>
      </c>
      <c r="N185" s="17">
        <f t="shared" si="16"/>
        <v>199.18794637499997</v>
      </c>
      <c r="O185" s="17">
        <f t="shared" si="17"/>
        <v>181.08176204951246</v>
      </c>
      <c r="P185" s="17"/>
      <c r="Q185" s="3">
        <v>291.56471384999998</v>
      </c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1"/>
      <c r="AC185" s="1"/>
      <c r="AD185" s="1" t="s">
        <v>2318</v>
      </c>
    </row>
    <row r="186" spans="1:30" x14ac:dyDescent="0.25">
      <c r="A186" s="1" t="s">
        <v>1414</v>
      </c>
      <c r="B186" s="1" t="s">
        <v>1415</v>
      </c>
      <c r="C186" s="1" t="s">
        <v>1416</v>
      </c>
      <c r="D186" s="2">
        <v>44608</v>
      </c>
      <c r="E186" s="1" t="s">
        <v>1417</v>
      </c>
      <c r="F186" s="1" t="s">
        <v>1418</v>
      </c>
      <c r="G186" s="1" t="s">
        <v>1419</v>
      </c>
      <c r="H186" s="1" t="s">
        <v>1420</v>
      </c>
      <c r="I186" s="3">
        <v>-2</v>
      </c>
      <c r="J186" s="3">
        <v>122.991074380165</v>
      </c>
      <c r="K186" s="3">
        <f>+J186*1.21*I186</f>
        <v>-297.63839999999931</v>
      </c>
      <c r="L186" s="17">
        <f t="shared" si="18"/>
        <v>-223.22879999999947</v>
      </c>
      <c r="M186" s="17" t="s">
        <v>2348</v>
      </c>
      <c r="N186" s="17">
        <f t="shared" si="16"/>
        <v>-212.0673599999995</v>
      </c>
      <c r="O186" s="17">
        <f t="shared" si="17"/>
        <v>-192.79043697599954</v>
      </c>
      <c r="P186" s="17"/>
      <c r="Q186" s="3">
        <v>-310.417172628098</v>
      </c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1" t="s">
        <v>1421</v>
      </c>
      <c r="AC186" s="1" t="s">
        <v>1422</v>
      </c>
      <c r="AD186" s="1" t="s">
        <v>2316</v>
      </c>
    </row>
    <row r="187" spans="1:30" x14ac:dyDescent="0.25">
      <c r="A187" s="1" t="s">
        <v>1423</v>
      </c>
      <c r="B187" s="1" t="s">
        <v>1424</v>
      </c>
      <c r="C187" s="1" t="s">
        <v>1425</v>
      </c>
      <c r="D187" s="2">
        <v>44608</v>
      </c>
      <c r="E187" s="1" t="s">
        <v>1426</v>
      </c>
      <c r="F187" s="1" t="s">
        <v>1427</v>
      </c>
      <c r="G187" s="1" t="s">
        <v>1428</v>
      </c>
      <c r="H187" s="1" t="s">
        <v>1429</v>
      </c>
      <c r="I187" s="3">
        <v>2</v>
      </c>
      <c r="J187" s="3">
        <v>122.991074380165</v>
      </c>
      <c r="K187" s="3">
        <f>+J187*1.21*I187</f>
        <v>297.63839999999931</v>
      </c>
      <c r="L187" s="17">
        <f t="shared" si="18"/>
        <v>223.22879999999947</v>
      </c>
      <c r="M187" s="17" t="s">
        <v>2348</v>
      </c>
      <c r="N187" s="17">
        <f t="shared" si="16"/>
        <v>212.0673599999995</v>
      </c>
      <c r="O187" s="17">
        <f t="shared" si="17"/>
        <v>192.79043697599954</v>
      </c>
      <c r="P187" s="17"/>
      <c r="Q187" s="3">
        <v>310.417172628098</v>
      </c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1"/>
      <c r="AC187" s="1"/>
      <c r="AD187" s="1" t="s">
        <v>2317</v>
      </c>
    </row>
    <row r="188" spans="1:30" x14ac:dyDescent="0.25">
      <c r="A188" s="1" t="s">
        <v>1430</v>
      </c>
      <c r="B188" s="1" t="s">
        <v>1431</v>
      </c>
      <c r="C188" s="1" t="s">
        <v>1432</v>
      </c>
      <c r="D188" s="2">
        <v>44609</v>
      </c>
      <c r="E188" s="1" t="s">
        <v>1433</v>
      </c>
      <c r="F188" s="1" t="s">
        <v>1434</v>
      </c>
      <c r="G188" s="1" t="s">
        <v>1435</v>
      </c>
      <c r="H188" s="1" t="s">
        <v>1436</v>
      </c>
      <c r="I188" s="3">
        <v>2</v>
      </c>
      <c r="J188" s="3">
        <v>122.9911</v>
      </c>
      <c r="K188" s="3">
        <f>+J188*1.21*I188</f>
        <v>297.638462</v>
      </c>
      <c r="L188" s="17">
        <f t="shared" si="18"/>
        <v>223.2288465</v>
      </c>
      <c r="M188" s="17" t="s">
        <v>2348</v>
      </c>
      <c r="N188" s="17">
        <f t="shared" si="16"/>
        <v>212.06740417500001</v>
      </c>
      <c r="O188" s="17">
        <f t="shared" si="17"/>
        <v>192.79047713549249</v>
      </c>
      <c r="P188" s="17"/>
      <c r="Q188" s="3">
        <v>310.41723729</v>
      </c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1"/>
      <c r="AC188" s="1"/>
      <c r="AD188" s="1" t="s">
        <v>2318</v>
      </c>
    </row>
    <row r="189" spans="1:30" x14ac:dyDescent="0.25">
      <c r="A189" s="1" t="s">
        <v>1460</v>
      </c>
      <c r="B189" s="1" t="s">
        <v>1461</v>
      </c>
      <c r="C189" s="1" t="s">
        <v>1462</v>
      </c>
      <c r="D189" s="2">
        <v>44610</v>
      </c>
      <c r="E189" s="1" t="s">
        <v>1463</v>
      </c>
      <c r="F189" s="1" t="s">
        <v>1464</v>
      </c>
      <c r="G189" s="1" t="s">
        <v>1465</v>
      </c>
      <c r="H189" s="1" t="s">
        <v>1466</v>
      </c>
      <c r="I189" s="3">
        <v>1</v>
      </c>
      <c r="J189" s="3">
        <v>2479.5</v>
      </c>
      <c r="K189" s="3">
        <f>+J189*1.21*I189</f>
        <v>3000.1949999999997</v>
      </c>
      <c r="L189" s="17" t="s">
        <v>2348</v>
      </c>
      <c r="M189" s="17" t="s">
        <v>2348</v>
      </c>
      <c r="N189" s="17" t="s">
        <v>2348</v>
      </c>
      <c r="O189" s="17">
        <f>+K189</f>
        <v>3000.1949999999997</v>
      </c>
      <c r="P189" s="17"/>
      <c r="Q189" s="3">
        <v>4545.4491539999999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1"/>
      <c r="AC189" s="1"/>
      <c r="AD189" s="1" t="s">
        <v>2333</v>
      </c>
    </row>
    <row r="190" spans="1:30" x14ac:dyDescent="0.25">
      <c r="A190" s="1" t="s">
        <v>1467</v>
      </c>
      <c r="B190" s="1" t="s">
        <v>1468</v>
      </c>
      <c r="C190" s="1" t="s">
        <v>1469</v>
      </c>
      <c r="D190" s="2">
        <v>44609</v>
      </c>
      <c r="E190" s="1" t="s">
        <v>1470</v>
      </c>
      <c r="F190" s="1" t="s">
        <v>1471</v>
      </c>
      <c r="G190" s="1" t="s">
        <v>1472</v>
      </c>
      <c r="H190" s="1" t="s">
        <v>1473</v>
      </c>
      <c r="I190" s="3">
        <v>1</v>
      </c>
      <c r="J190" s="3">
        <v>768.64</v>
      </c>
      <c r="K190" s="3">
        <f>+J190*1.21*I190</f>
        <v>930.05439999999999</v>
      </c>
      <c r="L190" s="17" t="s">
        <v>2348</v>
      </c>
      <c r="M190" s="17" t="s">
        <v>2348</v>
      </c>
      <c r="N190" s="17" t="s">
        <v>2348</v>
      </c>
      <c r="O190" s="17">
        <f>+K190</f>
        <v>930.05439999999999</v>
      </c>
      <c r="P190" s="17"/>
      <c r="Q190" s="3">
        <v>1421.4859443</v>
      </c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1"/>
      <c r="AC190" s="1"/>
      <c r="AD190" s="1" t="s">
        <v>2334</v>
      </c>
    </row>
    <row r="191" spans="1:30" x14ac:dyDescent="0.25">
      <c r="A191" s="1" t="s">
        <v>1474</v>
      </c>
      <c r="B191" s="1" t="s">
        <v>1475</v>
      </c>
      <c r="C191" s="1" t="s">
        <v>1476</v>
      </c>
      <c r="D191" s="2">
        <v>44600</v>
      </c>
      <c r="E191" s="1" t="s">
        <v>1477</v>
      </c>
      <c r="F191" s="1" t="s">
        <v>1478</v>
      </c>
      <c r="G191" s="1" t="s">
        <v>1479</v>
      </c>
      <c r="H191" s="1" t="s">
        <v>1480</v>
      </c>
      <c r="I191" s="3">
        <v>4</v>
      </c>
      <c r="J191" s="3">
        <v>152.9</v>
      </c>
      <c r="K191" s="3">
        <f>+J191*1.21*I191</f>
        <v>740.03600000000006</v>
      </c>
      <c r="L191" s="17" t="s">
        <v>2348</v>
      </c>
      <c r="M191" s="17" t="s">
        <v>2348</v>
      </c>
      <c r="N191" s="17" t="s">
        <v>2348</v>
      </c>
      <c r="O191" s="17">
        <f>+K191</f>
        <v>740.03600000000006</v>
      </c>
      <c r="P191" s="17"/>
      <c r="Q191" s="3">
        <v>1133.8385731438</v>
      </c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1" t="s">
        <v>1481</v>
      </c>
      <c r="AC191" s="1" t="s">
        <v>1482</v>
      </c>
      <c r="AD191" s="1" t="s">
        <v>2294</v>
      </c>
    </row>
    <row r="192" spans="1:30" x14ac:dyDescent="0.25">
      <c r="A192" s="1" t="s">
        <v>1483</v>
      </c>
      <c r="B192" s="1" t="s">
        <v>1484</v>
      </c>
      <c r="C192" s="1" t="s">
        <v>1485</v>
      </c>
      <c r="D192" s="2">
        <v>44600</v>
      </c>
      <c r="E192" s="1" t="s">
        <v>1486</v>
      </c>
      <c r="F192" s="1" t="s">
        <v>1487</v>
      </c>
      <c r="G192" s="1" t="s">
        <v>1488</v>
      </c>
      <c r="H192" s="1" t="s">
        <v>1489</v>
      </c>
      <c r="I192" s="3">
        <v>8</v>
      </c>
      <c r="J192" s="3">
        <v>152.9</v>
      </c>
      <c r="K192" s="3">
        <f>+J192*1.21*I192</f>
        <v>1480.0720000000001</v>
      </c>
      <c r="L192" s="17" t="s">
        <v>2348</v>
      </c>
      <c r="M192" s="17" t="s">
        <v>2348</v>
      </c>
      <c r="N192" s="17" t="s">
        <v>2348</v>
      </c>
      <c r="O192" s="17">
        <f>+K192</f>
        <v>1480.0720000000001</v>
      </c>
      <c r="P192" s="17"/>
      <c r="Q192" s="3">
        <v>2267.6777591272698</v>
      </c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1" t="s">
        <v>1490</v>
      </c>
      <c r="AC192" s="1" t="s">
        <v>1491</v>
      </c>
      <c r="AD192" s="1" t="s">
        <v>2288</v>
      </c>
    </row>
    <row r="193" spans="1:30" x14ac:dyDescent="0.25">
      <c r="A193" s="1" t="s">
        <v>1492</v>
      </c>
      <c r="B193" s="1" t="s">
        <v>1493</v>
      </c>
      <c r="C193" s="1" t="s">
        <v>1494</v>
      </c>
      <c r="D193" s="2">
        <v>44610</v>
      </c>
      <c r="E193" s="1" t="s">
        <v>1495</v>
      </c>
      <c r="F193" s="1" t="s">
        <v>1496</v>
      </c>
      <c r="G193" s="1" t="s">
        <v>1497</v>
      </c>
      <c r="H193" s="1" t="s">
        <v>1498</v>
      </c>
      <c r="I193" s="3">
        <v>4</v>
      </c>
      <c r="J193" s="3">
        <v>152.9</v>
      </c>
      <c r="K193" s="3">
        <f>+J193*1.21*I193</f>
        <v>740.03600000000006</v>
      </c>
      <c r="L193" s="17" t="s">
        <v>2348</v>
      </c>
      <c r="M193" s="17" t="s">
        <v>2348</v>
      </c>
      <c r="N193" s="17" t="s">
        <v>2348</v>
      </c>
      <c r="O193" s="17">
        <f>+K193</f>
        <v>740.03600000000006</v>
      </c>
      <c r="P193" s="17"/>
      <c r="Q193" s="3">
        <v>1133.8388795636399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1" t="s">
        <v>1499</v>
      </c>
      <c r="AC193" s="1" t="s">
        <v>1500</v>
      </c>
      <c r="AD193" s="1" t="s">
        <v>2283</v>
      </c>
    </row>
    <row r="194" spans="1:30" x14ac:dyDescent="0.25">
      <c r="A194" s="1" t="s">
        <v>1501</v>
      </c>
      <c r="B194" s="1" t="s">
        <v>1502</v>
      </c>
      <c r="C194" s="1" t="s">
        <v>1503</v>
      </c>
      <c r="D194" s="2">
        <v>44614</v>
      </c>
      <c r="E194" s="1" t="s">
        <v>1504</v>
      </c>
      <c r="F194" s="1" t="s">
        <v>1505</v>
      </c>
      <c r="G194" s="1" t="s">
        <v>1506</v>
      </c>
      <c r="H194" s="1" t="s">
        <v>1507</v>
      </c>
      <c r="I194" s="3">
        <v>6</v>
      </c>
      <c r="J194" s="3">
        <v>152.9</v>
      </c>
      <c r="K194" s="3">
        <f>+J194*1.21*I194</f>
        <v>1110.0540000000001</v>
      </c>
      <c r="L194" s="17" t="s">
        <v>2348</v>
      </c>
      <c r="M194" s="17" t="s">
        <v>2348</v>
      </c>
      <c r="N194" s="17" t="s">
        <v>2348</v>
      </c>
      <c r="O194" s="17">
        <f>+K194</f>
        <v>1110.0540000000001</v>
      </c>
      <c r="P194" s="17"/>
      <c r="Q194" s="3">
        <v>1700.75831934546</v>
      </c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1"/>
      <c r="AC194" s="1"/>
      <c r="AD194" s="1" t="s">
        <v>2335</v>
      </c>
    </row>
    <row r="195" spans="1:30" x14ac:dyDescent="0.25">
      <c r="A195" s="1" t="s">
        <v>1508</v>
      </c>
      <c r="B195" s="1" t="s">
        <v>1509</v>
      </c>
      <c r="C195" s="1" t="s">
        <v>1510</v>
      </c>
      <c r="D195" s="2">
        <v>44609</v>
      </c>
      <c r="E195" s="1" t="s">
        <v>1511</v>
      </c>
      <c r="F195" s="1" t="s">
        <v>1512</v>
      </c>
      <c r="G195" s="1" t="s">
        <v>1513</v>
      </c>
      <c r="H195" s="1" t="s">
        <v>1514</v>
      </c>
      <c r="I195" s="3">
        <v>8</v>
      </c>
      <c r="J195" s="3">
        <v>152.9</v>
      </c>
      <c r="K195" s="3">
        <f>+J195*1.21*I195</f>
        <v>1480.0720000000001</v>
      </c>
      <c r="L195" s="17" t="s">
        <v>2348</v>
      </c>
      <c r="M195" s="17" t="s">
        <v>2348</v>
      </c>
      <c r="N195" s="17" t="s">
        <v>2348</v>
      </c>
      <c r="O195" s="17">
        <f>+K195</f>
        <v>1480.0720000000001</v>
      </c>
      <c r="P195" s="17"/>
      <c r="Q195" s="3">
        <v>2267.7272515702498</v>
      </c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1" t="s">
        <v>1515</v>
      </c>
      <c r="AC195" s="1" t="s">
        <v>1516</v>
      </c>
      <c r="AD195" s="1" t="s">
        <v>2302</v>
      </c>
    </row>
    <row r="196" spans="1:30" x14ac:dyDescent="0.25">
      <c r="A196" s="1" t="s">
        <v>1517</v>
      </c>
      <c r="B196" s="1" t="s">
        <v>1518</v>
      </c>
      <c r="C196" s="1" t="s">
        <v>1519</v>
      </c>
      <c r="D196" s="2">
        <v>44600</v>
      </c>
      <c r="E196" s="1" t="s">
        <v>1520</v>
      </c>
      <c r="F196" s="1" t="s">
        <v>1521</v>
      </c>
      <c r="G196" s="1" t="s">
        <v>1522</v>
      </c>
      <c r="H196" s="1" t="s">
        <v>1523</v>
      </c>
      <c r="I196" s="3">
        <v>1</v>
      </c>
      <c r="J196" s="3">
        <v>950.47</v>
      </c>
      <c r="K196" s="3">
        <f>+J196*1.21*I196</f>
        <v>1150.0687</v>
      </c>
      <c r="L196" s="17" t="s">
        <v>2348</v>
      </c>
      <c r="M196" s="17" t="s">
        <v>2348</v>
      </c>
      <c r="N196" s="17" t="s">
        <v>2348</v>
      </c>
      <c r="O196" s="17">
        <f>+K196</f>
        <v>1150.0687</v>
      </c>
      <c r="P196" s="17"/>
      <c r="Q196" s="3">
        <v>1758.6638925</v>
      </c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1" t="s">
        <v>1524</v>
      </c>
      <c r="AC196" s="1" t="s">
        <v>1525</v>
      </c>
      <c r="AD196" s="1" t="s">
        <v>2289</v>
      </c>
    </row>
    <row r="197" spans="1:30" x14ac:dyDescent="0.25">
      <c r="A197" s="1" t="s">
        <v>1526</v>
      </c>
      <c r="B197" s="1" t="s">
        <v>1527</v>
      </c>
      <c r="C197" s="1" t="s">
        <v>1528</v>
      </c>
      <c r="D197" s="2">
        <v>44610</v>
      </c>
      <c r="E197" s="1" t="s">
        <v>1529</v>
      </c>
      <c r="F197" s="1" t="s">
        <v>1530</v>
      </c>
      <c r="G197" s="1" t="s">
        <v>1531</v>
      </c>
      <c r="H197" s="1" t="s">
        <v>1532</v>
      </c>
      <c r="I197" s="3">
        <v>1</v>
      </c>
      <c r="J197" s="3">
        <v>950.47</v>
      </c>
      <c r="K197" s="3">
        <f>+J197*1.21*I197</f>
        <v>1150.0687</v>
      </c>
      <c r="L197" s="17" t="s">
        <v>2348</v>
      </c>
      <c r="M197" s="17" t="s">
        <v>2348</v>
      </c>
      <c r="N197" s="17" t="s">
        <v>2348</v>
      </c>
      <c r="O197" s="17">
        <f>+K197</f>
        <v>1150.0687</v>
      </c>
      <c r="P197" s="17"/>
      <c r="Q197" s="3">
        <v>1758.6638925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1" t="s">
        <v>1533</v>
      </c>
      <c r="AC197" s="1" t="s">
        <v>1534</v>
      </c>
      <c r="AD197" s="1" t="s">
        <v>2303</v>
      </c>
    </row>
    <row r="198" spans="1:30" x14ac:dyDescent="0.25">
      <c r="A198" s="1" t="s">
        <v>1535</v>
      </c>
      <c r="B198" s="1" t="s">
        <v>1536</v>
      </c>
      <c r="C198" s="1" t="s">
        <v>1537</v>
      </c>
      <c r="D198" s="2">
        <v>44608</v>
      </c>
      <c r="E198" s="1" t="s">
        <v>1538</v>
      </c>
      <c r="F198" s="1" t="s">
        <v>1539</v>
      </c>
      <c r="G198" s="1" t="s">
        <v>1540</v>
      </c>
      <c r="H198" s="1" t="s">
        <v>1541</v>
      </c>
      <c r="I198" s="3">
        <v>1</v>
      </c>
      <c r="J198" s="3">
        <v>272.74</v>
      </c>
      <c r="K198" s="3">
        <f>+J198*1.21*I198</f>
        <v>330.0154</v>
      </c>
      <c r="L198" s="17" t="s">
        <v>2348</v>
      </c>
      <c r="M198" s="17" t="s">
        <v>2348</v>
      </c>
      <c r="N198" s="17" t="s">
        <v>2348</v>
      </c>
      <c r="O198" s="17">
        <f>+K198</f>
        <v>330.0154</v>
      </c>
      <c r="P198" s="17"/>
      <c r="Q198" s="3">
        <v>495.86131979999999</v>
      </c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1"/>
      <c r="AC198" s="1"/>
      <c r="AD198" s="1" t="s">
        <v>2310</v>
      </c>
    </row>
    <row r="199" spans="1:30" x14ac:dyDescent="0.25">
      <c r="A199" s="1" t="s">
        <v>1542</v>
      </c>
      <c r="B199" s="1" t="s">
        <v>1543</v>
      </c>
      <c r="C199" s="1" t="s">
        <v>1544</v>
      </c>
      <c r="D199" s="2">
        <v>44614</v>
      </c>
      <c r="E199" s="1" t="s">
        <v>1545</v>
      </c>
      <c r="F199" s="1" t="s">
        <v>1546</v>
      </c>
      <c r="G199" s="1" t="s">
        <v>1547</v>
      </c>
      <c r="H199" s="1" t="s">
        <v>1548</v>
      </c>
      <c r="I199" s="3">
        <v>2</v>
      </c>
      <c r="J199" s="3">
        <v>128.38619834710701</v>
      </c>
      <c r="K199" s="3">
        <f>+J199*1.21*I199</f>
        <v>310.69459999999896</v>
      </c>
      <c r="L199" s="17" t="s">
        <v>2348</v>
      </c>
      <c r="M199" s="17">
        <f>+K199*0.9</f>
        <v>279.62513999999908</v>
      </c>
      <c r="N199" s="17">
        <f t="shared" ref="N199:N205" si="19">+M199*0.95</f>
        <v>265.64388299999911</v>
      </c>
      <c r="O199" s="17">
        <f t="shared" ref="O199:O205" si="20">+N199-(N199*9.09/100)</f>
        <v>241.49685403529918</v>
      </c>
      <c r="P199" s="17"/>
      <c r="Q199" s="3">
        <v>367.24872037189999</v>
      </c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1"/>
      <c r="AC199" s="1"/>
      <c r="AD199" s="1" t="s">
        <v>2320</v>
      </c>
    </row>
    <row r="200" spans="1:30" x14ac:dyDescent="0.25">
      <c r="A200" s="1" t="s">
        <v>1549</v>
      </c>
      <c r="B200" s="1" t="s">
        <v>1550</v>
      </c>
      <c r="C200" s="1" t="s">
        <v>1551</v>
      </c>
      <c r="D200" s="2">
        <v>44610</v>
      </c>
      <c r="E200" s="1" t="s">
        <v>1552</v>
      </c>
      <c r="F200" s="1" t="s">
        <v>1553</v>
      </c>
      <c r="G200" s="1" t="s">
        <v>1554</v>
      </c>
      <c r="H200" s="1" t="s">
        <v>1555</v>
      </c>
      <c r="I200" s="3">
        <v>1</v>
      </c>
      <c r="J200" s="3">
        <v>115.76247933884299</v>
      </c>
      <c r="K200" s="3">
        <f>+J200*1.21*I200</f>
        <v>140.07260000000002</v>
      </c>
      <c r="L200" s="17" t="s">
        <v>2348</v>
      </c>
      <c r="M200" s="17">
        <f t="shared" ref="M200:M205" si="21">+K200*0.9</f>
        <v>126.06534000000002</v>
      </c>
      <c r="N200" s="17">
        <f t="shared" si="19"/>
        <v>119.76207300000002</v>
      </c>
      <c r="O200" s="17">
        <f t="shared" si="20"/>
        <v>108.87570056430002</v>
      </c>
      <c r="P200" s="17"/>
      <c r="Q200" s="3">
        <v>154.540594667769</v>
      </c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1" t="s">
        <v>1556</v>
      </c>
      <c r="AC200" s="1" t="s">
        <v>1557</v>
      </c>
      <c r="AD200" s="1" t="s">
        <v>2283</v>
      </c>
    </row>
    <row r="201" spans="1:30" x14ac:dyDescent="0.25">
      <c r="A201" s="1" t="s">
        <v>1558</v>
      </c>
      <c r="B201" s="1" t="s">
        <v>1559</v>
      </c>
      <c r="C201" s="1" t="s">
        <v>1560</v>
      </c>
      <c r="D201" s="2">
        <v>44600</v>
      </c>
      <c r="E201" s="1" t="s">
        <v>1561</v>
      </c>
      <c r="F201" s="1" t="s">
        <v>1562</v>
      </c>
      <c r="G201" s="1" t="s">
        <v>1563</v>
      </c>
      <c r="H201" s="1" t="s">
        <v>1564</v>
      </c>
      <c r="I201" s="3">
        <v>1</v>
      </c>
      <c r="J201" s="3">
        <v>130.42578512396699</v>
      </c>
      <c r="K201" s="3">
        <f>+J201*1.21*I201</f>
        <v>157.81520000000006</v>
      </c>
      <c r="L201" s="17" t="s">
        <v>2348</v>
      </c>
      <c r="M201" s="17">
        <f t="shared" si="21"/>
        <v>142.03368000000006</v>
      </c>
      <c r="N201" s="17">
        <f t="shared" si="19"/>
        <v>134.93199600000005</v>
      </c>
      <c r="O201" s="17">
        <f t="shared" si="20"/>
        <v>122.66667756360005</v>
      </c>
      <c r="P201" s="17"/>
      <c r="Q201" s="3">
        <v>239.66259719669401</v>
      </c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1" t="s">
        <v>1565</v>
      </c>
      <c r="AC201" s="1" t="s">
        <v>1566</v>
      </c>
      <c r="AD201" s="1" t="s">
        <v>2292</v>
      </c>
    </row>
    <row r="202" spans="1:30" x14ac:dyDescent="0.25">
      <c r="A202" s="1" t="s">
        <v>1567</v>
      </c>
      <c r="B202" s="1" t="s">
        <v>1568</v>
      </c>
      <c r="C202" s="1" t="s">
        <v>1569</v>
      </c>
      <c r="D202" s="2">
        <v>44600</v>
      </c>
      <c r="E202" s="1" t="s">
        <v>1570</v>
      </c>
      <c r="F202" s="1" t="s">
        <v>1571</v>
      </c>
      <c r="G202" s="1" t="s">
        <v>1572</v>
      </c>
      <c r="H202" s="1" t="s">
        <v>1573</v>
      </c>
      <c r="I202" s="3">
        <v>1</v>
      </c>
      <c r="J202" s="3">
        <v>130.42578512396699</v>
      </c>
      <c r="K202" s="3">
        <f>+J202*1.21*I202</f>
        <v>157.81520000000006</v>
      </c>
      <c r="L202" s="17" t="s">
        <v>2348</v>
      </c>
      <c r="M202" s="17">
        <f t="shared" si="21"/>
        <v>142.03368000000006</v>
      </c>
      <c r="N202" s="17">
        <f t="shared" si="19"/>
        <v>134.93199600000005</v>
      </c>
      <c r="O202" s="17">
        <f t="shared" si="20"/>
        <v>122.66667756360005</v>
      </c>
      <c r="P202" s="17"/>
      <c r="Q202" s="3">
        <v>239.66259719669401</v>
      </c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1"/>
      <c r="AC202" s="1"/>
      <c r="AD202" s="1" t="s">
        <v>2323</v>
      </c>
    </row>
    <row r="203" spans="1:30" x14ac:dyDescent="0.25">
      <c r="A203" s="1" t="s">
        <v>1574</v>
      </c>
      <c r="B203" s="1" t="s">
        <v>1575</v>
      </c>
      <c r="C203" s="1" t="s">
        <v>1576</v>
      </c>
      <c r="D203" s="2">
        <v>44610</v>
      </c>
      <c r="E203" s="1" t="s">
        <v>1577</v>
      </c>
      <c r="F203" s="1" t="s">
        <v>1578</v>
      </c>
      <c r="G203" s="1" t="s">
        <v>1579</v>
      </c>
      <c r="H203" s="1" t="s">
        <v>1580</v>
      </c>
      <c r="I203" s="3">
        <v>1</v>
      </c>
      <c r="J203" s="3">
        <v>130.42578512396699</v>
      </c>
      <c r="K203" s="3">
        <f>+J203*1.21*I203</f>
        <v>157.81520000000006</v>
      </c>
      <c r="L203" s="17" t="s">
        <v>2348</v>
      </c>
      <c r="M203" s="17">
        <f t="shared" si="21"/>
        <v>142.03368000000006</v>
      </c>
      <c r="N203" s="17">
        <f t="shared" si="19"/>
        <v>134.93199600000005</v>
      </c>
      <c r="O203" s="17">
        <f t="shared" si="20"/>
        <v>122.66667756360005</v>
      </c>
      <c r="P203" s="17"/>
      <c r="Q203" s="3">
        <v>239.66259719669401</v>
      </c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1" t="s">
        <v>1581</v>
      </c>
      <c r="AC203" s="1" t="s">
        <v>1582</v>
      </c>
      <c r="AD203" s="1" t="s">
        <v>2283</v>
      </c>
    </row>
    <row r="204" spans="1:30" x14ac:dyDescent="0.25">
      <c r="A204" s="1" t="s">
        <v>1583</v>
      </c>
      <c r="B204" s="1" t="s">
        <v>1584</v>
      </c>
      <c r="C204" s="1" t="s">
        <v>1585</v>
      </c>
      <c r="D204" s="2">
        <v>44600</v>
      </c>
      <c r="E204" s="1" t="s">
        <v>1586</v>
      </c>
      <c r="F204" s="1" t="s">
        <v>1587</v>
      </c>
      <c r="G204" s="1" t="s">
        <v>1588</v>
      </c>
      <c r="H204" s="1" t="s">
        <v>1589</v>
      </c>
      <c r="I204" s="3">
        <v>1</v>
      </c>
      <c r="J204" s="3">
        <v>212.23132231405</v>
      </c>
      <c r="K204" s="3">
        <f>+J204*1.21*I204</f>
        <v>256.79990000000049</v>
      </c>
      <c r="L204" s="17" t="s">
        <v>2348</v>
      </c>
      <c r="M204" s="17">
        <f t="shared" si="21"/>
        <v>231.11991000000046</v>
      </c>
      <c r="N204" s="17">
        <f t="shared" si="19"/>
        <v>219.56391450000044</v>
      </c>
      <c r="O204" s="17">
        <f t="shared" si="20"/>
        <v>199.60555467195039</v>
      </c>
      <c r="P204" s="17"/>
      <c r="Q204" s="3">
        <v>331.80881624545498</v>
      </c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1"/>
      <c r="AC204" s="1"/>
      <c r="AD204" s="1" t="s">
        <v>2323</v>
      </c>
    </row>
    <row r="205" spans="1:30" x14ac:dyDescent="0.25">
      <c r="A205" s="1" t="s">
        <v>1590</v>
      </c>
      <c r="B205" s="1" t="s">
        <v>1591</v>
      </c>
      <c r="C205" s="1" t="s">
        <v>1592</v>
      </c>
      <c r="D205" s="2">
        <v>44610</v>
      </c>
      <c r="E205" s="1" t="s">
        <v>1593</v>
      </c>
      <c r="F205" s="1" t="s">
        <v>1594</v>
      </c>
      <c r="G205" s="1" t="s">
        <v>1595</v>
      </c>
      <c r="H205" s="1" t="s">
        <v>1596</v>
      </c>
      <c r="I205" s="3">
        <v>1</v>
      </c>
      <c r="J205" s="3">
        <v>212.23132231405</v>
      </c>
      <c r="K205" s="3">
        <f>+J205*1.21*I205</f>
        <v>256.79990000000049</v>
      </c>
      <c r="L205" s="17" t="s">
        <v>2348</v>
      </c>
      <c r="M205" s="17">
        <f t="shared" si="21"/>
        <v>231.11991000000046</v>
      </c>
      <c r="N205" s="17">
        <f t="shared" si="19"/>
        <v>219.56391450000044</v>
      </c>
      <c r="O205" s="17">
        <f t="shared" si="20"/>
        <v>199.60555467195039</v>
      </c>
      <c r="P205" s="17"/>
      <c r="Q205" s="3">
        <v>331.80881624545498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1" t="s">
        <v>1597</v>
      </c>
      <c r="AC205" s="1" t="s">
        <v>1598</v>
      </c>
      <c r="AD205" s="1" t="s">
        <v>2283</v>
      </c>
    </row>
    <row r="206" spans="1:30" x14ac:dyDescent="0.25">
      <c r="A206" s="1" t="s">
        <v>1437</v>
      </c>
      <c r="B206" s="1" t="s">
        <v>1438</v>
      </c>
      <c r="C206" s="1" t="s">
        <v>1439</v>
      </c>
      <c r="D206" s="2">
        <v>44608</v>
      </c>
      <c r="E206" s="1" t="s">
        <v>1440</v>
      </c>
      <c r="F206" s="1" t="s">
        <v>1441</v>
      </c>
      <c r="G206" s="1" t="s">
        <v>1442</v>
      </c>
      <c r="H206" s="1" t="s">
        <v>1443</v>
      </c>
      <c r="I206" s="3">
        <v>-2</v>
      </c>
      <c r="J206" s="3">
        <v>100.062561983471</v>
      </c>
      <c r="K206" s="3">
        <f>+J206*1.21*I206</f>
        <v>-242.15139999999982</v>
      </c>
      <c r="L206" s="17">
        <f>+K206*0.75</f>
        <v>-181.61354999999986</v>
      </c>
      <c r="M206" s="17" t="s">
        <v>2348</v>
      </c>
      <c r="N206" s="17">
        <f>+L206*0.95</f>
        <v>-172.53287249999985</v>
      </c>
      <c r="O206" s="17">
        <f>+N206-(N206*9.09/100)</f>
        <v>-156.84963438974987</v>
      </c>
      <c r="P206" s="17"/>
      <c r="Q206" s="3">
        <v>-252.547900190082</v>
      </c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1" t="s">
        <v>1444</v>
      </c>
      <c r="AC206" s="1" t="s">
        <v>1445</v>
      </c>
      <c r="AD206" s="1" t="s">
        <v>2316</v>
      </c>
    </row>
    <row r="207" spans="1:30" s="15" customFormat="1" x14ac:dyDescent="0.25">
      <c r="A207" s="12" t="s">
        <v>1606</v>
      </c>
      <c r="B207" s="1" t="s">
        <v>1607</v>
      </c>
      <c r="C207" s="1" t="s">
        <v>1608</v>
      </c>
      <c r="D207" s="13">
        <v>44600</v>
      </c>
      <c r="E207" s="12" t="s">
        <v>1609</v>
      </c>
      <c r="F207" s="1" t="s">
        <v>1610</v>
      </c>
      <c r="G207" s="1" t="s">
        <v>1611</v>
      </c>
      <c r="H207" s="12" t="s">
        <v>1612</v>
      </c>
      <c r="I207" s="14">
        <v>1</v>
      </c>
      <c r="J207" s="14">
        <v>1446.28</v>
      </c>
      <c r="K207" s="14">
        <f>+J207*1.21*I207</f>
        <v>1749.9987999999998</v>
      </c>
      <c r="L207" s="16" t="s">
        <v>2348</v>
      </c>
      <c r="M207" s="16" t="s">
        <v>2348</v>
      </c>
      <c r="N207" s="16" t="s">
        <v>2348</v>
      </c>
      <c r="O207" s="16">
        <f>+K207</f>
        <v>1749.9987999999998</v>
      </c>
      <c r="P207" s="16"/>
      <c r="Q207" s="3">
        <v>1983.4464528016499</v>
      </c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1"/>
      <c r="AC207" s="1"/>
      <c r="AD207" s="1" t="s">
        <v>2336</v>
      </c>
    </row>
    <row r="208" spans="1:30" x14ac:dyDescent="0.25">
      <c r="A208" s="1" t="s">
        <v>1613</v>
      </c>
      <c r="B208" s="1" t="s">
        <v>1614</v>
      </c>
      <c r="C208" s="1" t="s">
        <v>1615</v>
      </c>
      <c r="D208" s="2">
        <v>44609</v>
      </c>
      <c r="E208" s="1" t="s">
        <v>1616</v>
      </c>
      <c r="F208" s="1" t="s">
        <v>1617</v>
      </c>
      <c r="G208" s="1" t="s">
        <v>1618</v>
      </c>
      <c r="H208" s="1" t="s">
        <v>1619</v>
      </c>
      <c r="I208" s="3">
        <v>1</v>
      </c>
      <c r="J208" s="3">
        <v>145.04</v>
      </c>
      <c r="K208" s="3">
        <f>+J208*1.21*I208</f>
        <v>175.49839999999998</v>
      </c>
      <c r="L208" s="17" t="s">
        <v>2348</v>
      </c>
      <c r="M208" s="17" t="s">
        <v>2348</v>
      </c>
      <c r="N208" s="17" t="s">
        <v>2348</v>
      </c>
      <c r="O208" s="17">
        <f>+K208</f>
        <v>175.49839999999998</v>
      </c>
      <c r="P208" s="17"/>
      <c r="Q208" s="3">
        <v>239.65897719338801</v>
      </c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1"/>
      <c r="AC208" s="1"/>
      <c r="AD208" s="1" t="s">
        <v>2284</v>
      </c>
    </row>
    <row r="209" spans="1:30" x14ac:dyDescent="0.25">
      <c r="A209" s="1" t="s">
        <v>1620</v>
      </c>
      <c r="B209" s="1" t="s">
        <v>1621</v>
      </c>
      <c r="C209" s="1" t="s">
        <v>1622</v>
      </c>
      <c r="D209" s="2">
        <v>44608</v>
      </c>
      <c r="E209" s="1" t="s">
        <v>1623</v>
      </c>
      <c r="F209" s="1" t="s">
        <v>1624</v>
      </c>
      <c r="G209" s="1" t="s">
        <v>1625</v>
      </c>
      <c r="H209" s="1" t="s">
        <v>1626</v>
      </c>
      <c r="I209" s="3">
        <v>-3</v>
      </c>
      <c r="J209" s="3">
        <v>27.414710743801699</v>
      </c>
      <c r="K209" s="3">
        <f>+J209*1.21*I209</f>
        <v>-99.51540000000017</v>
      </c>
      <c r="L209" s="17" t="s">
        <v>2348</v>
      </c>
      <c r="M209" s="17" t="s">
        <v>2348</v>
      </c>
      <c r="N209" s="17">
        <f t="shared" ref="N209:N217" si="22">+K209*0.95</f>
        <v>-94.539630000000159</v>
      </c>
      <c r="O209" s="17">
        <f t="shared" ref="O209:O217" si="23">+N209-(N209*9.09/100)</f>
        <v>-85.94597763300014</v>
      </c>
      <c r="P209" s="17"/>
      <c r="Q209" s="3">
        <v>-113.964871591736</v>
      </c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1" t="s">
        <v>1627</v>
      </c>
      <c r="AC209" s="1" t="s">
        <v>1628</v>
      </c>
      <c r="AD209" s="1" t="s">
        <v>2316</v>
      </c>
    </row>
    <row r="210" spans="1:30" x14ac:dyDescent="0.25">
      <c r="A210" s="1" t="s">
        <v>1629</v>
      </c>
      <c r="B210" s="1" t="s">
        <v>1630</v>
      </c>
      <c r="C210" s="1" t="s">
        <v>1631</v>
      </c>
      <c r="D210" s="2">
        <v>44608</v>
      </c>
      <c r="E210" s="1" t="s">
        <v>1632</v>
      </c>
      <c r="F210" s="1" t="s">
        <v>1633</v>
      </c>
      <c r="G210" s="1" t="s">
        <v>1634</v>
      </c>
      <c r="H210" s="1" t="s">
        <v>1635</v>
      </c>
      <c r="I210" s="3">
        <v>3</v>
      </c>
      <c r="J210" s="3">
        <v>27.414710743801699</v>
      </c>
      <c r="K210" s="3">
        <f>+J210*1.21*I210</f>
        <v>99.51540000000017</v>
      </c>
      <c r="L210" s="17" t="s">
        <v>2348</v>
      </c>
      <c r="M210" s="17" t="s">
        <v>2348</v>
      </c>
      <c r="N210" s="17">
        <f t="shared" si="22"/>
        <v>94.539630000000159</v>
      </c>
      <c r="O210" s="17">
        <f t="shared" si="23"/>
        <v>85.94597763300014</v>
      </c>
      <c r="P210" s="17"/>
      <c r="Q210" s="3">
        <v>113.964871591736</v>
      </c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1"/>
      <c r="AC210" s="1"/>
      <c r="AD210" s="1" t="s">
        <v>2317</v>
      </c>
    </row>
    <row r="211" spans="1:30" x14ac:dyDescent="0.25">
      <c r="A211" s="1" t="s">
        <v>1636</v>
      </c>
      <c r="B211" s="1" t="s">
        <v>1637</v>
      </c>
      <c r="C211" s="1" t="s">
        <v>1638</v>
      </c>
      <c r="D211" s="2">
        <v>44609</v>
      </c>
      <c r="E211" s="1" t="s">
        <v>1639</v>
      </c>
      <c r="F211" s="1" t="s">
        <v>1640</v>
      </c>
      <c r="G211" s="1" t="s">
        <v>1641</v>
      </c>
      <c r="H211" s="1" t="s">
        <v>1642</v>
      </c>
      <c r="I211" s="3">
        <v>3</v>
      </c>
      <c r="J211" s="3">
        <v>27.414710743801699</v>
      </c>
      <c r="K211" s="3">
        <f>+J211*1.21*I211</f>
        <v>99.51540000000017</v>
      </c>
      <c r="L211" s="17" t="s">
        <v>2348</v>
      </c>
      <c r="M211" s="17" t="s">
        <v>2348</v>
      </c>
      <c r="N211" s="17">
        <f t="shared" si="22"/>
        <v>94.539630000000159</v>
      </c>
      <c r="O211" s="17">
        <f t="shared" si="23"/>
        <v>85.94597763300014</v>
      </c>
      <c r="P211" s="17"/>
      <c r="Q211" s="3">
        <v>113.964871591736</v>
      </c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1" t="s">
        <v>1643</v>
      </c>
      <c r="AC211" s="1" t="s">
        <v>1644</v>
      </c>
      <c r="AD211" s="1" t="s">
        <v>2301</v>
      </c>
    </row>
    <row r="212" spans="1:30" x14ac:dyDescent="0.25">
      <c r="A212" s="1" t="s">
        <v>1645</v>
      </c>
      <c r="B212" s="1" t="s">
        <v>1646</v>
      </c>
      <c r="C212" s="1" t="s">
        <v>1647</v>
      </c>
      <c r="D212" s="2">
        <v>44609</v>
      </c>
      <c r="E212" s="1" t="s">
        <v>1648</v>
      </c>
      <c r="F212" s="1" t="s">
        <v>1649</v>
      </c>
      <c r="G212" s="1" t="s">
        <v>1650</v>
      </c>
      <c r="H212" s="1" t="s">
        <v>1651</v>
      </c>
      <c r="I212" s="3">
        <v>3</v>
      </c>
      <c r="J212" s="3">
        <v>27.4148</v>
      </c>
      <c r="K212" s="3">
        <f>+J212*1.21*I212</f>
        <v>99.515724000000006</v>
      </c>
      <c r="L212" s="17" t="s">
        <v>2348</v>
      </c>
      <c r="M212" s="17" t="s">
        <v>2348</v>
      </c>
      <c r="N212" s="17">
        <f t="shared" si="22"/>
        <v>94.539937800000004</v>
      </c>
      <c r="O212" s="17">
        <f t="shared" si="23"/>
        <v>85.946257453979996</v>
      </c>
      <c r="P212" s="17"/>
      <c r="Q212" s="3">
        <v>113.965242636</v>
      </c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1"/>
      <c r="AC212" s="1"/>
      <c r="AD212" s="1" t="s">
        <v>2318</v>
      </c>
    </row>
    <row r="213" spans="1:30" x14ac:dyDescent="0.25">
      <c r="A213" s="1" t="s">
        <v>1652</v>
      </c>
      <c r="B213" s="1" t="s">
        <v>1653</v>
      </c>
      <c r="C213" s="1" t="s">
        <v>1654</v>
      </c>
      <c r="D213" s="2">
        <v>44608</v>
      </c>
      <c r="E213" s="1" t="s">
        <v>1655</v>
      </c>
      <c r="F213" s="1" t="s">
        <v>1656</v>
      </c>
      <c r="G213" s="1" t="s">
        <v>1657</v>
      </c>
      <c r="H213" s="1" t="s">
        <v>1658</v>
      </c>
      <c r="I213" s="3">
        <v>-3</v>
      </c>
      <c r="J213" s="3">
        <v>27.414958677685998</v>
      </c>
      <c r="K213" s="3">
        <f>+J213*1.21*I213</f>
        <v>-99.516300000000172</v>
      </c>
      <c r="L213" s="17" t="s">
        <v>2348</v>
      </c>
      <c r="M213" s="17" t="s">
        <v>2348</v>
      </c>
      <c r="N213" s="17">
        <f t="shared" si="22"/>
        <v>-94.54048500000016</v>
      </c>
      <c r="O213" s="17">
        <f t="shared" si="23"/>
        <v>-85.946754913500143</v>
      </c>
      <c r="P213" s="17"/>
      <c r="Q213" s="3">
        <v>-113.96590227024799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1" t="s">
        <v>1659</v>
      </c>
      <c r="AC213" s="1" t="s">
        <v>1660</v>
      </c>
      <c r="AD213" s="1" t="s">
        <v>2316</v>
      </c>
    </row>
    <row r="214" spans="1:30" x14ac:dyDescent="0.25">
      <c r="A214" s="1" t="s">
        <v>1661</v>
      </c>
      <c r="B214" s="1" t="s">
        <v>1662</v>
      </c>
      <c r="C214" s="1" t="s">
        <v>1663</v>
      </c>
      <c r="D214" s="2">
        <v>44608</v>
      </c>
      <c r="E214" s="1" t="s">
        <v>1664</v>
      </c>
      <c r="F214" s="1" t="s">
        <v>1665</v>
      </c>
      <c r="G214" s="1" t="s">
        <v>1666</v>
      </c>
      <c r="H214" s="1" t="s">
        <v>1667</v>
      </c>
      <c r="I214" s="3">
        <v>3</v>
      </c>
      <c r="J214" s="3">
        <v>27.414958677685998</v>
      </c>
      <c r="K214" s="3">
        <f>+J214*1.21*I214</f>
        <v>99.516300000000172</v>
      </c>
      <c r="L214" s="17" t="s">
        <v>2348</v>
      </c>
      <c r="M214" s="17" t="s">
        <v>2348</v>
      </c>
      <c r="N214" s="17">
        <f t="shared" si="22"/>
        <v>94.54048500000016</v>
      </c>
      <c r="O214" s="17">
        <f t="shared" si="23"/>
        <v>85.946754913500143</v>
      </c>
      <c r="P214" s="17"/>
      <c r="Q214" s="3">
        <v>113.96590227024799</v>
      </c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1"/>
      <c r="AC214" s="1"/>
      <c r="AD214" s="1" t="s">
        <v>2317</v>
      </c>
    </row>
    <row r="215" spans="1:30" x14ac:dyDescent="0.25">
      <c r="A215" s="1" t="s">
        <v>1668</v>
      </c>
      <c r="B215" s="1" t="s">
        <v>1669</v>
      </c>
      <c r="C215" s="1" t="s">
        <v>1670</v>
      </c>
      <c r="D215" s="2">
        <v>44609</v>
      </c>
      <c r="E215" s="1" t="s">
        <v>1671</v>
      </c>
      <c r="F215" s="1" t="s">
        <v>1672</v>
      </c>
      <c r="G215" s="1" t="s">
        <v>1673</v>
      </c>
      <c r="H215" s="1" t="s">
        <v>1674</v>
      </c>
      <c r="I215" s="3">
        <v>3</v>
      </c>
      <c r="J215" s="3">
        <v>27.414958677685998</v>
      </c>
      <c r="K215" s="3">
        <f>+J215*1.21*I215</f>
        <v>99.516300000000172</v>
      </c>
      <c r="L215" s="17" t="s">
        <v>2348</v>
      </c>
      <c r="M215" s="17" t="s">
        <v>2348</v>
      </c>
      <c r="N215" s="17">
        <f t="shared" si="22"/>
        <v>94.54048500000016</v>
      </c>
      <c r="O215" s="17">
        <f t="shared" si="23"/>
        <v>85.946754913500143</v>
      </c>
      <c r="P215" s="17"/>
      <c r="Q215" s="3">
        <v>113.96590227024799</v>
      </c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1" t="s">
        <v>1675</v>
      </c>
      <c r="AC215" s="1" t="s">
        <v>1676</v>
      </c>
      <c r="AD215" s="1" t="s">
        <v>2301</v>
      </c>
    </row>
    <row r="216" spans="1:30" x14ac:dyDescent="0.25">
      <c r="A216" s="1" t="s">
        <v>1677</v>
      </c>
      <c r="B216" s="1" t="s">
        <v>1678</v>
      </c>
      <c r="C216" s="1" t="s">
        <v>1679</v>
      </c>
      <c r="D216" s="2">
        <v>44609</v>
      </c>
      <c r="E216" s="1" t="s">
        <v>1680</v>
      </c>
      <c r="F216" s="1" t="s">
        <v>1681</v>
      </c>
      <c r="G216" s="1" t="s">
        <v>1682</v>
      </c>
      <c r="H216" s="1" t="s">
        <v>1683</v>
      </c>
      <c r="I216" s="3">
        <v>3</v>
      </c>
      <c r="J216" s="3">
        <v>27.414999999999999</v>
      </c>
      <c r="K216" s="3">
        <f>+J216*1.21*I216</f>
        <v>99.516449999999992</v>
      </c>
      <c r="L216" s="17" t="s">
        <v>2348</v>
      </c>
      <c r="M216" s="17" t="s">
        <v>2348</v>
      </c>
      <c r="N216" s="17">
        <f t="shared" si="22"/>
        <v>94.540627499999985</v>
      </c>
      <c r="O216" s="17">
        <f t="shared" si="23"/>
        <v>85.94688446024999</v>
      </c>
      <c r="P216" s="17"/>
      <c r="Q216" s="3">
        <v>113.96607405</v>
      </c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1"/>
      <c r="AC216" s="1"/>
      <c r="AD216" s="1" t="s">
        <v>2318</v>
      </c>
    </row>
    <row r="217" spans="1:30" x14ac:dyDescent="0.25">
      <c r="A217" s="1" t="s">
        <v>1684</v>
      </c>
      <c r="B217" s="1" t="s">
        <v>1685</v>
      </c>
      <c r="C217" s="1" t="s">
        <v>1686</v>
      </c>
      <c r="D217" s="2">
        <v>44617</v>
      </c>
      <c r="E217" s="1" t="s">
        <v>1687</v>
      </c>
      <c r="F217" s="1" t="s">
        <v>1688</v>
      </c>
      <c r="G217" s="1" t="s">
        <v>1689</v>
      </c>
      <c r="H217" s="1" t="s">
        <v>1690</v>
      </c>
      <c r="I217" s="3">
        <v>2</v>
      </c>
      <c r="J217" s="3">
        <v>27.414958677685998</v>
      </c>
      <c r="K217" s="3">
        <f>+J217*1.21*I217</f>
        <v>66.344200000000114</v>
      </c>
      <c r="L217" s="17" t="s">
        <v>2348</v>
      </c>
      <c r="M217" s="17" t="s">
        <v>2348</v>
      </c>
      <c r="N217" s="17">
        <f t="shared" si="22"/>
        <v>63.026990000000104</v>
      </c>
      <c r="O217" s="17">
        <f t="shared" si="23"/>
        <v>57.297836609000093</v>
      </c>
      <c r="P217" s="17"/>
      <c r="Q217" s="3">
        <v>94.650693133884502</v>
      </c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1"/>
      <c r="AC217" s="1"/>
      <c r="AD217" s="1" t="s">
        <v>2308</v>
      </c>
    </row>
    <row r="218" spans="1:30" x14ac:dyDescent="0.25">
      <c r="A218" s="1" t="s">
        <v>1446</v>
      </c>
      <c r="B218" s="1" t="s">
        <v>1447</v>
      </c>
      <c r="C218" s="1" t="s">
        <v>1448</v>
      </c>
      <c r="D218" s="2">
        <v>44608</v>
      </c>
      <c r="E218" s="1" t="s">
        <v>1449</v>
      </c>
      <c r="F218" s="1" t="s">
        <v>1450</v>
      </c>
      <c r="G218" s="1" t="s">
        <v>1451</v>
      </c>
      <c r="H218" s="1" t="s">
        <v>1452</v>
      </c>
      <c r="I218" s="3">
        <v>2</v>
      </c>
      <c r="J218" s="3">
        <v>100.062561983471</v>
      </c>
      <c r="K218" s="3">
        <f>+J218*1.21*I218</f>
        <v>242.15139999999982</v>
      </c>
      <c r="L218" s="17">
        <f t="shared" ref="L218:L219" si="24">+K218*0.75</f>
        <v>181.61354999999986</v>
      </c>
      <c r="M218" s="17" t="s">
        <v>2348</v>
      </c>
      <c r="N218" s="17">
        <f t="shared" ref="N218:N219" si="25">+L218*0.95</f>
        <v>172.53287249999985</v>
      </c>
      <c r="O218" s="17">
        <f t="shared" ref="O218:O228" si="26">+N218-(N218*9.09/100)</f>
        <v>156.84963438974987</v>
      </c>
      <c r="P218" s="17"/>
      <c r="Q218" s="3">
        <v>252.547900190082</v>
      </c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1"/>
      <c r="AC218" s="1"/>
      <c r="AD218" s="1" t="s">
        <v>2317</v>
      </c>
    </row>
    <row r="219" spans="1:30" x14ac:dyDescent="0.25">
      <c r="A219" s="1" t="s">
        <v>1453</v>
      </c>
      <c r="B219" s="1" t="s">
        <v>1454</v>
      </c>
      <c r="C219" s="1" t="s">
        <v>1455</v>
      </c>
      <c r="D219" s="2">
        <v>44609</v>
      </c>
      <c r="E219" s="1" t="s">
        <v>1456</v>
      </c>
      <c r="F219" s="1" t="s">
        <v>1457</v>
      </c>
      <c r="G219" s="1" t="s">
        <v>1458</v>
      </c>
      <c r="H219" s="1" t="s">
        <v>1459</v>
      </c>
      <c r="I219" s="3">
        <v>2</v>
      </c>
      <c r="J219" s="3">
        <v>100.0626</v>
      </c>
      <c r="K219" s="3">
        <f>+J219*1.21*I219</f>
        <v>242.15149199999999</v>
      </c>
      <c r="L219" s="17">
        <f t="shared" si="24"/>
        <v>181.613619</v>
      </c>
      <c r="M219" s="17" t="s">
        <v>2348</v>
      </c>
      <c r="N219" s="17">
        <f t="shared" si="25"/>
        <v>172.53293804999998</v>
      </c>
      <c r="O219" s="17">
        <f t="shared" si="26"/>
        <v>156.84969398125497</v>
      </c>
      <c r="P219" s="17"/>
      <c r="Q219" s="3">
        <v>252.54799614000001</v>
      </c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1"/>
      <c r="AC219" s="1"/>
      <c r="AD219" s="1" t="s">
        <v>2318</v>
      </c>
    </row>
    <row r="220" spans="1:30" x14ac:dyDescent="0.25">
      <c r="A220" s="1" t="s">
        <v>1705</v>
      </c>
      <c r="B220" s="1" t="s">
        <v>1706</v>
      </c>
      <c r="C220" s="1" t="s">
        <v>1707</v>
      </c>
      <c r="D220" s="2">
        <v>44608</v>
      </c>
      <c r="E220" s="1" t="s">
        <v>1708</v>
      </c>
      <c r="F220" s="1" t="s">
        <v>1709</v>
      </c>
      <c r="G220" s="1" t="s">
        <v>1710</v>
      </c>
      <c r="H220" s="1" t="s">
        <v>1711</v>
      </c>
      <c r="I220" s="3">
        <v>-3</v>
      </c>
      <c r="J220" s="3">
        <v>38.8380165289256</v>
      </c>
      <c r="K220" s="3">
        <f>+J220*1.21*I220</f>
        <v>-140.98199999999991</v>
      </c>
      <c r="L220" s="17" t="s">
        <v>2348</v>
      </c>
      <c r="M220" s="17" t="s">
        <v>2348</v>
      </c>
      <c r="N220" s="17">
        <f t="shared" ref="N220:N228" si="27">+K220*0.95</f>
        <v>-133.9328999999999</v>
      </c>
      <c r="O220" s="17">
        <f t="shared" si="26"/>
        <v>-121.75839938999991</v>
      </c>
      <c r="P220" s="17"/>
      <c r="Q220" s="3">
        <v>-161.45235337190101</v>
      </c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1" t="s">
        <v>1712</v>
      </c>
      <c r="AC220" s="1" t="s">
        <v>1713</v>
      </c>
      <c r="AD220" s="1" t="s">
        <v>2316</v>
      </c>
    </row>
    <row r="221" spans="1:30" x14ac:dyDescent="0.25">
      <c r="A221" s="1" t="s">
        <v>1714</v>
      </c>
      <c r="B221" s="1" t="s">
        <v>1715</v>
      </c>
      <c r="C221" s="1" t="s">
        <v>1716</v>
      </c>
      <c r="D221" s="2">
        <v>44608</v>
      </c>
      <c r="E221" s="1" t="s">
        <v>1717</v>
      </c>
      <c r="F221" s="1" t="s">
        <v>1718</v>
      </c>
      <c r="G221" s="1" t="s">
        <v>1719</v>
      </c>
      <c r="H221" s="1" t="s">
        <v>1720</v>
      </c>
      <c r="I221" s="3">
        <v>3</v>
      </c>
      <c r="J221" s="3">
        <v>38.8380165289256</v>
      </c>
      <c r="K221" s="3">
        <f>+J221*1.21*I221</f>
        <v>140.98199999999991</v>
      </c>
      <c r="L221" s="17" t="s">
        <v>2348</v>
      </c>
      <c r="M221" s="17" t="s">
        <v>2348</v>
      </c>
      <c r="N221" s="17">
        <f t="shared" si="27"/>
        <v>133.9328999999999</v>
      </c>
      <c r="O221" s="17">
        <f t="shared" si="26"/>
        <v>121.75839938999991</v>
      </c>
      <c r="P221" s="17"/>
      <c r="Q221" s="3">
        <v>161.45235337190101</v>
      </c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1"/>
      <c r="AC221" s="1"/>
      <c r="AD221" s="1" t="s">
        <v>2317</v>
      </c>
    </row>
    <row r="222" spans="1:30" x14ac:dyDescent="0.25">
      <c r="A222" s="1" t="s">
        <v>1721</v>
      </c>
      <c r="B222" s="1" t="s">
        <v>1722</v>
      </c>
      <c r="C222" s="1" t="s">
        <v>1723</v>
      </c>
      <c r="D222" s="2">
        <v>44609</v>
      </c>
      <c r="E222" s="1" t="s">
        <v>1724</v>
      </c>
      <c r="F222" s="1" t="s">
        <v>1725</v>
      </c>
      <c r="G222" s="1" t="s">
        <v>1726</v>
      </c>
      <c r="H222" s="1" t="s">
        <v>1727</v>
      </c>
      <c r="I222" s="3">
        <v>3</v>
      </c>
      <c r="J222" s="3">
        <v>38.8380165289256</v>
      </c>
      <c r="K222" s="3">
        <f>+J222*1.21*I222</f>
        <v>140.98199999999991</v>
      </c>
      <c r="L222" s="17" t="s">
        <v>2348</v>
      </c>
      <c r="M222" s="17" t="s">
        <v>2348</v>
      </c>
      <c r="N222" s="17">
        <f t="shared" si="27"/>
        <v>133.9328999999999</v>
      </c>
      <c r="O222" s="17">
        <f t="shared" si="26"/>
        <v>121.75839938999991</v>
      </c>
      <c r="P222" s="17"/>
      <c r="Q222" s="3">
        <v>161.45235337190101</v>
      </c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1" t="s">
        <v>1728</v>
      </c>
      <c r="AC222" s="1" t="s">
        <v>1729</v>
      </c>
      <c r="AD222" s="1" t="s">
        <v>2301</v>
      </c>
    </row>
    <row r="223" spans="1:30" x14ac:dyDescent="0.25">
      <c r="A223" s="1" t="s">
        <v>1730</v>
      </c>
      <c r="B223" s="1" t="s">
        <v>1731</v>
      </c>
      <c r="C223" s="1" t="s">
        <v>1732</v>
      </c>
      <c r="D223" s="2">
        <v>44609</v>
      </c>
      <c r="E223" s="1" t="s">
        <v>1733</v>
      </c>
      <c r="F223" s="1" t="s">
        <v>1734</v>
      </c>
      <c r="G223" s="1" t="s">
        <v>1735</v>
      </c>
      <c r="H223" s="1" t="s">
        <v>1736</v>
      </c>
      <c r="I223" s="3">
        <v>3</v>
      </c>
      <c r="J223" s="3">
        <v>38.838000000000001</v>
      </c>
      <c r="K223" s="3">
        <f>+J223*1.21*I223</f>
        <v>140.98194000000001</v>
      </c>
      <c r="L223" s="17" t="s">
        <v>2348</v>
      </c>
      <c r="M223" s="17" t="s">
        <v>2348</v>
      </c>
      <c r="N223" s="17">
        <f t="shared" si="27"/>
        <v>133.93284299999999</v>
      </c>
      <c r="O223" s="17">
        <f t="shared" si="26"/>
        <v>121.75834757129999</v>
      </c>
      <c r="P223" s="17"/>
      <c r="Q223" s="3">
        <v>161.45228466</v>
      </c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1"/>
      <c r="AC223" s="1"/>
      <c r="AD223" s="1" t="s">
        <v>2318</v>
      </c>
    </row>
    <row r="224" spans="1:30" x14ac:dyDescent="0.25">
      <c r="A224" s="1" t="s">
        <v>1737</v>
      </c>
      <c r="B224" s="1" t="s">
        <v>1738</v>
      </c>
      <c r="C224" s="1" t="s">
        <v>1739</v>
      </c>
      <c r="D224" s="2">
        <v>44609</v>
      </c>
      <c r="E224" s="1" t="s">
        <v>1740</v>
      </c>
      <c r="F224" s="1" t="s">
        <v>1741</v>
      </c>
      <c r="G224" s="1" t="s">
        <v>1742</v>
      </c>
      <c r="H224" s="1" t="s">
        <v>1743</v>
      </c>
      <c r="I224" s="3">
        <v>4</v>
      </c>
      <c r="J224" s="3">
        <v>62.825867768595003</v>
      </c>
      <c r="K224" s="3">
        <f>+J224*1.21*I224</f>
        <v>304.07719999999983</v>
      </c>
      <c r="L224" s="17" t="s">
        <v>2348</v>
      </c>
      <c r="M224" s="17" t="s">
        <v>2348</v>
      </c>
      <c r="N224" s="17">
        <f t="shared" si="27"/>
        <v>288.87333999999981</v>
      </c>
      <c r="O224" s="17">
        <f t="shared" si="26"/>
        <v>262.61475339399982</v>
      </c>
      <c r="P224" s="17"/>
      <c r="Q224" s="3">
        <v>436.36083413884302</v>
      </c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1" t="s">
        <v>1744</v>
      </c>
      <c r="AC224" s="1" t="s">
        <v>1745</v>
      </c>
      <c r="AD224" s="1" t="s">
        <v>2301</v>
      </c>
    </row>
    <row r="225" spans="1:30" x14ac:dyDescent="0.25">
      <c r="A225" s="1" t="s">
        <v>1746</v>
      </c>
      <c r="B225" s="1" t="s">
        <v>1747</v>
      </c>
      <c r="C225" s="1" t="s">
        <v>1748</v>
      </c>
      <c r="D225" s="2">
        <v>44600</v>
      </c>
      <c r="E225" s="1" t="s">
        <v>1749</v>
      </c>
      <c r="F225" s="1" t="s">
        <v>1750</v>
      </c>
      <c r="G225" s="1" t="s">
        <v>1751</v>
      </c>
      <c r="H225" s="1" t="s">
        <v>1752</v>
      </c>
      <c r="I225" s="3">
        <v>1</v>
      </c>
      <c r="J225" s="3">
        <v>43.398264462809898</v>
      </c>
      <c r="K225" s="3">
        <f>+J225*1.21*I225</f>
        <v>52.511899999999976</v>
      </c>
      <c r="L225" s="17" t="s">
        <v>2348</v>
      </c>
      <c r="M225" s="17" t="s">
        <v>2348</v>
      </c>
      <c r="N225" s="17">
        <f t="shared" si="27"/>
        <v>49.886304999999972</v>
      </c>
      <c r="O225" s="17">
        <f t="shared" si="26"/>
        <v>45.351639875499977</v>
      </c>
      <c r="P225" s="17"/>
      <c r="Q225" s="3">
        <v>81.812672234710703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1"/>
      <c r="AC225" s="1"/>
      <c r="AD225" s="1" t="s">
        <v>2323</v>
      </c>
    </row>
    <row r="226" spans="1:30" x14ac:dyDescent="0.25">
      <c r="A226" s="1" t="s">
        <v>1753</v>
      </c>
      <c r="B226" s="1" t="s">
        <v>1754</v>
      </c>
      <c r="C226" s="1" t="s">
        <v>1755</v>
      </c>
      <c r="D226" s="2">
        <v>44610</v>
      </c>
      <c r="E226" s="1" t="s">
        <v>1756</v>
      </c>
      <c r="F226" s="1" t="s">
        <v>1757</v>
      </c>
      <c r="G226" s="1" t="s">
        <v>1758</v>
      </c>
      <c r="H226" s="1" t="s">
        <v>1759</v>
      </c>
      <c r="I226" s="3">
        <v>1</v>
      </c>
      <c r="J226" s="3">
        <v>43.398016528925602</v>
      </c>
      <c r="K226" s="3">
        <f>+J226*1.21*I226</f>
        <v>52.51159999999998</v>
      </c>
      <c r="L226" s="17" t="s">
        <v>2348</v>
      </c>
      <c r="M226" s="17" t="s">
        <v>2348</v>
      </c>
      <c r="N226" s="17">
        <f t="shared" si="27"/>
        <v>49.886019999999981</v>
      </c>
      <c r="O226" s="17">
        <f t="shared" si="26"/>
        <v>45.351380781999985</v>
      </c>
      <c r="P226" s="17"/>
      <c r="Q226" s="3">
        <v>81.812204839669405</v>
      </c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1" t="s">
        <v>1760</v>
      </c>
      <c r="AC226" s="1" t="s">
        <v>1761</v>
      </c>
      <c r="AD226" s="1" t="s">
        <v>2283</v>
      </c>
    </row>
    <row r="227" spans="1:30" x14ac:dyDescent="0.25">
      <c r="A227" s="1" t="s">
        <v>1762</v>
      </c>
      <c r="B227" s="1" t="s">
        <v>1763</v>
      </c>
      <c r="C227" s="1" t="s">
        <v>1764</v>
      </c>
      <c r="D227" s="2">
        <v>44610</v>
      </c>
      <c r="E227" s="1" t="s">
        <v>1765</v>
      </c>
      <c r="F227" s="1" t="s">
        <v>1766</v>
      </c>
      <c r="G227" s="1" t="s">
        <v>1767</v>
      </c>
      <c r="H227" s="1" t="s">
        <v>1768</v>
      </c>
      <c r="I227" s="3">
        <v>1</v>
      </c>
      <c r="J227" s="3">
        <v>75.946528925619802</v>
      </c>
      <c r="K227" s="3">
        <f>+J227*1.21*I227</f>
        <v>91.895299999999963</v>
      </c>
      <c r="L227" s="17" t="s">
        <v>2348</v>
      </c>
      <c r="M227" s="17" t="s">
        <v>2348</v>
      </c>
      <c r="N227" s="17">
        <f t="shared" si="27"/>
        <v>87.300534999999968</v>
      </c>
      <c r="O227" s="17">
        <f t="shared" si="26"/>
        <v>79.364916368499976</v>
      </c>
      <c r="P227" s="17"/>
      <c r="Q227" s="3">
        <v>81.805803632231402</v>
      </c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1"/>
      <c r="AC227" s="1"/>
      <c r="AD227" s="1" t="s">
        <v>2309</v>
      </c>
    </row>
    <row r="228" spans="1:30" x14ac:dyDescent="0.25">
      <c r="A228" s="1" t="s">
        <v>1769</v>
      </c>
      <c r="B228" s="1" t="s">
        <v>1770</v>
      </c>
      <c r="C228" s="1" t="s">
        <v>1771</v>
      </c>
      <c r="D228" s="2">
        <v>44609</v>
      </c>
      <c r="E228" s="1" t="s">
        <v>1772</v>
      </c>
      <c r="F228" s="1" t="s">
        <v>1773</v>
      </c>
      <c r="G228" s="1" t="s">
        <v>1774</v>
      </c>
      <c r="H228" s="1" t="s">
        <v>1775</v>
      </c>
      <c r="I228" s="3">
        <v>2</v>
      </c>
      <c r="J228" s="3">
        <v>47.966528925619798</v>
      </c>
      <c r="K228" s="3">
        <f>+J228*1.21*I228</f>
        <v>116.07899999999991</v>
      </c>
      <c r="L228" s="17" t="s">
        <v>2348</v>
      </c>
      <c r="M228" s="17" t="s">
        <v>2348</v>
      </c>
      <c r="N228" s="17">
        <f t="shared" si="27"/>
        <v>110.27504999999991</v>
      </c>
      <c r="O228" s="17">
        <f t="shared" si="26"/>
        <v>100.25104795499992</v>
      </c>
      <c r="P228" s="17"/>
      <c r="Q228" s="3">
        <v>181.799859942149</v>
      </c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1"/>
      <c r="AC228" s="1"/>
      <c r="AD228" s="1" t="s">
        <v>2284</v>
      </c>
    </row>
    <row r="229" spans="1:30" x14ac:dyDescent="0.25">
      <c r="A229" s="1" t="s">
        <v>1941</v>
      </c>
      <c r="B229" s="1" t="s">
        <v>1942</v>
      </c>
      <c r="C229" s="1" t="s">
        <v>1943</v>
      </c>
      <c r="D229" s="2">
        <v>44615</v>
      </c>
      <c r="E229" s="1" t="s">
        <v>1944</v>
      </c>
      <c r="F229" s="1" t="s">
        <v>1945</v>
      </c>
      <c r="G229" s="1" t="s">
        <v>1946</v>
      </c>
      <c r="H229" s="1" t="s">
        <v>1947</v>
      </c>
      <c r="I229" s="3">
        <v>1</v>
      </c>
      <c r="J229" s="3">
        <v>458.58685950413201</v>
      </c>
      <c r="K229" s="3">
        <f>+J229*1.21*I229</f>
        <v>554.89009999999973</v>
      </c>
      <c r="L229" s="17">
        <f>+K229*0.75</f>
        <v>416.16757499999983</v>
      </c>
      <c r="M229" s="17" t="s">
        <v>2348</v>
      </c>
      <c r="N229" s="17">
        <f t="shared" ref="N229:N231" si="28">+L229*0.95</f>
        <v>395.3591962499998</v>
      </c>
      <c r="O229" s="17">
        <f t="shared" ref="O229:O231" si="29">+N229-(N229*9.09/100)</f>
        <v>359.42104531087483</v>
      </c>
      <c r="P229" s="17"/>
      <c r="Q229" s="3">
        <v>700.00073995289199</v>
      </c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1"/>
      <c r="AC229" s="1"/>
      <c r="AD229" s="1" t="s">
        <v>2297</v>
      </c>
    </row>
    <row r="230" spans="1:30" x14ac:dyDescent="0.25">
      <c r="A230" s="1" t="s">
        <v>1691</v>
      </c>
      <c r="B230" s="1" t="s">
        <v>1692</v>
      </c>
      <c r="C230" s="1" t="s">
        <v>1693</v>
      </c>
      <c r="D230" s="2">
        <v>44600</v>
      </c>
      <c r="E230" s="1" t="s">
        <v>1694</v>
      </c>
      <c r="F230" s="1" t="s">
        <v>1695</v>
      </c>
      <c r="G230" s="1" t="s">
        <v>1696</v>
      </c>
      <c r="H230" s="1" t="s">
        <v>1697</v>
      </c>
      <c r="I230" s="3">
        <v>1</v>
      </c>
      <c r="J230" s="3">
        <v>256.98950413223099</v>
      </c>
      <c r="K230" s="3">
        <f>+J230*1.21*I230</f>
        <v>310.95729999999946</v>
      </c>
      <c r="L230" s="17">
        <f>+K230*0.7</f>
        <v>217.67010999999962</v>
      </c>
      <c r="M230" s="17" t="s">
        <v>2348</v>
      </c>
      <c r="N230" s="17">
        <f t="shared" si="28"/>
        <v>206.78660449999964</v>
      </c>
      <c r="O230" s="17">
        <f t="shared" si="29"/>
        <v>187.98970215094968</v>
      </c>
      <c r="P230" s="17"/>
      <c r="Q230" s="3">
        <v>272.71726178512398</v>
      </c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1"/>
      <c r="AC230" s="1"/>
      <c r="AD230" s="1" t="s">
        <v>2337</v>
      </c>
    </row>
    <row r="231" spans="1:30" x14ac:dyDescent="0.25">
      <c r="A231" s="1" t="s">
        <v>1698</v>
      </c>
      <c r="B231" s="1" t="s">
        <v>1699</v>
      </c>
      <c r="C231" s="1" t="s">
        <v>1700</v>
      </c>
      <c r="D231" s="2">
        <v>44600</v>
      </c>
      <c r="E231" s="1" t="s">
        <v>1701</v>
      </c>
      <c r="F231" s="1" t="s">
        <v>1702</v>
      </c>
      <c r="G231" s="1" t="s">
        <v>1703</v>
      </c>
      <c r="H231" s="1" t="s">
        <v>1704</v>
      </c>
      <c r="I231" s="3">
        <v>1</v>
      </c>
      <c r="J231" s="3">
        <v>256.98950413223099</v>
      </c>
      <c r="K231" s="3">
        <f>+J231*1.21*I231</f>
        <v>310.95729999999946</v>
      </c>
      <c r="L231" s="17">
        <f t="shared" ref="L231" si="30">+K231*0.7</f>
        <v>217.67010999999962</v>
      </c>
      <c r="M231" s="17" t="s">
        <v>2348</v>
      </c>
      <c r="N231" s="17">
        <f t="shared" si="28"/>
        <v>206.78660449999964</v>
      </c>
      <c r="O231" s="17">
        <f t="shared" si="29"/>
        <v>187.98970215094968</v>
      </c>
      <c r="P231" s="17"/>
      <c r="Q231" s="3">
        <v>272.71726178512398</v>
      </c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1"/>
      <c r="AC231" s="1"/>
      <c r="AD231" s="1" t="s">
        <v>2337</v>
      </c>
    </row>
    <row r="232" spans="1:30" x14ac:dyDescent="0.25">
      <c r="A232" s="1" t="s">
        <v>1797</v>
      </c>
      <c r="B232" s="1" t="s">
        <v>1798</v>
      </c>
      <c r="C232" s="1" t="s">
        <v>1799</v>
      </c>
      <c r="D232" s="2">
        <v>44600</v>
      </c>
      <c r="E232" s="1" t="s">
        <v>1800</v>
      </c>
      <c r="F232" s="1" t="s">
        <v>1801</v>
      </c>
      <c r="G232" s="1" t="s">
        <v>1802</v>
      </c>
      <c r="H232" s="1" t="s">
        <v>1803</v>
      </c>
      <c r="I232" s="3">
        <v>1</v>
      </c>
      <c r="J232" s="3">
        <v>791.09520661157001</v>
      </c>
      <c r="K232" s="3">
        <f>+J232*1.21*I232</f>
        <v>957.22519999999963</v>
      </c>
      <c r="L232" s="17" t="s">
        <v>2348</v>
      </c>
      <c r="M232" s="17">
        <f>+K232*0.85</f>
        <v>813.6414199999997</v>
      </c>
      <c r="N232" s="17">
        <f>+M232*0.95</f>
        <v>772.95934899999963</v>
      </c>
      <c r="O232" s="17">
        <f>+N232-(N232*9.09/100)</f>
        <v>702.69734417589962</v>
      </c>
      <c r="P232" s="17"/>
      <c r="Q232" s="3">
        <v>1368.1675160264499</v>
      </c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1" t="s">
        <v>1804</v>
      </c>
      <c r="AC232" s="1" t="s">
        <v>1805</v>
      </c>
      <c r="AD232" s="1" t="s">
        <v>2291</v>
      </c>
    </row>
    <row r="233" spans="1:30" x14ac:dyDescent="0.25">
      <c r="A233" s="1" t="s">
        <v>1806</v>
      </c>
      <c r="B233" s="1" t="s">
        <v>1807</v>
      </c>
      <c r="C233" s="1" t="s">
        <v>1808</v>
      </c>
      <c r="D233" s="2">
        <v>44603</v>
      </c>
      <c r="E233" s="1" t="s">
        <v>1809</v>
      </c>
      <c r="F233" s="1" t="s">
        <v>1810</v>
      </c>
      <c r="G233" s="1" t="s">
        <v>1811</v>
      </c>
      <c r="H233" s="1" t="s">
        <v>1812</v>
      </c>
      <c r="I233" s="3">
        <v>-1</v>
      </c>
      <c r="J233" s="3">
        <v>791.09520661157001</v>
      </c>
      <c r="K233" s="3">
        <f>+J233*1.21*I233</f>
        <v>-957.22519999999963</v>
      </c>
      <c r="L233" s="17" t="s">
        <v>2348</v>
      </c>
      <c r="M233" s="17">
        <f>+K233*0.85</f>
        <v>-813.6414199999997</v>
      </c>
      <c r="N233" s="17">
        <f>+M233*0.95</f>
        <v>-772.95934899999963</v>
      </c>
      <c r="O233" s="17">
        <f>+N233-(N233*9.09/100)</f>
        <v>-702.69734417589962</v>
      </c>
      <c r="P233" s="17"/>
      <c r="Q233" s="3">
        <v>-1368.1675160264499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1" t="s">
        <v>1813</v>
      </c>
      <c r="AC233" s="1" t="s">
        <v>1814</v>
      </c>
      <c r="AD233" s="1" t="s">
        <v>2324</v>
      </c>
    </row>
    <row r="234" spans="1:30" x14ac:dyDescent="0.25">
      <c r="A234" s="1" t="s">
        <v>1815</v>
      </c>
      <c r="B234" s="1" t="s">
        <v>1816</v>
      </c>
      <c r="C234" s="1" t="s">
        <v>1817</v>
      </c>
      <c r="D234" s="2">
        <v>44603</v>
      </c>
      <c r="E234" s="1" t="s">
        <v>1818</v>
      </c>
      <c r="F234" s="1" t="s">
        <v>1819</v>
      </c>
      <c r="G234" s="1" t="s">
        <v>1820</v>
      </c>
      <c r="H234" s="1" t="s">
        <v>1821</v>
      </c>
      <c r="I234" s="3">
        <v>-1</v>
      </c>
      <c r="J234" s="3">
        <v>791.09520661157001</v>
      </c>
      <c r="K234" s="3">
        <f>+J234*1.21*I234</f>
        <v>-957.22519999999963</v>
      </c>
      <c r="L234" s="17" t="s">
        <v>2348</v>
      </c>
      <c r="M234" s="17">
        <f>+K234*0.85</f>
        <v>-813.6414199999997</v>
      </c>
      <c r="N234" s="17">
        <f>+M234*0.95</f>
        <v>-772.95934899999963</v>
      </c>
      <c r="O234" s="17">
        <f>+N234-(N234*9.09/100)</f>
        <v>-702.69734417589962</v>
      </c>
      <c r="P234" s="17"/>
      <c r="Q234" s="3">
        <v>-1368.1675160264499</v>
      </c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1" t="s">
        <v>1822</v>
      </c>
      <c r="AC234" s="1" t="s">
        <v>1823</v>
      </c>
      <c r="AD234" s="1" t="s">
        <v>2325</v>
      </c>
    </row>
    <row r="235" spans="1:30" x14ac:dyDescent="0.25">
      <c r="A235" s="1" t="s">
        <v>1824</v>
      </c>
      <c r="B235" s="1" t="s">
        <v>1825</v>
      </c>
      <c r="C235" s="1" t="s">
        <v>1826</v>
      </c>
      <c r="D235" s="2">
        <v>44603</v>
      </c>
      <c r="E235" s="1" t="s">
        <v>1827</v>
      </c>
      <c r="F235" s="1" t="s">
        <v>1828</v>
      </c>
      <c r="G235" s="1" t="s">
        <v>1829</v>
      </c>
      <c r="H235" s="1" t="s">
        <v>1830</v>
      </c>
      <c r="I235" s="3">
        <v>1</v>
      </c>
      <c r="J235" s="3">
        <v>791.09520661157001</v>
      </c>
      <c r="K235" s="3">
        <f>+J235*1.21*I235</f>
        <v>957.22519999999963</v>
      </c>
      <c r="L235" s="17" t="s">
        <v>2348</v>
      </c>
      <c r="M235" s="17">
        <f>+K235*0.85</f>
        <v>813.6414199999997</v>
      </c>
      <c r="N235" s="17">
        <f>+M235*0.95</f>
        <v>772.95934899999963</v>
      </c>
      <c r="O235" s="17">
        <f>+N235-(N235*9.09/100)</f>
        <v>702.69734417589962</v>
      </c>
      <c r="P235" s="17"/>
      <c r="Q235" s="3">
        <v>1368.1675160264499</v>
      </c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1"/>
      <c r="AC235" s="1"/>
      <c r="AD235" s="1" t="s">
        <v>2326</v>
      </c>
    </row>
    <row r="236" spans="1:30" x14ac:dyDescent="0.25">
      <c r="A236" s="1" t="s">
        <v>1831</v>
      </c>
      <c r="B236" s="1" t="s">
        <v>1832</v>
      </c>
      <c r="C236" s="1" t="s">
        <v>1833</v>
      </c>
      <c r="D236" s="2">
        <v>44603</v>
      </c>
      <c r="E236" s="1" t="s">
        <v>1834</v>
      </c>
      <c r="F236" s="1" t="s">
        <v>1835</v>
      </c>
      <c r="G236" s="1" t="s">
        <v>1836</v>
      </c>
      <c r="H236" s="1" t="s">
        <v>1837</v>
      </c>
      <c r="I236" s="3">
        <v>1</v>
      </c>
      <c r="J236" s="3">
        <v>791.09520661157001</v>
      </c>
      <c r="K236" s="3">
        <f>+J236*1.21*I236</f>
        <v>957.22519999999963</v>
      </c>
      <c r="L236" s="17" t="s">
        <v>2348</v>
      </c>
      <c r="M236" s="17">
        <f>+K236*0.85</f>
        <v>813.6414199999997</v>
      </c>
      <c r="N236" s="17">
        <f>+M236*0.95</f>
        <v>772.95934899999963</v>
      </c>
      <c r="O236" s="17">
        <f>+N236-(N236*9.09/100)</f>
        <v>702.69734417589962</v>
      </c>
      <c r="P236" s="17"/>
      <c r="Q236" s="3">
        <v>1368.1675160264499</v>
      </c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1"/>
      <c r="AC236" s="1"/>
      <c r="AD236" s="1" t="s">
        <v>2327</v>
      </c>
    </row>
    <row r="237" spans="1:30" x14ac:dyDescent="0.25">
      <c r="A237" s="1" t="s">
        <v>1838</v>
      </c>
      <c r="B237" s="1" t="s">
        <v>1839</v>
      </c>
      <c r="C237" s="1" t="s">
        <v>1840</v>
      </c>
      <c r="D237" s="2">
        <v>44606</v>
      </c>
      <c r="E237" s="1" t="s">
        <v>1841</v>
      </c>
      <c r="F237" s="1" t="s">
        <v>1842</v>
      </c>
      <c r="G237" s="1" t="s">
        <v>1843</v>
      </c>
      <c r="H237" s="1" t="s">
        <v>1844</v>
      </c>
      <c r="I237" s="3">
        <v>-1</v>
      </c>
      <c r="J237" s="3">
        <v>791.09520661157001</v>
      </c>
      <c r="K237" s="3">
        <f>+J237*1.21*I237</f>
        <v>-957.22519999999963</v>
      </c>
      <c r="L237" s="17" t="s">
        <v>2348</v>
      </c>
      <c r="M237" s="17">
        <f>+K237*0.85</f>
        <v>-813.6414199999997</v>
      </c>
      <c r="N237" s="17">
        <f>+M237*0.95</f>
        <v>-772.95934899999963</v>
      </c>
      <c r="O237" s="17">
        <f>+N237-(N237*9.09/100)</f>
        <v>-702.69734417589962</v>
      </c>
      <c r="P237" s="17"/>
      <c r="Q237" s="3">
        <v>-1368.1675160264499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1" t="s">
        <v>1845</v>
      </c>
      <c r="AC237" s="1" t="s">
        <v>1846</v>
      </c>
      <c r="AD237" s="1" t="s">
        <v>2328</v>
      </c>
    </row>
    <row r="238" spans="1:30" x14ac:dyDescent="0.25">
      <c r="A238" s="1" t="s">
        <v>1847</v>
      </c>
      <c r="B238" s="1" t="s">
        <v>1848</v>
      </c>
      <c r="C238" s="1" t="s">
        <v>1849</v>
      </c>
      <c r="D238" s="2">
        <v>44606</v>
      </c>
      <c r="E238" s="1" t="s">
        <v>1850</v>
      </c>
      <c r="F238" s="1" t="s">
        <v>1851</v>
      </c>
      <c r="G238" s="1" t="s">
        <v>1852</v>
      </c>
      <c r="H238" s="1" t="s">
        <v>1853</v>
      </c>
      <c r="I238" s="3">
        <v>1</v>
      </c>
      <c r="J238" s="3">
        <v>791.09519999999998</v>
      </c>
      <c r="K238" s="3">
        <f>+J238*1.21*I238</f>
        <v>957.22519199999999</v>
      </c>
      <c r="L238" s="17" t="s">
        <v>2348</v>
      </c>
      <c r="M238" s="17" t="s">
        <v>2348</v>
      </c>
      <c r="N238" s="17">
        <f t="shared" ref="N238:N239" si="31">+K238*0.95</f>
        <v>909.36393239999995</v>
      </c>
      <c r="O238" s="17">
        <f t="shared" ref="O238:O239" si="32">+N238-(N238*9.09/100)</f>
        <v>826.70275094483998</v>
      </c>
      <c r="P238" s="17"/>
      <c r="Q238" s="3">
        <v>1368.1833264960001</v>
      </c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1"/>
      <c r="AC238" s="1"/>
      <c r="AD238" s="1" t="s">
        <v>2297</v>
      </c>
    </row>
    <row r="239" spans="1:30" x14ac:dyDescent="0.25">
      <c r="A239" s="1" t="s">
        <v>1854</v>
      </c>
      <c r="B239" s="1" t="s">
        <v>1855</v>
      </c>
      <c r="C239" s="1" t="s">
        <v>1856</v>
      </c>
      <c r="D239" s="2">
        <v>44609</v>
      </c>
      <c r="E239" s="1" t="s">
        <v>1857</v>
      </c>
      <c r="F239" s="1" t="s">
        <v>1858</v>
      </c>
      <c r="G239" s="1" t="s">
        <v>1859</v>
      </c>
      <c r="H239" s="1" t="s">
        <v>1860</v>
      </c>
      <c r="I239" s="3">
        <v>1</v>
      </c>
      <c r="J239" s="3">
        <v>973.63826446280996</v>
      </c>
      <c r="K239" s="3">
        <f>+J239*1.21*I239</f>
        <v>1178.1023</v>
      </c>
      <c r="L239" s="17" t="s">
        <v>2348</v>
      </c>
      <c r="M239" s="17" t="s">
        <v>2348</v>
      </c>
      <c r="N239" s="17">
        <f t="shared" si="31"/>
        <v>1119.197185</v>
      </c>
      <c r="O239" s="17">
        <f t="shared" si="32"/>
        <v>1017.4621608835</v>
      </c>
      <c r="P239" s="17"/>
      <c r="Q239" s="3">
        <v>1441.3156684148801</v>
      </c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1"/>
      <c r="AC239" s="1"/>
      <c r="AD239" s="1" t="s">
        <v>2284</v>
      </c>
    </row>
    <row r="240" spans="1:30" x14ac:dyDescent="0.25">
      <c r="A240" s="1" t="s">
        <v>1932</v>
      </c>
      <c r="B240" s="1" t="s">
        <v>1933</v>
      </c>
      <c r="C240" s="1" t="s">
        <v>1934</v>
      </c>
      <c r="D240" s="2">
        <v>44610</v>
      </c>
      <c r="E240" s="1" t="s">
        <v>1935</v>
      </c>
      <c r="F240" s="1" t="s">
        <v>1936</v>
      </c>
      <c r="G240" s="1" t="s">
        <v>1937</v>
      </c>
      <c r="H240" s="1" t="s">
        <v>1938</v>
      </c>
      <c r="I240" s="3">
        <v>-3</v>
      </c>
      <c r="J240" s="3">
        <v>562.56933884297496</v>
      </c>
      <c r="K240" s="3">
        <f>+J240*1.21*I240</f>
        <v>-2042.1266999999989</v>
      </c>
      <c r="L240" s="17">
        <f>+K240*0.7</f>
        <v>-1429.4886899999992</v>
      </c>
      <c r="M240" s="17" t="s">
        <v>2348</v>
      </c>
      <c r="N240" s="17">
        <f>+L240*0.95</f>
        <v>-1358.0142554999993</v>
      </c>
      <c r="O240" s="17">
        <f>+N240-(N240*9.09/100)</f>
        <v>-1234.5707596750494</v>
      </c>
      <c r="P240" s="17"/>
      <c r="Q240" s="3">
        <v>-1834.7073847685899</v>
      </c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1" t="s">
        <v>1939</v>
      </c>
      <c r="AC240" s="1" t="s">
        <v>1940</v>
      </c>
      <c r="AD240" s="1" t="s">
        <v>2338</v>
      </c>
    </row>
    <row r="241" spans="1:30" x14ac:dyDescent="0.25">
      <c r="A241" s="1" t="s">
        <v>1868</v>
      </c>
      <c r="B241" s="1" t="s">
        <v>1869</v>
      </c>
      <c r="C241" s="1" t="s">
        <v>1870</v>
      </c>
      <c r="D241" s="2">
        <v>44600</v>
      </c>
      <c r="E241" s="1" t="s">
        <v>1871</v>
      </c>
      <c r="F241" s="1" t="s">
        <v>1872</v>
      </c>
      <c r="G241" s="1" t="s">
        <v>1873</v>
      </c>
      <c r="H241" s="1" t="s">
        <v>1874</v>
      </c>
      <c r="I241" s="3">
        <v>1</v>
      </c>
      <c r="J241" s="3">
        <v>677.49</v>
      </c>
      <c r="K241" s="3">
        <f>+J241*1.21*I241</f>
        <v>819.76289999999995</v>
      </c>
      <c r="L241" s="17" t="s">
        <v>2348</v>
      </c>
      <c r="M241" s="17" t="s">
        <v>2348</v>
      </c>
      <c r="N241" s="17" t="s">
        <v>2348</v>
      </c>
      <c r="O241" s="17">
        <f>+K241</f>
        <v>819.76289999999995</v>
      </c>
      <c r="P241" s="17"/>
      <c r="Q241" s="3">
        <v>1041.31127578513</v>
      </c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1" t="s">
        <v>1875</v>
      </c>
      <c r="AC241" s="1" t="s">
        <v>1876</v>
      </c>
      <c r="AD241" s="1" t="s">
        <v>2291</v>
      </c>
    </row>
    <row r="242" spans="1:30" x14ac:dyDescent="0.25">
      <c r="A242" s="1" t="s">
        <v>1877</v>
      </c>
      <c r="B242" s="1" t="s">
        <v>1878</v>
      </c>
      <c r="C242" s="1" t="s">
        <v>1879</v>
      </c>
      <c r="D242" s="2">
        <v>44603</v>
      </c>
      <c r="E242" s="1" t="s">
        <v>1880</v>
      </c>
      <c r="F242" s="1" t="s">
        <v>1881</v>
      </c>
      <c r="G242" s="1" t="s">
        <v>1882</v>
      </c>
      <c r="H242" s="1" t="s">
        <v>1883</v>
      </c>
      <c r="I242" s="3">
        <v>-1</v>
      </c>
      <c r="J242" s="3">
        <v>677.49</v>
      </c>
      <c r="K242" s="3">
        <f>+J242*1.21*I242</f>
        <v>-819.76289999999995</v>
      </c>
      <c r="L242" s="17" t="s">
        <v>2348</v>
      </c>
      <c r="M242" s="17" t="s">
        <v>2348</v>
      </c>
      <c r="N242" s="17" t="s">
        <v>2348</v>
      </c>
      <c r="O242" s="17">
        <f>+K242</f>
        <v>-819.76289999999995</v>
      </c>
      <c r="P242" s="17"/>
      <c r="Q242" s="3">
        <v>-1041.31127578513</v>
      </c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1" t="s">
        <v>1884</v>
      </c>
      <c r="AC242" s="1" t="s">
        <v>1885</v>
      </c>
      <c r="AD242" s="1" t="s">
        <v>2324</v>
      </c>
    </row>
    <row r="243" spans="1:30" x14ac:dyDescent="0.25">
      <c r="A243" s="1" t="s">
        <v>1886</v>
      </c>
      <c r="B243" s="1" t="s">
        <v>1887</v>
      </c>
      <c r="C243" s="1" t="s">
        <v>1888</v>
      </c>
      <c r="D243" s="2">
        <v>44603</v>
      </c>
      <c r="E243" s="1" t="s">
        <v>1889</v>
      </c>
      <c r="F243" s="1" t="s">
        <v>1890</v>
      </c>
      <c r="G243" s="1" t="s">
        <v>1891</v>
      </c>
      <c r="H243" s="1" t="s">
        <v>1892</v>
      </c>
      <c r="I243" s="3">
        <v>-1</v>
      </c>
      <c r="J243" s="3">
        <v>677.49</v>
      </c>
      <c r="K243" s="3">
        <f>+J243*1.21*I243</f>
        <v>-819.76289999999995</v>
      </c>
      <c r="L243" s="17" t="s">
        <v>2348</v>
      </c>
      <c r="M243" s="17" t="s">
        <v>2348</v>
      </c>
      <c r="N243" s="17" t="s">
        <v>2348</v>
      </c>
      <c r="O243" s="17">
        <f>+K243</f>
        <v>-819.76289999999995</v>
      </c>
      <c r="P243" s="17"/>
      <c r="Q243" s="3">
        <v>-1041.31127578513</v>
      </c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1" t="s">
        <v>1893</v>
      </c>
      <c r="AC243" s="1" t="s">
        <v>1894</v>
      </c>
      <c r="AD243" s="1" t="s">
        <v>2325</v>
      </c>
    </row>
    <row r="244" spans="1:30" x14ac:dyDescent="0.25">
      <c r="A244" s="1" t="s">
        <v>1895</v>
      </c>
      <c r="B244" s="1" t="s">
        <v>1896</v>
      </c>
      <c r="C244" s="1" t="s">
        <v>1897</v>
      </c>
      <c r="D244" s="2">
        <v>44603</v>
      </c>
      <c r="E244" s="1" t="s">
        <v>1898</v>
      </c>
      <c r="F244" s="1" t="s">
        <v>1899</v>
      </c>
      <c r="G244" s="1" t="s">
        <v>1900</v>
      </c>
      <c r="H244" s="1" t="s">
        <v>1901</v>
      </c>
      <c r="I244" s="3">
        <v>1</v>
      </c>
      <c r="J244" s="3">
        <v>677.49</v>
      </c>
      <c r="K244" s="3">
        <f>+J244*1.21*I244</f>
        <v>819.76289999999995</v>
      </c>
      <c r="L244" s="17" t="s">
        <v>2348</v>
      </c>
      <c r="M244" s="17" t="s">
        <v>2348</v>
      </c>
      <c r="N244" s="17" t="s">
        <v>2348</v>
      </c>
      <c r="O244" s="17">
        <f>+K244</f>
        <v>819.76289999999995</v>
      </c>
      <c r="P244" s="17"/>
      <c r="Q244" s="3">
        <v>1041.31127578513</v>
      </c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1"/>
      <c r="AC244" s="1"/>
      <c r="AD244" s="1" t="s">
        <v>2326</v>
      </c>
    </row>
    <row r="245" spans="1:30" x14ac:dyDescent="0.25">
      <c r="A245" s="1" t="s">
        <v>1902</v>
      </c>
      <c r="B245" s="1" t="s">
        <v>1903</v>
      </c>
      <c r="C245" s="1" t="s">
        <v>1904</v>
      </c>
      <c r="D245" s="2">
        <v>44603</v>
      </c>
      <c r="E245" s="1" t="s">
        <v>1905</v>
      </c>
      <c r="F245" s="1" t="s">
        <v>1906</v>
      </c>
      <c r="G245" s="1" t="s">
        <v>1907</v>
      </c>
      <c r="H245" s="1" t="s">
        <v>1908</v>
      </c>
      <c r="I245" s="3">
        <v>1</v>
      </c>
      <c r="J245" s="3">
        <v>677.49</v>
      </c>
      <c r="K245" s="3">
        <f>+J245*1.21*I245</f>
        <v>819.76289999999995</v>
      </c>
      <c r="L245" s="17" t="s">
        <v>2348</v>
      </c>
      <c r="M245" s="17" t="s">
        <v>2348</v>
      </c>
      <c r="N245" s="17" t="s">
        <v>2348</v>
      </c>
      <c r="O245" s="17">
        <f>+K245</f>
        <v>819.76289999999995</v>
      </c>
      <c r="P245" s="17"/>
      <c r="Q245" s="3">
        <v>1041.31127578513</v>
      </c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1"/>
      <c r="AC245" s="1"/>
      <c r="AD245" s="1" t="s">
        <v>2327</v>
      </c>
    </row>
    <row r="246" spans="1:30" x14ac:dyDescent="0.25">
      <c r="A246" s="1" t="s">
        <v>1909</v>
      </c>
      <c r="B246" s="1" t="s">
        <v>1910</v>
      </c>
      <c r="C246" s="1" t="s">
        <v>1911</v>
      </c>
      <c r="D246" s="2">
        <v>44606</v>
      </c>
      <c r="E246" s="1" t="s">
        <v>1912</v>
      </c>
      <c r="F246" s="1" t="s">
        <v>1913</v>
      </c>
      <c r="G246" s="1" t="s">
        <v>1914</v>
      </c>
      <c r="H246" s="1" t="s">
        <v>1915</v>
      </c>
      <c r="I246" s="3">
        <v>-1</v>
      </c>
      <c r="J246" s="3">
        <v>677.49</v>
      </c>
      <c r="K246" s="3">
        <f>+J246*1.21*I246</f>
        <v>-819.76289999999995</v>
      </c>
      <c r="L246" s="17" t="s">
        <v>2348</v>
      </c>
      <c r="M246" s="17" t="s">
        <v>2348</v>
      </c>
      <c r="N246" s="17" t="s">
        <v>2348</v>
      </c>
      <c r="O246" s="17">
        <f>+K246</f>
        <v>-819.76289999999995</v>
      </c>
      <c r="P246" s="17"/>
      <c r="Q246" s="3">
        <v>-1041.31127578513</v>
      </c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1" t="s">
        <v>1916</v>
      </c>
      <c r="AC246" s="1" t="s">
        <v>1917</v>
      </c>
      <c r="AD246" s="1" t="s">
        <v>2328</v>
      </c>
    </row>
    <row r="247" spans="1:30" x14ac:dyDescent="0.25">
      <c r="A247" s="1" t="s">
        <v>1918</v>
      </c>
      <c r="B247" s="1" t="s">
        <v>1919</v>
      </c>
      <c r="C247" s="1" t="s">
        <v>1920</v>
      </c>
      <c r="D247" s="2">
        <v>44606</v>
      </c>
      <c r="E247" s="1" t="s">
        <v>1921</v>
      </c>
      <c r="F247" s="1" t="s">
        <v>1922</v>
      </c>
      <c r="G247" s="1" t="s">
        <v>1923</v>
      </c>
      <c r="H247" s="1" t="s">
        <v>1924</v>
      </c>
      <c r="I247" s="3">
        <v>1</v>
      </c>
      <c r="J247" s="3">
        <v>677.49</v>
      </c>
      <c r="K247" s="3">
        <f>+J247*1.21*I247</f>
        <v>819.76289999999995</v>
      </c>
      <c r="L247" s="17" t="s">
        <v>2348</v>
      </c>
      <c r="M247" s="17" t="s">
        <v>2348</v>
      </c>
      <c r="N247" s="17" t="s">
        <v>2348</v>
      </c>
      <c r="O247" s="17">
        <f>+K247</f>
        <v>819.76289999999995</v>
      </c>
      <c r="P247" s="17"/>
      <c r="Q247" s="3">
        <v>1041.31127578513</v>
      </c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1"/>
      <c r="AC247" s="1"/>
      <c r="AD247" s="1" t="s">
        <v>2297</v>
      </c>
    </row>
    <row r="248" spans="1:30" x14ac:dyDescent="0.25">
      <c r="A248" s="1" t="s">
        <v>1925</v>
      </c>
      <c r="B248" s="1" t="s">
        <v>1926</v>
      </c>
      <c r="C248" s="1" t="s">
        <v>1927</v>
      </c>
      <c r="D248" s="2">
        <v>44617</v>
      </c>
      <c r="E248" s="1" t="s">
        <v>1928</v>
      </c>
      <c r="F248" s="1" t="s">
        <v>1929</v>
      </c>
      <c r="G248" s="1" t="s">
        <v>1930</v>
      </c>
      <c r="H248" s="1" t="s">
        <v>1931</v>
      </c>
      <c r="I248" s="3">
        <v>1</v>
      </c>
      <c r="J248" s="3">
        <v>106.672396694215</v>
      </c>
      <c r="K248" s="3">
        <f>+J248*1.21*I248</f>
        <v>129.07360000000014</v>
      </c>
      <c r="L248" s="17" t="s">
        <v>2348</v>
      </c>
      <c r="M248" s="17" t="s">
        <v>2348</v>
      </c>
      <c r="N248" s="17">
        <f>+K248*0.95</f>
        <v>122.61992000000012</v>
      </c>
      <c r="O248" s="17">
        <f>+N248-(N248*9.09/100)</f>
        <v>111.47376927200011</v>
      </c>
      <c r="P248" s="17"/>
      <c r="Q248" s="3">
        <v>181.81456637355399</v>
      </c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1"/>
      <c r="AC248" s="1"/>
      <c r="AD248" s="1" t="s">
        <v>2308</v>
      </c>
    </row>
    <row r="249" spans="1:30" x14ac:dyDescent="0.25">
      <c r="A249" s="1" t="s">
        <v>293</v>
      </c>
      <c r="B249" s="1" t="s">
        <v>294</v>
      </c>
      <c r="C249" s="1" t="s">
        <v>295</v>
      </c>
      <c r="D249" s="2">
        <v>44609</v>
      </c>
      <c r="E249" s="1" t="s">
        <v>296</v>
      </c>
      <c r="F249" s="1" t="s">
        <v>297</v>
      </c>
      <c r="G249" s="1" t="s">
        <v>298</v>
      </c>
      <c r="H249" s="1" t="s">
        <v>299</v>
      </c>
      <c r="I249" s="3">
        <v>1</v>
      </c>
      <c r="J249" s="3">
        <v>951.983553719008</v>
      </c>
      <c r="K249" s="3">
        <f>+J249*1.21*I249</f>
        <v>1151.9000999999996</v>
      </c>
      <c r="L249" s="17">
        <f>+K249*0.65</f>
        <v>748.73506499999974</v>
      </c>
      <c r="M249" s="17" t="s">
        <v>2348</v>
      </c>
      <c r="N249" s="17">
        <f t="shared" ref="N249:N250" si="33">+L249*0.95</f>
        <v>711.2983117499997</v>
      </c>
      <c r="O249" s="17">
        <f t="shared" ref="O249:O250" si="34">+N249-(N249*9.09/100)</f>
        <v>646.64129521192467</v>
      </c>
      <c r="P249" s="17"/>
      <c r="Q249" s="3">
        <v>880.56574751900803</v>
      </c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1"/>
      <c r="AC249" s="1"/>
      <c r="AD249" s="1" t="s">
        <v>2287</v>
      </c>
    </row>
    <row r="250" spans="1:30" x14ac:dyDescent="0.25">
      <c r="A250" s="1" t="s">
        <v>1267</v>
      </c>
      <c r="B250" s="1" t="s">
        <v>1268</v>
      </c>
      <c r="C250" s="1" t="s">
        <v>1269</v>
      </c>
      <c r="D250" s="2">
        <v>44600</v>
      </c>
      <c r="E250" s="1" t="s">
        <v>1270</v>
      </c>
      <c r="F250" s="1" t="s">
        <v>1271</v>
      </c>
      <c r="G250" s="1" t="s">
        <v>1272</v>
      </c>
      <c r="H250" s="1" t="s">
        <v>1273</v>
      </c>
      <c r="I250" s="3">
        <v>1</v>
      </c>
      <c r="J250" s="3">
        <v>197.79917355371899</v>
      </c>
      <c r="K250" s="3">
        <f>+J250*1.21*I250</f>
        <v>239.33699999999996</v>
      </c>
      <c r="L250" s="17">
        <f>+K250*0.6</f>
        <v>143.60219999999998</v>
      </c>
      <c r="M250" s="17" t="s">
        <v>2348</v>
      </c>
      <c r="N250" s="17">
        <f t="shared" si="33"/>
        <v>136.42208999999997</v>
      </c>
      <c r="O250" s="17">
        <f t="shared" si="34"/>
        <v>124.02132201899997</v>
      </c>
      <c r="P250" s="17"/>
      <c r="Q250" s="3">
        <v>222.71593544628101</v>
      </c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1" t="s">
        <v>1274</v>
      </c>
      <c r="AC250" s="1" t="s">
        <v>1275</v>
      </c>
      <c r="AD250" s="1" t="s">
        <v>2293</v>
      </c>
    </row>
    <row r="251" spans="1:30" x14ac:dyDescent="0.25">
      <c r="A251" s="1" t="s">
        <v>1948</v>
      </c>
      <c r="B251" s="1" t="s">
        <v>1949</v>
      </c>
      <c r="C251" s="1" t="s">
        <v>1950</v>
      </c>
      <c r="D251" s="2">
        <v>44600</v>
      </c>
      <c r="E251" s="1" t="s">
        <v>1951</v>
      </c>
      <c r="F251" s="1" t="s">
        <v>1952</v>
      </c>
      <c r="G251" s="1" t="s">
        <v>1953</v>
      </c>
      <c r="H251" s="1" t="s">
        <v>1954</v>
      </c>
      <c r="I251" s="3">
        <v>1</v>
      </c>
      <c r="J251" s="3">
        <v>183.37</v>
      </c>
      <c r="K251" s="3">
        <f>+J251*1.21*I251</f>
        <v>221.8777</v>
      </c>
      <c r="L251" s="17" t="s">
        <v>2348</v>
      </c>
      <c r="M251" s="17" t="s">
        <v>2348</v>
      </c>
      <c r="N251" s="17" t="s">
        <v>2348</v>
      </c>
      <c r="O251" s="17">
        <f>+K251</f>
        <v>221.8777</v>
      </c>
      <c r="P251" s="17"/>
      <c r="Q251" s="3">
        <v>590.89476354793396</v>
      </c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1" t="s">
        <v>1955</v>
      </c>
      <c r="AC251" s="1" t="s">
        <v>1956</v>
      </c>
      <c r="AD251" s="1" t="s">
        <v>2293</v>
      </c>
    </row>
    <row r="252" spans="1:30" x14ac:dyDescent="0.25">
      <c r="A252" s="1" t="s">
        <v>1957</v>
      </c>
      <c r="B252" s="1" t="s">
        <v>1958</v>
      </c>
      <c r="C252" s="1" t="s">
        <v>1959</v>
      </c>
      <c r="D252" s="2">
        <v>44615</v>
      </c>
      <c r="E252" s="1" t="s">
        <v>1960</v>
      </c>
      <c r="F252" s="1" t="s">
        <v>1961</v>
      </c>
      <c r="G252" s="1" t="s">
        <v>1962</v>
      </c>
      <c r="H252" s="1" t="s">
        <v>1963</v>
      </c>
      <c r="I252" s="3">
        <v>1</v>
      </c>
      <c r="J252" s="3">
        <v>743.85</v>
      </c>
      <c r="K252" s="3">
        <f>+J252*1.21*I252</f>
        <v>900.05849999999998</v>
      </c>
      <c r="L252" s="17" t="s">
        <v>2348</v>
      </c>
      <c r="M252" s="17" t="s">
        <v>2348</v>
      </c>
      <c r="N252" s="17" t="s">
        <v>2348</v>
      </c>
      <c r="O252" s="17">
        <f>+K252</f>
        <v>900.05849999999998</v>
      </c>
      <c r="P252" s="17"/>
      <c r="Q252" s="3">
        <v>3140.4723600000002</v>
      </c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1"/>
      <c r="AC252" s="1"/>
      <c r="AD252" s="1" t="s">
        <v>2339</v>
      </c>
    </row>
    <row r="253" spans="1:30" x14ac:dyDescent="0.25">
      <c r="A253" s="1" t="s">
        <v>1964</v>
      </c>
      <c r="B253" s="1" t="s">
        <v>1965</v>
      </c>
      <c r="C253" s="1" t="s">
        <v>1966</v>
      </c>
      <c r="D253" s="2">
        <v>44608</v>
      </c>
      <c r="E253" s="1" t="s">
        <v>1967</v>
      </c>
      <c r="F253" s="1" t="s">
        <v>1968</v>
      </c>
      <c r="G253" s="1" t="s">
        <v>1969</v>
      </c>
      <c r="H253" s="1" t="s">
        <v>1970</v>
      </c>
      <c r="I253" s="3">
        <v>1</v>
      </c>
      <c r="J253" s="3">
        <v>247.95</v>
      </c>
      <c r="K253" s="3">
        <f>+J253*1.21*I253</f>
        <v>300.01949999999999</v>
      </c>
      <c r="L253" s="17" t="s">
        <v>2348</v>
      </c>
      <c r="M253" s="17" t="s">
        <v>2348</v>
      </c>
      <c r="N253" s="17" t="s">
        <v>2348</v>
      </c>
      <c r="O253" s="17">
        <f>+K253</f>
        <v>300.01949999999999</v>
      </c>
      <c r="P253" s="17"/>
      <c r="Q253" s="3">
        <v>481.80500156280903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1" t="s">
        <v>1971</v>
      </c>
      <c r="AC253" s="1" t="s">
        <v>1972</v>
      </c>
      <c r="AD253" s="1" t="s">
        <v>2298</v>
      </c>
    </row>
    <row r="254" spans="1:30" x14ac:dyDescent="0.25">
      <c r="A254" s="1" t="s">
        <v>1973</v>
      </c>
      <c r="B254" s="1" t="s">
        <v>1974</v>
      </c>
      <c r="C254" s="1" t="s">
        <v>1975</v>
      </c>
      <c r="D254" s="2">
        <v>44608</v>
      </c>
      <c r="E254" s="1" t="s">
        <v>1976</v>
      </c>
      <c r="F254" s="1" t="s">
        <v>1977</v>
      </c>
      <c r="G254" s="1" t="s">
        <v>1978</v>
      </c>
      <c r="H254" s="1" t="s">
        <v>1979</v>
      </c>
      <c r="I254" s="3">
        <v>1</v>
      </c>
      <c r="J254" s="3">
        <v>247.95</v>
      </c>
      <c r="K254" s="3">
        <f>+J254*1.21*I254</f>
        <v>300.01949999999999</v>
      </c>
      <c r="L254" s="17" t="s">
        <v>2348</v>
      </c>
      <c r="M254" s="17" t="s">
        <v>2348</v>
      </c>
      <c r="N254" s="17" t="s">
        <v>2348</v>
      </c>
      <c r="O254" s="17">
        <f>+K254</f>
        <v>300.01949999999999</v>
      </c>
      <c r="P254" s="17"/>
      <c r="Q254" s="3">
        <v>481.80500156280903</v>
      </c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1" t="s">
        <v>1980</v>
      </c>
      <c r="AC254" s="1" t="s">
        <v>1981</v>
      </c>
      <c r="AD254" s="1" t="s">
        <v>2298</v>
      </c>
    </row>
    <row r="255" spans="1:30" x14ac:dyDescent="0.25">
      <c r="A255" s="1" t="s">
        <v>1982</v>
      </c>
      <c r="B255" s="1" t="s">
        <v>1983</v>
      </c>
      <c r="C255" s="1" t="s">
        <v>1984</v>
      </c>
      <c r="D255" s="2">
        <v>44614</v>
      </c>
      <c r="E255" s="1" t="s">
        <v>1985</v>
      </c>
      <c r="F255" s="1" t="s">
        <v>1986</v>
      </c>
      <c r="G255" s="1" t="s">
        <v>1987</v>
      </c>
      <c r="H255" s="1" t="s">
        <v>1988</v>
      </c>
      <c r="I255" s="3">
        <v>4</v>
      </c>
      <c r="J255" s="3">
        <v>247.95</v>
      </c>
      <c r="K255" s="3">
        <f>+J255*1.21*I255</f>
        <v>1200.078</v>
      </c>
      <c r="L255" s="17" t="s">
        <v>2348</v>
      </c>
      <c r="M255" s="17" t="s">
        <v>2348</v>
      </c>
      <c r="N255" s="17" t="s">
        <v>2348</v>
      </c>
      <c r="O255" s="17">
        <f>+K255</f>
        <v>1200.078</v>
      </c>
      <c r="P255" s="17"/>
      <c r="Q255" s="3">
        <v>1927.22000625124</v>
      </c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1"/>
      <c r="AC255" s="1"/>
      <c r="AD255" s="1" t="s">
        <v>2297</v>
      </c>
    </row>
    <row r="256" spans="1:30" x14ac:dyDescent="0.25">
      <c r="A256" s="1" t="s">
        <v>1989</v>
      </c>
      <c r="B256" s="1" t="s">
        <v>1990</v>
      </c>
      <c r="C256" s="1" t="s">
        <v>1991</v>
      </c>
      <c r="D256" s="2">
        <v>44617</v>
      </c>
      <c r="E256" s="1" t="s">
        <v>1992</v>
      </c>
      <c r="F256" s="1" t="s">
        <v>1993</v>
      </c>
      <c r="G256" s="1" t="s">
        <v>1994</v>
      </c>
      <c r="H256" s="1" t="s">
        <v>1995</v>
      </c>
      <c r="I256" s="3">
        <v>1</v>
      </c>
      <c r="J256" s="3">
        <v>247.95</v>
      </c>
      <c r="K256" s="3">
        <f>+J256*1.21*I256</f>
        <v>300.01949999999999</v>
      </c>
      <c r="L256" s="17" t="s">
        <v>2348</v>
      </c>
      <c r="M256" s="17" t="s">
        <v>2348</v>
      </c>
      <c r="N256" s="17" t="s">
        <v>2348</v>
      </c>
      <c r="O256" s="17">
        <f>+K256</f>
        <v>300.01949999999999</v>
      </c>
      <c r="P256" s="17"/>
      <c r="Q256" s="3">
        <v>481.80500156280903</v>
      </c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1"/>
      <c r="AC256" s="1"/>
      <c r="AD256" s="1" t="s">
        <v>2332</v>
      </c>
    </row>
    <row r="257" spans="1:30" x14ac:dyDescent="0.25">
      <c r="A257" s="1" t="s">
        <v>1996</v>
      </c>
      <c r="B257" s="1" t="s">
        <v>1997</v>
      </c>
      <c r="C257" s="1" t="s">
        <v>1998</v>
      </c>
      <c r="D257" s="2">
        <v>44617</v>
      </c>
      <c r="E257" s="1" t="s">
        <v>1999</v>
      </c>
      <c r="F257" s="1" t="s">
        <v>2000</v>
      </c>
      <c r="G257" s="1" t="s">
        <v>2001</v>
      </c>
      <c r="H257" s="1" t="s">
        <v>2002</v>
      </c>
      <c r="I257" s="3">
        <v>1</v>
      </c>
      <c r="J257" s="3">
        <v>247.95</v>
      </c>
      <c r="K257" s="3">
        <f>+J257*1.21*I257</f>
        <v>300.01949999999999</v>
      </c>
      <c r="L257" s="17" t="s">
        <v>2348</v>
      </c>
      <c r="M257" s="17" t="s">
        <v>2348</v>
      </c>
      <c r="N257" s="17" t="s">
        <v>2348</v>
      </c>
      <c r="O257" s="17">
        <f>+K257</f>
        <v>300.01949999999999</v>
      </c>
      <c r="P257" s="17"/>
      <c r="Q257" s="3">
        <v>481.80500156280903</v>
      </c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1"/>
      <c r="AC257" s="1"/>
      <c r="AD257" s="1" t="s">
        <v>2332</v>
      </c>
    </row>
    <row r="258" spans="1:30" x14ac:dyDescent="0.25">
      <c r="A258" s="1" t="s">
        <v>2003</v>
      </c>
      <c r="B258" s="1" t="s">
        <v>2004</v>
      </c>
      <c r="C258" s="1" t="s">
        <v>2005</v>
      </c>
      <c r="D258" s="2">
        <v>44600</v>
      </c>
      <c r="E258" s="1" t="s">
        <v>2006</v>
      </c>
      <c r="F258" s="1" t="s">
        <v>2007</v>
      </c>
      <c r="G258" s="1" t="s">
        <v>2008</v>
      </c>
      <c r="H258" s="1" t="s">
        <v>2009</v>
      </c>
      <c r="I258" s="3">
        <v>2</v>
      </c>
      <c r="J258" s="3">
        <v>325.55256198347098</v>
      </c>
      <c r="K258" s="3">
        <f>+J258*1.21*I258</f>
        <v>787.83719999999971</v>
      </c>
      <c r="L258" s="17" t="s">
        <v>2348</v>
      </c>
      <c r="M258" s="17" t="s">
        <v>2348</v>
      </c>
      <c r="N258" s="17">
        <f t="shared" ref="N258:N259" si="35">+K258*0.95</f>
        <v>748.44533999999965</v>
      </c>
      <c r="O258" s="17">
        <f t="shared" ref="O258:O259" si="36">+N258-(N258*9.09/100)</f>
        <v>680.41165859399962</v>
      </c>
      <c r="P258" s="17"/>
      <c r="Q258" s="3">
        <v>967.25572796032998</v>
      </c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1" t="s">
        <v>2010</v>
      </c>
      <c r="AC258" s="1" t="s">
        <v>2011</v>
      </c>
      <c r="AD258" s="1" t="s">
        <v>2288</v>
      </c>
    </row>
    <row r="259" spans="1:30" x14ac:dyDescent="0.25">
      <c r="A259" s="1" t="s">
        <v>2012</v>
      </c>
      <c r="B259" s="1" t="s">
        <v>2013</v>
      </c>
      <c r="C259" s="1" t="s">
        <v>2014</v>
      </c>
      <c r="D259" s="2">
        <v>44600</v>
      </c>
      <c r="E259" s="1" t="s">
        <v>2015</v>
      </c>
      <c r="F259" s="1" t="s">
        <v>2016</v>
      </c>
      <c r="G259" s="1" t="s">
        <v>2017</v>
      </c>
      <c r="H259" s="1" t="s">
        <v>2018</v>
      </c>
      <c r="I259" s="3">
        <v>1</v>
      </c>
      <c r="J259" s="3">
        <v>325.55256198347098</v>
      </c>
      <c r="K259" s="3">
        <f>+J259*1.21*I259</f>
        <v>393.91859999999986</v>
      </c>
      <c r="L259" s="17" t="s">
        <v>2348</v>
      </c>
      <c r="M259" s="17" t="s">
        <v>2348</v>
      </c>
      <c r="N259" s="17">
        <f t="shared" si="35"/>
        <v>374.22266999999982</v>
      </c>
      <c r="O259" s="17">
        <f t="shared" si="36"/>
        <v>340.20582929699981</v>
      </c>
      <c r="P259" s="17"/>
      <c r="Q259" s="3">
        <v>483.592053198347</v>
      </c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1" t="s">
        <v>2019</v>
      </c>
      <c r="AC259" s="1" t="s">
        <v>2020</v>
      </c>
      <c r="AD259" s="1" t="s">
        <v>2294</v>
      </c>
    </row>
    <row r="260" spans="1:30" x14ac:dyDescent="0.25">
      <c r="A260" s="1" t="s">
        <v>2021</v>
      </c>
      <c r="B260" s="1" t="s">
        <v>2022</v>
      </c>
      <c r="C260" s="1" t="s">
        <v>2023</v>
      </c>
      <c r="D260" s="2">
        <v>44610</v>
      </c>
      <c r="E260" s="1" t="s">
        <v>2024</v>
      </c>
      <c r="F260" s="1" t="s">
        <v>2025</v>
      </c>
      <c r="G260" s="1" t="s">
        <v>2026</v>
      </c>
      <c r="H260" s="1" t="s">
        <v>2027</v>
      </c>
      <c r="I260" s="3">
        <v>1</v>
      </c>
      <c r="J260" s="3">
        <v>1584.1980165289301</v>
      </c>
      <c r="K260" s="3">
        <f>+J260*1.21*I260</f>
        <v>1916.8796000000054</v>
      </c>
      <c r="L260" s="17" t="s">
        <v>2348</v>
      </c>
      <c r="M260" s="17">
        <f>+K260*0.85</f>
        <v>1629.3476600000047</v>
      </c>
      <c r="N260" s="17">
        <f>+M260*0.95</f>
        <v>1547.8802770000043</v>
      </c>
      <c r="O260" s="17">
        <f>+N260-(N260*9.09/100)</f>
        <v>1407.177959820704</v>
      </c>
      <c r="P260" s="17"/>
      <c r="Q260" s="3">
        <v>2727.2602533752101</v>
      </c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1"/>
      <c r="AC260" s="1"/>
      <c r="AD260" s="1" t="s">
        <v>2340</v>
      </c>
    </row>
    <row r="261" spans="1:30" x14ac:dyDescent="0.25">
      <c r="A261" s="1" t="s">
        <v>2028</v>
      </c>
      <c r="B261" s="1" t="s">
        <v>2029</v>
      </c>
      <c r="C261" s="1" t="s">
        <v>2030</v>
      </c>
      <c r="D261" s="2">
        <v>44600</v>
      </c>
      <c r="E261" s="1" t="s">
        <v>2031</v>
      </c>
      <c r="F261" s="1" t="s">
        <v>2032</v>
      </c>
      <c r="G261" s="1" t="s">
        <v>2033</v>
      </c>
      <c r="H261" s="1" t="s">
        <v>2034</v>
      </c>
      <c r="I261" s="3">
        <v>1</v>
      </c>
      <c r="J261" s="3">
        <v>636.4</v>
      </c>
      <c r="K261" s="3">
        <f>+J261*1.21*I261</f>
        <v>770.04399999999998</v>
      </c>
      <c r="L261" s="17" t="s">
        <v>2348</v>
      </c>
      <c r="M261" s="17" t="s">
        <v>2348</v>
      </c>
      <c r="N261" s="17" t="s">
        <v>2348</v>
      </c>
      <c r="O261" s="17">
        <f>+K261</f>
        <v>770.04399999999998</v>
      </c>
      <c r="P261" s="17"/>
      <c r="Q261" s="3">
        <v>909.07827305950696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1"/>
      <c r="AC261" s="1"/>
      <c r="AD261" s="1" t="s">
        <v>2306</v>
      </c>
    </row>
    <row r="262" spans="1:30" x14ac:dyDescent="0.25">
      <c r="A262" s="1" t="s">
        <v>2035</v>
      </c>
      <c r="B262" s="1" t="s">
        <v>2036</v>
      </c>
      <c r="C262" s="1" t="s">
        <v>2037</v>
      </c>
      <c r="D262" s="2">
        <v>44600</v>
      </c>
      <c r="E262" s="1" t="s">
        <v>2038</v>
      </c>
      <c r="F262" s="1" t="s">
        <v>2039</v>
      </c>
      <c r="G262" s="1" t="s">
        <v>2040</v>
      </c>
      <c r="H262" s="1" t="s">
        <v>2041</v>
      </c>
      <c r="I262" s="3">
        <v>1</v>
      </c>
      <c r="J262" s="3">
        <v>636.4</v>
      </c>
      <c r="K262" s="3">
        <f>+J262*1.21*I262</f>
        <v>770.04399999999998</v>
      </c>
      <c r="L262" s="17" t="s">
        <v>2348</v>
      </c>
      <c r="M262" s="17" t="s">
        <v>2348</v>
      </c>
      <c r="N262" s="17" t="s">
        <v>2348</v>
      </c>
      <c r="O262" s="17">
        <f>+K262</f>
        <v>770.04399999999998</v>
      </c>
      <c r="P262" s="17"/>
      <c r="Q262" s="3">
        <v>909.07827305950696</v>
      </c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1"/>
      <c r="AC262" s="1"/>
      <c r="AD262" s="1" t="s">
        <v>2337</v>
      </c>
    </row>
    <row r="263" spans="1:30" x14ac:dyDescent="0.25">
      <c r="A263" s="1" t="s">
        <v>2042</v>
      </c>
      <c r="B263" s="1" t="s">
        <v>2043</v>
      </c>
      <c r="C263" s="1" t="s">
        <v>2044</v>
      </c>
      <c r="D263" s="2">
        <v>44608</v>
      </c>
      <c r="E263" s="1" t="s">
        <v>2045</v>
      </c>
      <c r="F263" s="1" t="s">
        <v>2046</v>
      </c>
      <c r="G263" s="1" t="s">
        <v>2047</v>
      </c>
      <c r="H263" s="1" t="s">
        <v>2048</v>
      </c>
      <c r="I263" s="3">
        <v>1</v>
      </c>
      <c r="J263" s="3">
        <v>636.4</v>
      </c>
      <c r="K263" s="3">
        <f>+J263*1.21*I263</f>
        <v>770.04399999999998</v>
      </c>
      <c r="L263" s="17" t="s">
        <v>2348</v>
      </c>
      <c r="M263" s="17" t="s">
        <v>2348</v>
      </c>
      <c r="N263" s="17" t="s">
        <v>2348</v>
      </c>
      <c r="O263" s="17">
        <f>+K263</f>
        <v>770.04399999999998</v>
      </c>
      <c r="P263" s="17"/>
      <c r="Q263" s="3">
        <v>909.07827305950696</v>
      </c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1"/>
      <c r="AC263" s="1"/>
      <c r="AD263" s="1" t="s">
        <v>2321</v>
      </c>
    </row>
    <row r="264" spans="1:30" x14ac:dyDescent="0.25">
      <c r="A264" s="1" t="s">
        <v>2049</v>
      </c>
      <c r="B264" s="1" t="s">
        <v>2050</v>
      </c>
      <c r="C264" s="1" t="s">
        <v>2051</v>
      </c>
      <c r="D264" s="2">
        <v>44615</v>
      </c>
      <c r="E264" s="1" t="s">
        <v>2052</v>
      </c>
      <c r="F264" s="1" t="s">
        <v>2053</v>
      </c>
      <c r="G264" s="1" t="s">
        <v>2054</v>
      </c>
      <c r="H264" s="1" t="s">
        <v>2055</v>
      </c>
      <c r="I264" s="3">
        <v>1</v>
      </c>
      <c r="J264" s="3">
        <v>636.4</v>
      </c>
      <c r="K264" s="3">
        <f>+J264*1.21*I264</f>
        <v>770.04399999999998</v>
      </c>
      <c r="L264" s="17" t="s">
        <v>2348</v>
      </c>
      <c r="M264" s="17" t="s">
        <v>2348</v>
      </c>
      <c r="N264" s="17" t="s">
        <v>2348</v>
      </c>
      <c r="O264" s="17">
        <f>+K264</f>
        <v>770.04399999999998</v>
      </c>
      <c r="P264" s="17"/>
      <c r="Q264" s="3">
        <v>909.07834045371499</v>
      </c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1"/>
      <c r="AC264" s="1"/>
      <c r="AD264" s="1" t="s">
        <v>2341</v>
      </c>
    </row>
    <row r="265" spans="1:30" x14ac:dyDescent="0.25">
      <c r="A265" s="1" t="s">
        <v>2056</v>
      </c>
      <c r="B265" s="1" t="s">
        <v>2057</v>
      </c>
      <c r="C265" s="1" t="s">
        <v>2058</v>
      </c>
      <c r="D265" s="2">
        <v>44600</v>
      </c>
      <c r="E265" s="1" t="s">
        <v>2059</v>
      </c>
      <c r="F265" s="1" t="s">
        <v>2060</v>
      </c>
      <c r="G265" s="1" t="s">
        <v>2061</v>
      </c>
      <c r="H265" s="1" t="s">
        <v>2062</v>
      </c>
      <c r="I265" s="3">
        <v>1</v>
      </c>
      <c r="J265" s="3">
        <v>636.4</v>
      </c>
      <c r="K265" s="3">
        <f>+J265*1.21*I265</f>
        <v>770.04399999999998</v>
      </c>
      <c r="L265" s="17" t="s">
        <v>2348</v>
      </c>
      <c r="M265" s="17" t="s">
        <v>2348</v>
      </c>
      <c r="N265" s="17" t="s">
        <v>2348</v>
      </c>
      <c r="O265" s="17">
        <f>+K265</f>
        <v>770.04399999999998</v>
      </c>
      <c r="P265" s="17"/>
      <c r="Q265" s="3">
        <v>909.07834045371499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1"/>
      <c r="AC265" s="1"/>
      <c r="AD265" s="1" t="s">
        <v>2306</v>
      </c>
    </row>
    <row r="266" spans="1:30" x14ac:dyDescent="0.25">
      <c r="A266" s="1" t="s">
        <v>2063</v>
      </c>
      <c r="B266" s="1" t="s">
        <v>2064</v>
      </c>
      <c r="C266" s="1" t="s">
        <v>2065</v>
      </c>
      <c r="D266" s="2">
        <v>44600</v>
      </c>
      <c r="E266" s="1" t="s">
        <v>2066</v>
      </c>
      <c r="F266" s="1" t="s">
        <v>2067</v>
      </c>
      <c r="G266" s="1" t="s">
        <v>2068</v>
      </c>
      <c r="H266" s="1" t="s">
        <v>2069</v>
      </c>
      <c r="I266" s="3">
        <v>1</v>
      </c>
      <c r="J266" s="3">
        <v>636.4</v>
      </c>
      <c r="K266" s="3">
        <f>+J266*1.21*I266</f>
        <v>770.04399999999998</v>
      </c>
      <c r="L266" s="17" t="s">
        <v>2348</v>
      </c>
      <c r="M266" s="17" t="s">
        <v>2348</v>
      </c>
      <c r="N266" s="17" t="s">
        <v>2348</v>
      </c>
      <c r="O266" s="17">
        <f>+K266</f>
        <v>770.04399999999998</v>
      </c>
      <c r="P266" s="17"/>
      <c r="Q266" s="3">
        <v>909.07834045371499</v>
      </c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1"/>
      <c r="AC266" s="1"/>
      <c r="AD266" s="1" t="s">
        <v>2337</v>
      </c>
    </row>
    <row r="267" spans="1:30" x14ac:dyDescent="0.25">
      <c r="A267" s="1" t="s">
        <v>2070</v>
      </c>
      <c r="B267" s="1" t="s">
        <v>2071</v>
      </c>
      <c r="C267" s="1" t="s">
        <v>2072</v>
      </c>
      <c r="D267" s="2">
        <v>44600</v>
      </c>
      <c r="E267" s="1" t="s">
        <v>2073</v>
      </c>
      <c r="F267" s="1" t="s">
        <v>2074</v>
      </c>
      <c r="G267" s="1" t="s">
        <v>2075</v>
      </c>
      <c r="H267" s="1" t="s">
        <v>2076</v>
      </c>
      <c r="I267" s="3">
        <v>1</v>
      </c>
      <c r="J267" s="3">
        <v>636.4</v>
      </c>
      <c r="K267" s="3">
        <f>+J267*1.21*I267</f>
        <v>770.04399999999998</v>
      </c>
      <c r="L267" s="17" t="s">
        <v>2348</v>
      </c>
      <c r="M267" s="17" t="s">
        <v>2348</v>
      </c>
      <c r="N267" s="17" t="s">
        <v>2348</v>
      </c>
      <c r="O267" s="17">
        <f>+K267</f>
        <v>770.04399999999998</v>
      </c>
      <c r="P267" s="17"/>
      <c r="Q267" s="3">
        <v>909.07834045371499</v>
      </c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1"/>
      <c r="AC267" s="1"/>
      <c r="AD267" s="1" t="s">
        <v>2342</v>
      </c>
    </row>
    <row r="268" spans="1:30" x14ac:dyDescent="0.25">
      <c r="A268" s="1" t="s">
        <v>2077</v>
      </c>
      <c r="B268" s="1" t="s">
        <v>2078</v>
      </c>
      <c r="C268" s="1" t="s">
        <v>2079</v>
      </c>
      <c r="D268" s="2">
        <v>44615</v>
      </c>
      <c r="E268" s="1" t="s">
        <v>2080</v>
      </c>
      <c r="F268" s="1" t="s">
        <v>2081</v>
      </c>
      <c r="G268" s="1" t="s">
        <v>2082</v>
      </c>
      <c r="H268" s="1" t="s">
        <v>2083</v>
      </c>
      <c r="I268" s="3">
        <v>1</v>
      </c>
      <c r="J268" s="3">
        <v>636.4</v>
      </c>
      <c r="K268" s="3">
        <f>+J268*1.21*I268</f>
        <v>770.04399999999998</v>
      </c>
      <c r="L268" s="17" t="s">
        <v>2348</v>
      </c>
      <c r="M268" s="17" t="s">
        <v>2348</v>
      </c>
      <c r="N268" s="17" t="s">
        <v>2348</v>
      </c>
      <c r="O268" s="17">
        <f>+K268</f>
        <v>770.04399999999998</v>
      </c>
      <c r="P268" s="17"/>
      <c r="Q268" s="3">
        <v>909.07834045371499</v>
      </c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1"/>
      <c r="AC268" s="1"/>
      <c r="AD268" s="1" t="s">
        <v>2343</v>
      </c>
    </row>
    <row r="269" spans="1:30" x14ac:dyDescent="0.25">
      <c r="A269" s="1" t="s">
        <v>2084</v>
      </c>
      <c r="B269" s="1" t="s">
        <v>2085</v>
      </c>
      <c r="C269" s="1" t="s">
        <v>2086</v>
      </c>
      <c r="D269" s="2">
        <v>44609</v>
      </c>
      <c r="E269" s="1" t="s">
        <v>2087</v>
      </c>
      <c r="F269" s="1" t="s">
        <v>2088</v>
      </c>
      <c r="G269" s="1" t="s">
        <v>2089</v>
      </c>
      <c r="H269" s="1" t="s">
        <v>2090</v>
      </c>
      <c r="I269" s="3">
        <v>1</v>
      </c>
      <c r="J269" s="3">
        <v>636.4</v>
      </c>
      <c r="K269" s="3">
        <f>+J269*1.21*I269</f>
        <v>770.04399999999998</v>
      </c>
      <c r="L269" s="17" t="s">
        <v>2348</v>
      </c>
      <c r="M269" s="17" t="s">
        <v>2348</v>
      </c>
      <c r="N269" s="17" t="s">
        <v>2348</v>
      </c>
      <c r="O269" s="17">
        <f>+K269</f>
        <v>770.04399999999998</v>
      </c>
      <c r="P269" s="17"/>
      <c r="Q269" s="3">
        <v>909.07834045371499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1"/>
      <c r="AC269" s="1"/>
      <c r="AD269" s="1" t="s">
        <v>2344</v>
      </c>
    </row>
    <row r="270" spans="1:30" x14ac:dyDescent="0.25">
      <c r="A270" s="1" t="s">
        <v>2091</v>
      </c>
      <c r="B270" s="1" t="s">
        <v>2092</v>
      </c>
      <c r="C270" s="1" t="s">
        <v>2093</v>
      </c>
      <c r="D270" s="2">
        <v>44615</v>
      </c>
      <c r="E270" s="1" t="s">
        <v>2094</v>
      </c>
      <c r="F270" s="1" t="s">
        <v>2095</v>
      </c>
      <c r="G270" s="1" t="s">
        <v>2096</v>
      </c>
      <c r="H270" s="1" t="s">
        <v>2097</v>
      </c>
      <c r="I270" s="3">
        <v>1</v>
      </c>
      <c r="J270" s="3">
        <v>636.4</v>
      </c>
      <c r="K270" s="3">
        <f>+J270*1.21*I270</f>
        <v>770.04399999999998</v>
      </c>
      <c r="L270" s="17" t="s">
        <v>2348</v>
      </c>
      <c r="M270" s="17" t="s">
        <v>2348</v>
      </c>
      <c r="N270" s="17" t="s">
        <v>2348</v>
      </c>
      <c r="O270" s="17">
        <f>+K270</f>
        <v>770.04399999999998</v>
      </c>
      <c r="P270" s="17"/>
      <c r="Q270" s="3">
        <v>909.07834045371499</v>
      </c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1"/>
      <c r="AC270" s="1"/>
      <c r="AD270" s="1" t="s">
        <v>2345</v>
      </c>
    </row>
    <row r="271" spans="1:30" x14ac:dyDescent="0.25">
      <c r="A271" s="1" t="s">
        <v>2098</v>
      </c>
      <c r="B271" s="1" t="s">
        <v>2099</v>
      </c>
      <c r="C271" s="1" t="s">
        <v>2100</v>
      </c>
      <c r="D271" s="2">
        <v>44600</v>
      </c>
      <c r="E271" s="1" t="s">
        <v>2101</v>
      </c>
      <c r="F271" s="1" t="s">
        <v>2102</v>
      </c>
      <c r="G271" s="1" t="s">
        <v>2103</v>
      </c>
      <c r="H271" s="1" t="s">
        <v>2104</v>
      </c>
      <c r="I271" s="3">
        <v>1</v>
      </c>
      <c r="J271" s="3">
        <v>636.4</v>
      </c>
      <c r="K271" s="3">
        <f>+J271*1.21*I271</f>
        <v>770.04399999999998</v>
      </c>
      <c r="L271" s="17" t="s">
        <v>2348</v>
      </c>
      <c r="M271" s="17" t="s">
        <v>2348</v>
      </c>
      <c r="N271" s="17" t="s">
        <v>2348</v>
      </c>
      <c r="O271" s="17">
        <f>+K271</f>
        <v>770.04399999999998</v>
      </c>
      <c r="P271" s="17"/>
      <c r="Q271" s="3">
        <v>909.07834045371499</v>
      </c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1"/>
      <c r="AC271" s="1"/>
      <c r="AD271" s="1" t="s">
        <v>2337</v>
      </c>
    </row>
    <row r="272" spans="1:30" x14ac:dyDescent="0.25">
      <c r="A272" s="1" t="s">
        <v>2105</v>
      </c>
      <c r="B272" s="1" t="s">
        <v>2106</v>
      </c>
      <c r="C272" s="1" t="s">
        <v>2107</v>
      </c>
      <c r="D272" s="2">
        <v>44609</v>
      </c>
      <c r="E272" s="1" t="s">
        <v>2108</v>
      </c>
      <c r="F272" s="1" t="s">
        <v>2109</v>
      </c>
      <c r="G272" s="1" t="s">
        <v>2110</v>
      </c>
      <c r="H272" s="1" t="s">
        <v>2111</v>
      </c>
      <c r="I272" s="3">
        <v>1</v>
      </c>
      <c r="J272" s="3">
        <v>636.4</v>
      </c>
      <c r="K272" s="3">
        <f>+J272*1.21*I272</f>
        <v>770.04399999999998</v>
      </c>
      <c r="L272" s="17" t="s">
        <v>2348</v>
      </c>
      <c r="M272" s="17" t="s">
        <v>2348</v>
      </c>
      <c r="N272" s="17" t="s">
        <v>2348</v>
      </c>
      <c r="O272" s="17">
        <f>+K272</f>
        <v>770.04399999999998</v>
      </c>
      <c r="P272" s="17"/>
      <c r="Q272" s="3">
        <v>909.07834045371499</v>
      </c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1"/>
      <c r="AC272" s="1"/>
      <c r="AD272" s="1" t="s">
        <v>2346</v>
      </c>
    </row>
    <row r="273" spans="1:30" x14ac:dyDescent="0.25">
      <c r="A273" s="1" t="s">
        <v>2112</v>
      </c>
      <c r="B273" s="1" t="s">
        <v>2113</v>
      </c>
      <c r="C273" s="1" t="s">
        <v>2114</v>
      </c>
      <c r="D273" s="2">
        <v>44610</v>
      </c>
      <c r="E273" s="1" t="s">
        <v>2115</v>
      </c>
      <c r="F273" s="1" t="s">
        <v>2116</v>
      </c>
      <c r="G273" s="1" t="s">
        <v>2117</v>
      </c>
      <c r="H273" s="1" t="s">
        <v>2118</v>
      </c>
      <c r="I273" s="3">
        <v>1</v>
      </c>
      <c r="J273" s="3">
        <v>636.4</v>
      </c>
      <c r="K273" s="3">
        <f>+J273*1.21*I273</f>
        <v>770.04399999999998</v>
      </c>
      <c r="L273" s="17" t="s">
        <v>2348</v>
      </c>
      <c r="M273" s="17" t="s">
        <v>2348</v>
      </c>
      <c r="N273" s="17" t="s">
        <v>2348</v>
      </c>
      <c r="O273" s="17">
        <f>+K273</f>
        <v>770.04399999999998</v>
      </c>
      <c r="P273" s="17"/>
      <c r="Q273" s="3">
        <v>909.07834045371499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1" t="s">
        <v>2119</v>
      </c>
      <c r="AC273" s="1" t="s">
        <v>2120</v>
      </c>
      <c r="AD273" s="1" t="s">
        <v>2303</v>
      </c>
    </row>
    <row r="274" spans="1:30" x14ac:dyDescent="0.25">
      <c r="A274" s="1" t="s">
        <v>2121</v>
      </c>
      <c r="B274" s="1" t="s">
        <v>2122</v>
      </c>
      <c r="C274" s="1" t="s">
        <v>2123</v>
      </c>
      <c r="D274" s="2">
        <v>44600</v>
      </c>
      <c r="E274" s="1" t="s">
        <v>2124</v>
      </c>
      <c r="F274" s="1" t="s">
        <v>2125</v>
      </c>
      <c r="G274" s="1" t="s">
        <v>2126</v>
      </c>
      <c r="H274" s="1" t="s">
        <v>2127</v>
      </c>
      <c r="I274" s="3">
        <v>1</v>
      </c>
      <c r="J274" s="3">
        <v>636.4</v>
      </c>
      <c r="K274" s="3">
        <f>+J274*1.21*I274</f>
        <v>770.04399999999998</v>
      </c>
      <c r="L274" s="17" t="s">
        <v>2348</v>
      </c>
      <c r="M274" s="17" t="s">
        <v>2348</v>
      </c>
      <c r="N274" s="17" t="s">
        <v>2348</v>
      </c>
      <c r="O274" s="17">
        <f>+K274</f>
        <v>770.04399999999998</v>
      </c>
      <c r="P274" s="17"/>
      <c r="Q274" s="3">
        <v>909.07834045371499</v>
      </c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1"/>
      <c r="AC274" s="1"/>
      <c r="AD274" s="1" t="s">
        <v>2347</v>
      </c>
    </row>
    <row r="275" spans="1:30" x14ac:dyDescent="0.25">
      <c r="A275" s="1" t="s">
        <v>2128</v>
      </c>
      <c r="B275" s="1" t="s">
        <v>2129</v>
      </c>
      <c r="C275" s="1" t="s">
        <v>2130</v>
      </c>
      <c r="D275" s="2">
        <v>44600</v>
      </c>
      <c r="E275" s="1" t="s">
        <v>2131</v>
      </c>
      <c r="F275" s="1" t="s">
        <v>2132</v>
      </c>
      <c r="G275" s="1" t="s">
        <v>2133</v>
      </c>
      <c r="H275" s="1" t="s">
        <v>2134</v>
      </c>
      <c r="I275" s="3">
        <v>1</v>
      </c>
      <c r="J275" s="3">
        <v>636.4</v>
      </c>
      <c r="K275" s="3">
        <f>+J275*1.21*I275</f>
        <v>770.04399999999998</v>
      </c>
      <c r="L275" s="17" t="s">
        <v>2348</v>
      </c>
      <c r="M275" s="17" t="s">
        <v>2348</v>
      </c>
      <c r="N275" s="17" t="s">
        <v>2348</v>
      </c>
      <c r="O275" s="17">
        <f>+K275</f>
        <v>770.04399999999998</v>
      </c>
      <c r="P275" s="17"/>
      <c r="Q275" s="3">
        <v>909.07834045371499</v>
      </c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1"/>
      <c r="AC275" s="1"/>
      <c r="AD275" s="1" t="s">
        <v>2337</v>
      </c>
    </row>
    <row r="276" spans="1:30" x14ac:dyDescent="0.25">
      <c r="A276" s="1" t="s">
        <v>2135</v>
      </c>
      <c r="B276" s="1" t="s">
        <v>2136</v>
      </c>
      <c r="C276" s="1" t="s">
        <v>2137</v>
      </c>
      <c r="D276" s="2">
        <v>44608</v>
      </c>
      <c r="E276" s="1" t="s">
        <v>2138</v>
      </c>
      <c r="F276" s="1" t="s">
        <v>2139</v>
      </c>
      <c r="G276" s="1" t="s">
        <v>2140</v>
      </c>
      <c r="H276" s="1" t="s">
        <v>2141</v>
      </c>
      <c r="I276" s="3">
        <v>1</v>
      </c>
      <c r="J276" s="3">
        <v>636.4</v>
      </c>
      <c r="K276" s="3">
        <f>+J276*1.21*I276</f>
        <v>770.04399999999998</v>
      </c>
      <c r="L276" s="17" t="s">
        <v>2348</v>
      </c>
      <c r="M276" s="17" t="s">
        <v>2348</v>
      </c>
      <c r="N276" s="17" t="s">
        <v>2348</v>
      </c>
      <c r="O276" s="17">
        <f>+K276</f>
        <v>770.04399999999998</v>
      </c>
      <c r="P276" s="17"/>
      <c r="Q276" s="3">
        <v>909.07834045371499</v>
      </c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1"/>
      <c r="AC276" s="1"/>
      <c r="AD276" s="1" t="s">
        <v>2321</v>
      </c>
    </row>
    <row r="277" spans="1:30" x14ac:dyDescent="0.25">
      <c r="A277" s="1" t="s">
        <v>2142</v>
      </c>
      <c r="B277" s="1" t="s">
        <v>2143</v>
      </c>
      <c r="C277" s="1" t="s">
        <v>2144</v>
      </c>
      <c r="D277" s="2">
        <v>44610</v>
      </c>
      <c r="E277" s="1" t="s">
        <v>2145</v>
      </c>
      <c r="F277" s="1" t="s">
        <v>2146</v>
      </c>
      <c r="G277" s="1" t="s">
        <v>2147</v>
      </c>
      <c r="H277" s="1" t="s">
        <v>2148</v>
      </c>
      <c r="I277" s="3">
        <v>1</v>
      </c>
      <c r="J277" s="3">
        <v>547.72198347107405</v>
      </c>
      <c r="K277" s="3">
        <f>+J277*1.21*I277</f>
        <v>662.74359999999956</v>
      </c>
      <c r="L277" s="17" t="s">
        <v>2348</v>
      </c>
      <c r="M277" s="17">
        <f>+K277*0.9</f>
        <v>596.46923999999967</v>
      </c>
      <c r="N277" s="17">
        <f>+M277*0.95</f>
        <v>566.64577799999961</v>
      </c>
      <c r="O277" s="17">
        <f>+N277-(N277*9.09/100)</f>
        <v>515.13767677979968</v>
      </c>
      <c r="P277" s="17"/>
      <c r="Q277" s="3">
        <v>1013.23089722314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1" t="s">
        <v>2149</v>
      </c>
      <c r="AC277" s="1" t="s">
        <v>2150</v>
      </c>
      <c r="AD277" s="1" t="s">
        <v>2283</v>
      </c>
    </row>
    <row r="278" spans="1:30" x14ac:dyDescent="0.25">
      <c r="A278" s="1" t="s">
        <v>1375</v>
      </c>
      <c r="B278" s="1" t="s">
        <v>1376</v>
      </c>
      <c r="C278" s="1" t="s">
        <v>1377</v>
      </c>
      <c r="D278" s="2">
        <v>44614</v>
      </c>
      <c r="E278" s="1" t="s">
        <v>1378</v>
      </c>
      <c r="F278" s="1" t="s">
        <v>1379</v>
      </c>
      <c r="G278" s="1" t="s">
        <v>1380</v>
      </c>
      <c r="H278" s="1" t="s">
        <v>1381</v>
      </c>
      <c r="I278" s="3">
        <v>1</v>
      </c>
      <c r="J278" s="3">
        <v>503.21380165289298</v>
      </c>
      <c r="K278" s="3">
        <f>+J278*1.21*I278</f>
        <v>608.88870000000054</v>
      </c>
      <c r="L278" s="17">
        <f>+K278*0.6</f>
        <v>365.33322000000032</v>
      </c>
      <c r="M278" s="17" t="s">
        <v>2348</v>
      </c>
      <c r="N278" s="17">
        <f t="shared" ref="N278:N279" si="37">+L278*0.95</f>
        <v>347.06655900000027</v>
      </c>
      <c r="O278" s="17">
        <f t="shared" ref="O278:O279" si="38">+N278-(N278*9.09/100)</f>
        <v>315.51820878690023</v>
      </c>
      <c r="P278" s="17"/>
      <c r="Q278" s="3">
        <v>561.97407727190102</v>
      </c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1"/>
      <c r="AC278" s="1"/>
      <c r="AD278" s="1" t="s">
        <v>2307</v>
      </c>
    </row>
    <row r="279" spans="1:30" x14ac:dyDescent="0.25">
      <c r="A279" s="1" t="s">
        <v>1382</v>
      </c>
      <c r="B279" s="1" t="s">
        <v>1383</v>
      </c>
      <c r="C279" s="1" t="s">
        <v>1384</v>
      </c>
      <c r="D279" s="2">
        <v>44600</v>
      </c>
      <c r="E279" s="1" t="s">
        <v>1385</v>
      </c>
      <c r="F279" s="1" t="s">
        <v>1386</v>
      </c>
      <c r="G279" s="1" t="s">
        <v>1387</v>
      </c>
      <c r="H279" s="1" t="s">
        <v>1388</v>
      </c>
      <c r="I279" s="3">
        <v>1</v>
      </c>
      <c r="J279" s="3">
        <v>201.27198347107401</v>
      </c>
      <c r="K279" s="3">
        <f>+J279*1.21*I279</f>
        <v>243.53909999999954</v>
      </c>
      <c r="L279" s="17">
        <f>+K279*0.4</f>
        <v>97.415639999999826</v>
      </c>
      <c r="M279" s="17" t="s">
        <v>2348</v>
      </c>
      <c r="N279" s="17">
        <f t="shared" si="37"/>
        <v>92.544857999999834</v>
      </c>
      <c r="O279" s="17">
        <f t="shared" si="38"/>
        <v>84.132530407799848</v>
      </c>
      <c r="P279" s="17"/>
      <c r="Q279" s="3">
        <v>154.53662890909101</v>
      </c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1" t="s">
        <v>1389</v>
      </c>
      <c r="AC279" s="1" t="s">
        <v>1390</v>
      </c>
      <c r="AD279" s="1" t="s">
        <v>2289</v>
      </c>
    </row>
    <row r="280" spans="1:30" x14ac:dyDescent="0.25">
      <c r="A280" s="1" t="s">
        <v>2165</v>
      </c>
      <c r="B280" s="1" t="s">
        <v>2166</v>
      </c>
      <c r="C280" s="1" t="s">
        <v>2167</v>
      </c>
      <c r="D280" s="2">
        <v>44614</v>
      </c>
      <c r="E280" s="1" t="s">
        <v>2168</v>
      </c>
      <c r="F280" s="1" t="s">
        <v>2169</v>
      </c>
      <c r="G280" s="1" t="s">
        <v>2170</v>
      </c>
      <c r="H280" s="1" t="s">
        <v>2171</v>
      </c>
      <c r="I280" s="3">
        <v>1</v>
      </c>
      <c r="J280" s="3">
        <v>289.82553719008303</v>
      </c>
      <c r="K280" s="3">
        <f t="shared" ref="K262:K325" si="39">+J280*1.21*I280</f>
        <v>350.68890000000044</v>
      </c>
      <c r="L280" s="17" t="s">
        <v>2348</v>
      </c>
      <c r="M280" s="17">
        <f>+K280*0.85</f>
        <v>298.08556500000037</v>
      </c>
      <c r="N280" s="17">
        <f>+M280*0.95</f>
        <v>283.18128675000037</v>
      </c>
      <c r="O280" s="17">
        <f>+N280-(N280*9.09/100)</f>
        <v>257.44010778442532</v>
      </c>
      <c r="P280" s="17"/>
      <c r="Q280" s="3">
        <v>498.18111587603403</v>
      </c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1"/>
      <c r="AC280" s="1"/>
      <c r="AD280" s="1" t="s">
        <v>2311</v>
      </c>
    </row>
    <row r="281" spans="1:30" x14ac:dyDescent="0.25">
      <c r="A281" s="1" t="s">
        <v>2172</v>
      </c>
      <c r="B281" s="1" t="s">
        <v>2173</v>
      </c>
      <c r="C281" s="1" t="s">
        <v>2174</v>
      </c>
      <c r="D281" s="2">
        <v>44609</v>
      </c>
      <c r="E281" s="1" t="s">
        <v>2175</v>
      </c>
      <c r="F281" s="1" t="s">
        <v>2176</v>
      </c>
      <c r="G281" s="1" t="s">
        <v>2177</v>
      </c>
      <c r="H281" s="1" t="s">
        <v>2178</v>
      </c>
      <c r="I281" s="3">
        <v>1</v>
      </c>
      <c r="J281" s="3">
        <v>382.93</v>
      </c>
      <c r="K281" s="3">
        <f t="shared" si="39"/>
        <v>463.34530000000001</v>
      </c>
      <c r="L281" s="17" t="s">
        <v>2348</v>
      </c>
      <c r="M281" s="17" t="s">
        <v>2348</v>
      </c>
      <c r="N281" s="17" t="s">
        <v>2348</v>
      </c>
      <c r="O281" s="17">
        <f>+K281</f>
        <v>463.34530000000001</v>
      </c>
      <c r="P281" s="17"/>
      <c r="Q281" s="3">
        <v>661.14625174876005</v>
      </c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1"/>
      <c r="AC281" s="1"/>
      <c r="AD281" s="1" t="s">
        <v>2284</v>
      </c>
    </row>
    <row r="282" spans="1:30" x14ac:dyDescent="0.25">
      <c r="A282" s="1" t="s">
        <v>2179</v>
      </c>
      <c r="B282" s="1" t="s">
        <v>2180</v>
      </c>
      <c r="C282" s="1" t="s">
        <v>2181</v>
      </c>
      <c r="D282" s="2">
        <v>44610</v>
      </c>
      <c r="E282" s="1" t="s">
        <v>2182</v>
      </c>
      <c r="F282" s="1" t="s">
        <v>2183</v>
      </c>
      <c r="G282" s="1" t="s">
        <v>2184</v>
      </c>
      <c r="H282" s="1" t="s">
        <v>2185</v>
      </c>
      <c r="I282" s="3">
        <v>1</v>
      </c>
      <c r="J282" s="3">
        <v>382.93</v>
      </c>
      <c r="K282" s="3">
        <f t="shared" si="39"/>
        <v>463.34530000000001</v>
      </c>
      <c r="L282" s="17" t="s">
        <v>2348</v>
      </c>
      <c r="M282" s="17" t="s">
        <v>2348</v>
      </c>
      <c r="N282" s="17" t="s">
        <v>2348</v>
      </c>
      <c r="O282" s="17">
        <f>+K282</f>
        <v>463.34530000000001</v>
      </c>
      <c r="P282" s="17"/>
      <c r="Q282" s="3">
        <v>661.14934070082597</v>
      </c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1"/>
      <c r="AC282" s="1"/>
      <c r="AD282" s="1" t="s">
        <v>2309</v>
      </c>
    </row>
    <row r="283" spans="1:30" x14ac:dyDescent="0.25">
      <c r="A283" s="1" t="s">
        <v>2186</v>
      </c>
      <c r="B283" s="1" t="s">
        <v>2187</v>
      </c>
      <c r="C283" s="1" t="s">
        <v>2188</v>
      </c>
      <c r="D283" s="2">
        <v>44610</v>
      </c>
      <c r="E283" s="1" t="s">
        <v>2189</v>
      </c>
      <c r="F283" s="1" t="s">
        <v>2190</v>
      </c>
      <c r="G283" s="1" t="s">
        <v>2191</v>
      </c>
      <c r="H283" s="1" t="s">
        <v>2192</v>
      </c>
      <c r="I283" s="3">
        <v>1</v>
      </c>
      <c r="J283" s="3">
        <v>382.93</v>
      </c>
      <c r="K283" s="3">
        <f t="shared" si="39"/>
        <v>463.34530000000001</v>
      </c>
      <c r="L283" s="17" t="s">
        <v>2348</v>
      </c>
      <c r="M283" s="17" t="s">
        <v>2348</v>
      </c>
      <c r="N283" s="17" t="s">
        <v>2348</v>
      </c>
      <c r="O283" s="17">
        <f>+K283</f>
        <v>463.34530000000001</v>
      </c>
      <c r="P283" s="17"/>
      <c r="Q283" s="3">
        <v>661.14934070082597</v>
      </c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1"/>
      <c r="AC283" s="1"/>
      <c r="AD283" s="1" t="s">
        <v>2309</v>
      </c>
    </row>
    <row r="284" spans="1:30" x14ac:dyDescent="0.25">
      <c r="A284" s="1" t="s">
        <v>2193</v>
      </c>
      <c r="B284" s="1" t="s">
        <v>2194</v>
      </c>
      <c r="C284" s="1" t="s">
        <v>2195</v>
      </c>
      <c r="D284" s="2">
        <v>44608</v>
      </c>
      <c r="E284" s="1" t="s">
        <v>2196</v>
      </c>
      <c r="F284" s="1" t="s">
        <v>2197</v>
      </c>
      <c r="G284" s="1" t="s">
        <v>2198</v>
      </c>
      <c r="H284" s="1" t="s">
        <v>2199</v>
      </c>
      <c r="I284" s="3">
        <v>1</v>
      </c>
      <c r="J284" s="3">
        <v>652.92999999999995</v>
      </c>
      <c r="K284" s="3">
        <f t="shared" si="39"/>
        <v>790.04529999999988</v>
      </c>
      <c r="L284" s="17" t="s">
        <v>2348</v>
      </c>
      <c r="M284" s="17" t="s">
        <v>2348</v>
      </c>
      <c r="N284" s="17" t="s">
        <v>2348</v>
      </c>
      <c r="O284" s="17">
        <f t="shared" ref="O284:O289" si="40">+K284</f>
        <v>790.04529999999988</v>
      </c>
      <c r="P284" s="17"/>
      <c r="Q284" s="3">
        <v>1262.0841789000001</v>
      </c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1" t="s">
        <v>2200</v>
      </c>
      <c r="AC284" s="1" t="s">
        <v>2201</v>
      </c>
      <c r="AD284" s="1" t="s">
        <v>2298</v>
      </c>
    </row>
    <row r="285" spans="1:30" x14ac:dyDescent="0.25">
      <c r="A285" s="1" t="s">
        <v>2202</v>
      </c>
      <c r="B285" s="1" t="s">
        <v>2203</v>
      </c>
      <c r="C285" s="1" t="s">
        <v>2204</v>
      </c>
      <c r="D285" s="2">
        <v>44600</v>
      </c>
      <c r="E285" s="1" t="s">
        <v>2205</v>
      </c>
      <c r="F285" s="1" t="s">
        <v>2206</v>
      </c>
      <c r="G285" s="1" t="s">
        <v>2207</v>
      </c>
      <c r="H285" s="1" t="s">
        <v>2208</v>
      </c>
      <c r="I285" s="3">
        <v>1</v>
      </c>
      <c r="J285" s="3">
        <v>950.47</v>
      </c>
      <c r="K285" s="3">
        <f t="shared" si="39"/>
        <v>1150.0687</v>
      </c>
      <c r="L285" s="17" t="s">
        <v>2348</v>
      </c>
      <c r="M285" s="17" t="s">
        <v>2348</v>
      </c>
      <c r="N285" s="17" t="s">
        <v>2348</v>
      </c>
      <c r="O285" s="17">
        <f t="shared" si="40"/>
        <v>1150.0687</v>
      </c>
      <c r="P285" s="17"/>
      <c r="Q285" s="3">
        <v>1758.6638925</v>
      </c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1" t="s">
        <v>2209</v>
      </c>
      <c r="AC285" s="1" t="s">
        <v>2210</v>
      </c>
      <c r="AD285" s="1" t="s">
        <v>2290</v>
      </c>
    </row>
    <row r="286" spans="1:30" x14ac:dyDescent="0.25">
      <c r="A286" s="1" t="s">
        <v>2211</v>
      </c>
      <c r="B286" s="1" t="s">
        <v>2212</v>
      </c>
      <c r="C286" s="1" t="s">
        <v>2213</v>
      </c>
      <c r="D286" s="2">
        <v>44615</v>
      </c>
      <c r="E286" s="1" t="s">
        <v>2214</v>
      </c>
      <c r="F286" s="1" t="s">
        <v>2215</v>
      </c>
      <c r="G286" s="1" t="s">
        <v>2216</v>
      </c>
      <c r="H286" s="1" t="s">
        <v>2217</v>
      </c>
      <c r="I286" s="3">
        <v>1</v>
      </c>
      <c r="J286" s="3">
        <v>950.47</v>
      </c>
      <c r="K286" s="3">
        <f t="shared" si="39"/>
        <v>1150.0687</v>
      </c>
      <c r="L286" s="17" t="s">
        <v>2348</v>
      </c>
      <c r="M286" s="17" t="s">
        <v>2348</v>
      </c>
      <c r="N286" s="17" t="s">
        <v>2348</v>
      </c>
      <c r="O286" s="17">
        <f t="shared" si="40"/>
        <v>1150.0687</v>
      </c>
      <c r="P286" s="17"/>
      <c r="Q286" s="3">
        <v>1758.5878545</v>
      </c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1"/>
      <c r="AC286" s="1"/>
      <c r="AD286" s="1" t="s">
        <v>2341</v>
      </c>
    </row>
    <row r="287" spans="1:30" x14ac:dyDescent="0.25">
      <c r="A287" s="1" t="s">
        <v>2218</v>
      </c>
      <c r="B287" s="1" t="s">
        <v>2219</v>
      </c>
      <c r="C287" s="1" t="s">
        <v>2220</v>
      </c>
      <c r="D287" s="2">
        <v>44614</v>
      </c>
      <c r="E287" s="1" t="s">
        <v>2221</v>
      </c>
      <c r="F287" s="1" t="s">
        <v>2222</v>
      </c>
      <c r="G287" s="1" t="s">
        <v>2223</v>
      </c>
      <c r="H287" s="1" t="s">
        <v>2224</v>
      </c>
      <c r="I287" s="3">
        <v>1</v>
      </c>
      <c r="J287" s="3">
        <v>950.47</v>
      </c>
      <c r="K287" s="3">
        <f t="shared" si="39"/>
        <v>1150.0687</v>
      </c>
      <c r="L287" s="17" t="s">
        <v>2348</v>
      </c>
      <c r="M287" s="17" t="s">
        <v>2348</v>
      </c>
      <c r="N287" s="17" t="s">
        <v>2348</v>
      </c>
      <c r="O287" s="17">
        <f t="shared" si="40"/>
        <v>1150.0687</v>
      </c>
      <c r="P287" s="17"/>
      <c r="Q287" s="3">
        <v>1758.6638925</v>
      </c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1" t="s">
        <v>2225</v>
      </c>
      <c r="AC287" s="1" t="s">
        <v>2226</v>
      </c>
      <c r="AD287" s="1" t="s">
        <v>2304</v>
      </c>
    </row>
    <row r="288" spans="1:30" x14ac:dyDescent="0.25">
      <c r="A288" s="1" t="s">
        <v>2227</v>
      </c>
      <c r="B288" s="1" t="s">
        <v>2228</v>
      </c>
      <c r="C288" s="1" t="s">
        <v>2229</v>
      </c>
      <c r="D288" s="2">
        <v>44600</v>
      </c>
      <c r="E288" s="1" t="s">
        <v>2230</v>
      </c>
      <c r="F288" s="1" t="s">
        <v>2231</v>
      </c>
      <c r="G288" s="1" t="s">
        <v>2232</v>
      </c>
      <c r="H288" s="1" t="s">
        <v>2233</v>
      </c>
      <c r="I288" s="3">
        <v>1</v>
      </c>
      <c r="J288" s="3">
        <v>636.4</v>
      </c>
      <c r="K288" s="3">
        <f t="shared" si="39"/>
        <v>770.04399999999998</v>
      </c>
      <c r="L288" s="17" t="s">
        <v>2348</v>
      </c>
      <c r="M288" s="17" t="s">
        <v>2348</v>
      </c>
      <c r="N288" s="17" t="s">
        <v>2348</v>
      </c>
      <c r="O288" s="17">
        <f t="shared" si="40"/>
        <v>770.04399999999998</v>
      </c>
      <c r="P288" s="17"/>
      <c r="Q288" s="3">
        <v>909.07827305950696</v>
      </c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1"/>
      <c r="AC288" s="1"/>
      <c r="AD288" s="1" t="s">
        <v>2337</v>
      </c>
    </row>
    <row r="289" spans="1:30" x14ac:dyDescent="0.25">
      <c r="A289" s="1" t="s">
        <v>2234</v>
      </c>
      <c r="B289" s="1" t="s">
        <v>2235</v>
      </c>
      <c r="C289" s="1" t="s">
        <v>2236</v>
      </c>
      <c r="D289" s="2">
        <v>44609</v>
      </c>
      <c r="E289" s="1" t="s">
        <v>2237</v>
      </c>
      <c r="F289" s="1" t="s">
        <v>2238</v>
      </c>
      <c r="G289" s="1" t="s">
        <v>2239</v>
      </c>
      <c r="H289" s="1" t="s">
        <v>2240</v>
      </c>
      <c r="I289" s="3">
        <v>1</v>
      </c>
      <c r="J289" s="3">
        <v>636.4</v>
      </c>
      <c r="K289" s="3">
        <f t="shared" si="39"/>
        <v>770.04399999999998</v>
      </c>
      <c r="L289" s="17" t="s">
        <v>2348</v>
      </c>
      <c r="M289" s="17" t="s">
        <v>2348</v>
      </c>
      <c r="N289" s="17" t="s">
        <v>2348</v>
      </c>
      <c r="O289" s="17">
        <f t="shared" si="40"/>
        <v>770.04399999999998</v>
      </c>
      <c r="P289" s="17"/>
      <c r="Q289" s="3">
        <v>909.07827305950696</v>
      </c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1"/>
      <c r="AC289" s="1"/>
      <c r="AD289" s="1" t="s">
        <v>2334</v>
      </c>
    </row>
    <row r="290" spans="1:30" x14ac:dyDescent="0.25">
      <c r="A290" s="1" t="s">
        <v>2241</v>
      </c>
      <c r="B290" s="1" t="s">
        <v>2242</v>
      </c>
      <c r="C290" s="1" t="s">
        <v>2243</v>
      </c>
      <c r="D290" s="2">
        <v>44600</v>
      </c>
      <c r="E290" s="1" t="s">
        <v>2244</v>
      </c>
      <c r="F290" s="1" t="s">
        <v>2245</v>
      </c>
      <c r="G290" s="1" t="s">
        <v>2246</v>
      </c>
      <c r="H290" s="1" t="s">
        <v>2247</v>
      </c>
      <c r="I290" s="3">
        <v>1</v>
      </c>
      <c r="J290" s="3">
        <v>161.822396694215</v>
      </c>
      <c r="K290" s="3">
        <f t="shared" si="39"/>
        <v>195.80510000000015</v>
      </c>
      <c r="L290" s="17" t="s">
        <v>2348</v>
      </c>
      <c r="M290" s="17" t="s">
        <v>2348</v>
      </c>
      <c r="N290" s="17">
        <f t="shared" ref="N290:N291" si="41">+K290*0.95</f>
        <v>186.01484500000012</v>
      </c>
      <c r="O290" s="17">
        <f t="shared" ref="O290:O291" si="42">+N290-(N290*9.09/100)</f>
        <v>169.10609558950011</v>
      </c>
      <c r="P290" s="17"/>
      <c r="Q290" s="3">
        <v>242.72064924958701</v>
      </c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1"/>
      <c r="AC290" s="1"/>
      <c r="AD290" s="1" t="s">
        <v>2323</v>
      </c>
    </row>
    <row r="291" spans="1:30" x14ac:dyDescent="0.25">
      <c r="A291" s="1" t="s">
        <v>2248</v>
      </c>
      <c r="B291" s="1" t="s">
        <v>2249</v>
      </c>
      <c r="C291" s="1" t="s">
        <v>2250</v>
      </c>
      <c r="D291" s="2">
        <v>44610</v>
      </c>
      <c r="E291" s="1" t="s">
        <v>2251</v>
      </c>
      <c r="F291" s="1" t="s">
        <v>2252</v>
      </c>
      <c r="G291" s="1" t="s">
        <v>2253</v>
      </c>
      <c r="H291" s="1" t="s">
        <v>2254</v>
      </c>
      <c r="I291" s="3">
        <v>1</v>
      </c>
      <c r="J291" s="3">
        <v>322.479256198347</v>
      </c>
      <c r="K291" s="3">
        <f t="shared" si="39"/>
        <v>390.19989999999984</v>
      </c>
      <c r="L291" s="17" t="s">
        <v>2348</v>
      </c>
      <c r="M291" s="17" t="s">
        <v>2348</v>
      </c>
      <c r="N291" s="17">
        <f t="shared" si="41"/>
        <v>370.68990499999984</v>
      </c>
      <c r="O291" s="17">
        <f t="shared" si="42"/>
        <v>336.99419263549987</v>
      </c>
      <c r="P291" s="17"/>
      <c r="Q291" s="3">
        <v>488.18199720330603</v>
      </c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1" t="s">
        <v>2255</v>
      </c>
      <c r="AC291" s="1" t="s">
        <v>2256</v>
      </c>
      <c r="AD291" s="1" t="s">
        <v>2283</v>
      </c>
    </row>
    <row r="292" spans="1:30" x14ac:dyDescent="0.25">
      <c r="A292" s="1" t="s">
        <v>2257</v>
      </c>
      <c r="B292" s="1" t="s">
        <v>2258</v>
      </c>
      <c r="C292" s="1" t="s">
        <v>2259</v>
      </c>
      <c r="D292" s="2">
        <v>44609</v>
      </c>
      <c r="E292" s="1" t="s">
        <v>2260</v>
      </c>
      <c r="F292" s="1" t="s">
        <v>2261</v>
      </c>
      <c r="G292" s="1" t="s">
        <v>2262</v>
      </c>
      <c r="H292" s="1" t="s">
        <v>2263</v>
      </c>
      <c r="I292" s="3">
        <v>1</v>
      </c>
      <c r="J292" s="3">
        <v>243.81</v>
      </c>
      <c r="K292" s="3">
        <f t="shared" si="39"/>
        <v>295.01009999999997</v>
      </c>
      <c r="L292" s="17" t="s">
        <v>2348</v>
      </c>
      <c r="M292" s="17" t="s">
        <v>2348</v>
      </c>
      <c r="N292" s="17" t="s">
        <v>2348</v>
      </c>
      <c r="O292" s="17">
        <f>+K292</f>
        <v>295.01009999999997</v>
      </c>
      <c r="P292" s="17"/>
      <c r="Q292" s="3">
        <v>495.85849764958698</v>
      </c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1"/>
      <c r="AC292" s="1"/>
      <c r="AD292" s="1" t="s">
        <v>2287</v>
      </c>
    </row>
    <row r="293" spans="1:30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 t="s">
        <v>2414</v>
      </c>
      <c r="O294" s="20">
        <f>SUM(O2:O293)</f>
        <v>121744.85781596813</v>
      </c>
      <c r="P294" s="4" t="s">
        <v>2417</v>
      </c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 t="s">
        <v>2415</v>
      </c>
      <c r="O295" s="4">
        <v>1750</v>
      </c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 t="s">
        <v>2416</v>
      </c>
      <c r="O296" s="20">
        <f>+O294-O295</f>
        <v>119994.85781596813</v>
      </c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</sheetData>
  <autoFilter ref="A1:AD292">
    <sortState ref="A3:AD279">
      <sortCondition ref="L1:L292"/>
    </sortState>
  </autoFilter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4"/>
  <sheetViews>
    <sheetView topLeftCell="A76" workbookViewId="0">
      <selection activeCell="A92" sqref="A92"/>
    </sheetView>
  </sheetViews>
  <sheetFormatPr baseColWidth="10" defaultRowHeight="15" x14ac:dyDescent="0.25"/>
  <sheetData>
    <row r="1" spans="1:1" x14ac:dyDescent="0.25">
      <c r="A1" t="s">
        <v>2349</v>
      </c>
    </row>
    <row r="2" spans="1:1" x14ac:dyDescent="0.25">
      <c r="A2" s="18" t="s">
        <v>2360</v>
      </c>
    </row>
    <row r="3" spans="1:1" x14ac:dyDescent="0.25">
      <c r="A3" s="18" t="s">
        <v>2359</v>
      </c>
    </row>
    <row r="4" spans="1:1" x14ac:dyDescent="0.25">
      <c r="A4" s="18" t="s">
        <v>2361</v>
      </c>
    </row>
    <row r="5" spans="1:1" x14ac:dyDescent="0.25">
      <c r="A5" s="18" t="s">
        <v>2362</v>
      </c>
    </row>
    <row r="6" spans="1:1" x14ac:dyDescent="0.25">
      <c r="A6" s="18" t="s">
        <v>2363</v>
      </c>
    </row>
    <row r="7" spans="1:1" s="18" customFormat="1" x14ac:dyDescent="0.25">
      <c r="A7" s="18" t="s">
        <v>2405</v>
      </c>
    </row>
    <row r="8" spans="1:1" s="18" customFormat="1" x14ac:dyDescent="0.25">
      <c r="A8" s="18" t="s">
        <v>2412</v>
      </c>
    </row>
    <row r="9" spans="1:1" s="18" customFormat="1" x14ac:dyDescent="0.25">
      <c r="A9" s="18" t="s">
        <v>2410</v>
      </c>
    </row>
    <row r="10" spans="1:1" s="18" customFormat="1" x14ac:dyDescent="0.25">
      <c r="A10" s="18" t="s">
        <v>2407</v>
      </c>
    </row>
    <row r="11" spans="1:1" s="18" customFormat="1" x14ac:dyDescent="0.25">
      <c r="A11" s="18" t="s">
        <v>2406</v>
      </c>
    </row>
    <row r="12" spans="1:1" s="18" customFormat="1" x14ac:dyDescent="0.25">
      <c r="A12" s="18" t="s">
        <v>2401</v>
      </c>
    </row>
    <row r="13" spans="1:1" s="18" customFormat="1" x14ac:dyDescent="0.25">
      <c r="A13" s="18" t="s">
        <v>2382</v>
      </c>
    </row>
    <row r="14" spans="1:1" s="19" customFormat="1" x14ac:dyDescent="0.25">
      <c r="A14" s="18" t="s">
        <v>2380</v>
      </c>
    </row>
    <row r="15" spans="1:1" s="19" customFormat="1" x14ac:dyDescent="0.25">
      <c r="A15" s="18" t="s">
        <v>2381</v>
      </c>
    </row>
    <row r="16" spans="1:1" s="19" customFormat="1" x14ac:dyDescent="0.25">
      <c r="A16" s="18" t="s">
        <v>2378</v>
      </c>
    </row>
    <row r="17" spans="1:1" s="19" customFormat="1" x14ac:dyDescent="0.25">
      <c r="A17" s="18" t="s">
        <v>2379</v>
      </c>
    </row>
    <row r="18" spans="1:1" s="19" customFormat="1" x14ac:dyDescent="0.25">
      <c r="A18" s="18" t="s">
        <v>2375</v>
      </c>
    </row>
    <row r="19" spans="1:1" s="18" customFormat="1" x14ac:dyDescent="0.25">
      <c r="A19" s="18" t="s">
        <v>2376</v>
      </c>
    </row>
    <row r="20" spans="1:1" s="18" customFormat="1" x14ac:dyDescent="0.25">
      <c r="A20" s="18" t="s">
        <v>2377</v>
      </c>
    </row>
    <row r="21" spans="1:1" s="18" customFormat="1" x14ac:dyDescent="0.25">
      <c r="A21" s="18" t="s">
        <v>2374</v>
      </c>
    </row>
    <row r="22" spans="1:1" s="18" customFormat="1" x14ac:dyDescent="0.25">
      <c r="A22" s="18" t="s">
        <v>2373</v>
      </c>
    </row>
    <row r="23" spans="1:1" s="18" customFormat="1" x14ac:dyDescent="0.25">
      <c r="A23" s="18" t="s">
        <v>2372</v>
      </c>
    </row>
    <row r="24" spans="1:1" s="18" customFormat="1" x14ac:dyDescent="0.25">
      <c r="A24" s="18" t="s">
        <v>2367</v>
      </c>
    </row>
    <row r="25" spans="1:1" s="18" customFormat="1" x14ac:dyDescent="0.25">
      <c r="A25" s="18" t="s">
        <v>2367</v>
      </c>
    </row>
    <row r="26" spans="1:1" s="18" customFormat="1" x14ac:dyDescent="0.25">
      <c r="A26" s="18" t="s">
        <v>2367</v>
      </c>
    </row>
    <row r="27" spans="1:1" s="18" customFormat="1" x14ac:dyDescent="0.25">
      <c r="A27" s="18" t="s">
        <v>2366</v>
      </c>
    </row>
    <row r="28" spans="1:1" s="18" customFormat="1" x14ac:dyDescent="0.25">
      <c r="A28" s="18" t="s">
        <v>2366</v>
      </c>
    </row>
    <row r="29" spans="1:1" s="18" customFormat="1" x14ac:dyDescent="0.25">
      <c r="A29" s="18" t="s">
        <v>2366</v>
      </c>
    </row>
    <row r="30" spans="1:1" s="18" customFormat="1" x14ac:dyDescent="0.25">
      <c r="A30" s="18" t="s">
        <v>2365</v>
      </c>
    </row>
    <row r="31" spans="1:1" s="18" customFormat="1" x14ac:dyDescent="0.25">
      <c r="A31" s="18" t="s">
        <v>2365</v>
      </c>
    </row>
    <row r="32" spans="1:1" s="18" customFormat="1" x14ac:dyDescent="0.25">
      <c r="A32" s="18" t="s">
        <v>2365</v>
      </c>
    </row>
    <row r="33" spans="1:1" s="18" customFormat="1" x14ac:dyDescent="0.25">
      <c r="A33" s="18" t="s">
        <v>2365</v>
      </c>
    </row>
    <row r="34" spans="1:1" s="18" customFormat="1" x14ac:dyDescent="0.25">
      <c r="A34" s="18" t="s">
        <v>2364</v>
      </c>
    </row>
    <row r="35" spans="1:1" s="18" customFormat="1" x14ac:dyDescent="0.25">
      <c r="A35" s="18" t="s">
        <v>2364</v>
      </c>
    </row>
    <row r="36" spans="1:1" s="18" customFormat="1" x14ac:dyDescent="0.25">
      <c r="A36" s="18" t="s">
        <v>2364</v>
      </c>
    </row>
    <row r="37" spans="1:1" s="18" customFormat="1" x14ac:dyDescent="0.25">
      <c r="A37" s="18" t="s">
        <v>2364</v>
      </c>
    </row>
    <row r="38" spans="1:1" s="18" customFormat="1" x14ac:dyDescent="0.25">
      <c r="A38" s="18" t="s">
        <v>2395</v>
      </c>
    </row>
    <row r="39" spans="1:1" s="18" customFormat="1" x14ac:dyDescent="0.25">
      <c r="A39" s="18" t="s">
        <v>2396</v>
      </c>
    </row>
    <row r="40" spans="1:1" s="18" customFormat="1" x14ac:dyDescent="0.25">
      <c r="A40" s="18" t="s">
        <v>2397</v>
      </c>
    </row>
    <row r="41" spans="1:1" s="18" customFormat="1" x14ac:dyDescent="0.25">
      <c r="A41" s="18" t="s">
        <v>2398</v>
      </c>
    </row>
    <row r="42" spans="1:1" s="18" customFormat="1" x14ac:dyDescent="0.25">
      <c r="A42" s="18" t="s">
        <v>2399</v>
      </c>
    </row>
    <row r="43" spans="1:1" s="18" customFormat="1" x14ac:dyDescent="0.25">
      <c r="A43" s="18" t="s">
        <v>2403</v>
      </c>
    </row>
    <row r="44" spans="1:1" s="18" customFormat="1" x14ac:dyDescent="0.25">
      <c r="A44" s="18" t="s">
        <v>2404</v>
      </c>
    </row>
    <row r="45" spans="1:1" s="18" customFormat="1" x14ac:dyDescent="0.25">
      <c r="A45" s="18" t="s">
        <v>2368</v>
      </c>
    </row>
    <row r="46" spans="1:1" s="18" customFormat="1" x14ac:dyDescent="0.25">
      <c r="A46" s="18" t="s">
        <v>2370</v>
      </c>
    </row>
    <row r="47" spans="1:1" s="18" customFormat="1" x14ac:dyDescent="0.25">
      <c r="A47" s="18" t="s">
        <v>2408</v>
      </c>
    </row>
    <row r="48" spans="1:1" s="18" customFormat="1" x14ac:dyDescent="0.25">
      <c r="A48" s="18" t="s">
        <v>2369</v>
      </c>
    </row>
    <row r="49" spans="1:1" s="18" customFormat="1" x14ac:dyDescent="0.25">
      <c r="A49" s="18" t="s">
        <v>2409</v>
      </c>
    </row>
    <row r="50" spans="1:1" s="18" customFormat="1" x14ac:dyDescent="0.25">
      <c r="A50" s="18" t="s">
        <v>2411</v>
      </c>
    </row>
    <row r="51" spans="1:1" s="18" customFormat="1" x14ac:dyDescent="0.25">
      <c r="A51" s="18" t="s">
        <v>2351</v>
      </c>
    </row>
    <row r="52" spans="1:1" s="18" customFormat="1" x14ac:dyDescent="0.25">
      <c r="A52" s="18" t="s">
        <v>2352</v>
      </c>
    </row>
    <row r="53" spans="1:1" s="18" customFormat="1" x14ac:dyDescent="0.25">
      <c r="A53" s="18" t="s">
        <v>2353</v>
      </c>
    </row>
    <row r="54" spans="1:1" s="18" customFormat="1" x14ac:dyDescent="0.25">
      <c r="A54" s="18" t="s">
        <v>2350</v>
      </c>
    </row>
    <row r="55" spans="1:1" x14ac:dyDescent="0.25">
      <c r="A55" s="18" t="s">
        <v>2355</v>
      </c>
    </row>
    <row r="56" spans="1:1" x14ac:dyDescent="0.25">
      <c r="A56" s="18" t="s">
        <v>2354</v>
      </c>
    </row>
    <row r="57" spans="1:1" x14ac:dyDescent="0.25">
      <c r="A57" s="18" t="s">
        <v>2356</v>
      </c>
    </row>
    <row r="58" spans="1:1" x14ac:dyDescent="0.25">
      <c r="A58" s="18" t="s">
        <v>2402</v>
      </c>
    </row>
    <row r="59" spans="1:1" x14ac:dyDescent="0.25">
      <c r="A59" s="18" t="s">
        <v>2385</v>
      </c>
    </row>
    <row r="60" spans="1:1" x14ac:dyDescent="0.25">
      <c r="A60" s="18" t="s">
        <v>2384</v>
      </c>
    </row>
    <row r="61" spans="1:1" x14ac:dyDescent="0.25">
      <c r="A61" s="18" t="s">
        <v>2413</v>
      </c>
    </row>
    <row r="62" spans="1:1" x14ac:dyDescent="0.25">
      <c r="A62" s="18" t="s">
        <v>2413</v>
      </c>
    </row>
    <row r="63" spans="1:1" x14ac:dyDescent="0.25">
      <c r="A63" s="18" t="s">
        <v>2391</v>
      </c>
    </row>
    <row r="64" spans="1:1" x14ac:dyDescent="0.25">
      <c r="A64" s="18" t="s">
        <v>2392</v>
      </c>
    </row>
    <row r="65" spans="1:1" x14ac:dyDescent="0.25">
      <c r="A65" s="18" t="s">
        <v>2394</v>
      </c>
    </row>
    <row r="66" spans="1:1" x14ac:dyDescent="0.25">
      <c r="A66" s="18" t="s">
        <v>2357</v>
      </c>
    </row>
    <row r="67" spans="1:1" x14ac:dyDescent="0.25">
      <c r="A67" s="18" t="s">
        <v>2357</v>
      </c>
    </row>
    <row r="68" spans="1:1" x14ac:dyDescent="0.25">
      <c r="A68" s="18" t="s">
        <v>2357</v>
      </c>
    </row>
    <row r="69" spans="1:1" x14ac:dyDescent="0.25">
      <c r="A69" s="18" t="s">
        <v>2357</v>
      </c>
    </row>
    <row r="70" spans="1:1" x14ac:dyDescent="0.25">
      <c r="A70" s="18" t="s">
        <v>2357</v>
      </c>
    </row>
    <row r="71" spans="1:1" x14ac:dyDescent="0.25">
      <c r="A71" s="18" t="s">
        <v>2393</v>
      </c>
    </row>
    <row r="72" spans="1:1" x14ac:dyDescent="0.25">
      <c r="A72" s="18" t="s">
        <v>2393</v>
      </c>
    </row>
    <row r="73" spans="1:1" x14ac:dyDescent="0.25">
      <c r="A73" s="18" t="s">
        <v>2358</v>
      </c>
    </row>
    <row r="74" spans="1:1" x14ac:dyDescent="0.25">
      <c r="A74" s="18" t="s">
        <v>2358</v>
      </c>
    </row>
    <row r="75" spans="1:1" x14ac:dyDescent="0.25">
      <c r="A75" s="18" t="s">
        <v>2358</v>
      </c>
    </row>
    <row r="76" spans="1:1" x14ac:dyDescent="0.25">
      <c r="A76" s="18" t="s">
        <v>2358</v>
      </c>
    </row>
    <row r="77" spans="1:1" x14ac:dyDescent="0.25">
      <c r="A77" s="18" t="s">
        <v>2358</v>
      </c>
    </row>
    <row r="78" spans="1:1" x14ac:dyDescent="0.25">
      <c r="A78" s="18" t="s">
        <v>2386</v>
      </c>
    </row>
    <row r="79" spans="1:1" x14ac:dyDescent="0.25">
      <c r="A79" s="18" t="s">
        <v>2400</v>
      </c>
    </row>
    <row r="80" spans="1:1" x14ac:dyDescent="0.25">
      <c r="A80" s="18" t="s">
        <v>2383</v>
      </c>
    </row>
    <row r="81" spans="1:1" x14ac:dyDescent="0.25">
      <c r="A81" s="18" t="s">
        <v>2389</v>
      </c>
    </row>
    <row r="82" spans="1:1" x14ac:dyDescent="0.25">
      <c r="A82" s="18" t="s">
        <v>2388</v>
      </c>
    </row>
    <row r="83" spans="1:1" x14ac:dyDescent="0.25">
      <c r="A83" s="18" t="s">
        <v>2388</v>
      </c>
    </row>
    <row r="84" spans="1:1" x14ac:dyDescent="0.25">
      <c r="A84" s="18" t="s">
        <v>2388</v>
      </c>
    </row>
    <row r="85" spans="1:1" x14ac:dyDescent="0.25">
      <c r="A85" s="18" t="s">
        <v>2388</v>
      </c>
    </row>
    <row r="86" spans="1:1" x14ac:dyDescent="0.25">
      <c r="A86" s="18" t="s">
        <v>2387</v>
      </c>
    </row>
    <row r="87" spans="1:1" x14ac:dyDescent="0.25">
      <c r="A87" s="18" t="s">
        <v>2387</v>
      </c>
    </row>
    <row r="88" spans="1:1" x14ac:dyDescent="0.25">
      <c r="A88" s="18" t="s">
        <v>2387</v>
      </c>
    </row>
    <row r="89" spans="1:1" x14ac:dyDescent="0.25">
      <c r="A89" s="18" t="s">
        <v>2387</v>
      </c>
    </row>
    <row r="90" spans="1:1" x14ac:dyDescent="0.25">
      <c r="A90" s="18" t="s">
        <v>2387</v>
      </c>
    </row>
    <row r="91" spans="1:1" x14ac:dyDescent="0.25">
      <c r="A91" s="18" t="s">
        <v>2390</v>
      </c>
    </row>
    <row r="92" spans="1:1" x14ac:dyDescent="0.25">
      <c r="A92" s="18" t="s">
        <v>2390</v>
      </c>
    </row>
    <row r="93" spans="1:1" x14ac:dyDescent="0.25">
      <c r="A93" s="18" t="s">
        <v>2390</v>
      </c>
    </row>
    <row r="94" spans="1:1" x14ac:dyDescent="0.25">
      <c r="A94" s="18" t="s">
        <v>2371</v>
      </c>
    </row>
  </sheetData>
  <autoFilter ref="A1:A94">
    <sortState ref="A2:A94">
      <sortCondition ref="A1:A94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ARTICULOS-COSTO-DOLCE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Martin Muñoz</cp:lastModifiedBy>
  <dcterms:created xsi:type="dcterms:W3CDTF">2006-10-02T04:59:59Z</dcterms:created>
  <dcterms:modified xsi:type="dcterms:W3CDTF">2022-06-21T15:18:55Z</dcterms:modified>
</cp:coreProperties>
</file>