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rti\OneDrive\Escritorio\ML AI DL\Fixed_Income\"/>
    </mc:Choice>
  </mc:AlternateContent>
  <xr:revisionPtr revIDLastSave="0" documentId="13_ncr:1_{112E0CAA-248E-48D1-B058-969931E773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G11" i="1"/>
  <c r="G12" i="1" s="1"/>
  <c r="C11" i="1"/>
  <c r="C12" i="1" s="1"/>
  <c r="E4" i="1"/>
  <c r="F4" i="1"/>
  <c r="G4" i="1"/>
  <c r="H4" i="1"/>
  <c r="I4" i="1"/>
  <c r="D4" i="1"/>
  <c r="C4" i="1"/>
  <c r="H11" i="1" l="1"/>
  <c r="H12" i="1" s="1"/>
  <c r="E11" i="1"/>
  <c r="E12" i="1" s="1"/>
  <c r="D11" i="1"/>
  <c r="D12" i="1" s="1"/>
  <c r="F11" i="1"/>
  <c r="F12" i="1" s="1"/>
  <c r="I11" i="1"/>
  <c r="I12" i="1" s="1"/>
  <c r="C13" i="1" l="1"/>
  <c r="C8" i="1" s="1"/>
</calcChain>
</file>

<file path=xl/sharedStrings.xml><?xml version="1.0" encoding="utf-8"?>
<sst xmlns="http://schemas.openxmlformats.org/spreadsheetml/2006/main" count="10" uniqueCount="10">
  <si>
    <t>Time (in Years)</t>
  </si>
  <si>
    <t>Sport Rates</t>
  </si>
  <si>
    <t>1 Year Forward Rate</t>
  </si>
  <si>
    <t>Bond Example</t>
  </si>
  <si>
    <t xml:space="preserve">Notion Amount </t>
  </si>
  <si>
    <t>Yield to Maturity</t>
  </si>
  <si>
    <t>Coupon Payment</t>
  </si>
  <si>
    <t>Cash Flows</t>
  </si>
  <si>
    <t>PV of Cash Flows</t>
  </si>
  <si>
    <t>Bond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</si>
</sst>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8" formatCode="_-[$€-2]\ * #,##0_-;\-[$€-2]\ * #,##0_-;_-[$€-2]\ * &quot;-&quot;??_-;_-@_-"/>
    <numFmt numFmtId="170" formatCode="_-* #,##0\ &quot;€&quot;_-;\-* #,##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10" fontId="0" fillId="0" borderId="0" xfId="0" applyNumberFormat="1"/>
    <xf numFmtId="10" fontId="0" fillId="0" borderId="0" xfId="2" applyNumberFormat="1" applyFont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ont="1"/>
    <xf numFmtId="168" fontId="0" fillId="0" borderId="0" xfId="1" applyNumberFormat="1" applyFont="1"/>
    <xf numFmtId="170" fontId="0" fillId="0" borderId="0" xfId="1" applyNumberFormat="1" applyFont="1"/>
    <xf numFmtId="170" fontId="0" fillId="0" borderId="0" xfId="0" applyNumberFormat="1"/>
    <xf numFmtId="168" fontId="0" fillId="0" borderId="0" xfId="0" applyNumberFormat="1"/>
    <xf numFmtId="44" fontId="0" fillId="0" borderId="0" xfId="0" applyNumberForma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Spot Rate Curve &amp; Forward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Hoja1!$B$3</c:f>
              <c:strCache>
                <c:ptCount val="1"/>
                <c:pt idx="0">
                  <c:v>Sport Rates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Hoja1!$C$2:$I$2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Hoja1!$C$3:$I$3</c:f>
              <c:numCache>
                <c:formatCode>0.00%</c:formatCode>
                <c:ptCount val="7"/>
                <c:pt idx="0">
                  <c:v>0.02</c:v>
                </c:pt>
                <c:pt idx="1">
                  <c:v>0.04</c:v>
                </c:pt>
                <c:pt idx="2">
                  <c:v>0.05</c:v>
                </c:pt>
                <c:pt idx="3">
                  <c:v>5.7500000000000002E-2</c:v>
                </c:pt>
                <c:pt idx="4">
                  <c:v>6.25E-2</c:v>
                </c:pt>
                <c:pt idx="5">
                  <c:v>6.5000000000000002E-2</c:v>
                </c:pt>
                <c:pt idx="6">
                  <c:v>6.5000000000000002E-2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4C-4C07-811B-D5CB835D046D}"/>
            </c:ext>
          </c:extLst>
        </c:ser>
        <c:ser>
          <c:idx val="1"/>
          <c:order val="1"/>
          <c:tx>
            <c:strRef>
              <c:f>Hoja1!$B$4</c:f>
              <c:strCache>
                <c:ptCount val="1"/>
                <c:pt idx="0">
                  <c:v>1 Year Forward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Hoja1!$C$2:$I$2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Hoja1!$C$4:$I$4</c:f>
              <c:numCache>
                <c:formatCode>0.00%</c:formatCode>
                <c:ptCount val="7"/>
                <c:pt idx="0">
                  <c:v>0.02</c:v>
                </c:pt>
                <c:pt idx="1">
                  <c:v>6.0392156862745239E-2</c:v>
                </c:pt>
                <c:pt idx="2">
                  <c:v>7.02893860946745E-2</c:v>
                </c:pt>
                <c:pt idx="3">
                  <c:v>8.0322961916909907E-2</c:v>
                </c:pt>
                <c:pt idx="4">
                  <c:v>8.2737527026140345E-2</c:v>
                </c:pt>
                <c:pt idx="5">
                  <c:v>7.7588512599686021E-2</c:v>
                </c:pt>
                <c:pt idx="6">
                  <c:v>6.4999999999999947E-2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4C-4C07-811B-D5CB835D0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4691295"/>
        <c:axId val="684695135"/>
      </c:lineChart>
      <c:catAx>
        <c:axId val="684691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Time [years]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84695135"/>
        <c:crosses val="autoZero"/>
        <c:auto val="1"/>
        <c:lblAlgn val="ctr"/>
        <c:lblOffset val="100"/>
        <c:noMultiLvlLbl val="0"/>
      </c:catAx>
      <c:valAx>
        <c:axId val="68469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Interest Rates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8469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400050</xdr:colOff>
      <xdr:row>2</xdr:row>
      <xdr:rowOff>23812</xdr:rowOff>
    </xdr:from>
    <xdr:to>
      <xdr:col>17</xdr:col>
      <xdr:colOff>314325</xdr:colOff>
      <xdr:row>16</xdr:row>
      <xdr:rowOff>100012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BEA7933-092A-BC76-6E25-15CE72060A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3"/>
  <sheetViews>
    <sheetView tabSelected="1" workbookViewId="0">
      <selection activeCell="U23" sqref="U23"/>
    </sheetView>
  </sheetViews>
  <sheetFormatPr baseColWidth="10" defaultColWidth="9.140625" defaultRowHeight="15" x14ac:dyDescent="0.25"/>
  <cols>
    <col min="2" max="2" width="18.5703125" bestFit="1" customWidth="1"/>
    <col min="3" max="3" width="11.85546875" bestFit="1" customWidth="1"/>
  </cols>
  <sheetData>
    <row r="2" spans="2:9" x14ac:dyDescent="0.25">
      <c r="B2" s="2" t="s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4">
        <v>7</v>
      </c>
    </row>
    <row r="3" spans="2:9" x14ac:dyDescent="0.25">
      <c r="B3" s="1" t="s">
        <v>1</v>
      </c>
      <c r="C3" s="5">
        <v>0.02</v>
      </c>
      <c r="D3" s="5">
        <v>0.04</v>
      </c>
      <c r="E3" s="5">
        <v>0.05</v>
      </c>
      <c r="F3" s="5">
        <v>5.7500000000000002E-2</v>
      </c>
      <c r="G3" s="5">
        <v>6.25E-2</v>
      </c>
      <c r="H3" s="5">
        <v>6.5000000000000002E-2</v>
      </c>
      <c r="I3" s="5">
        <v>6.5000000000000002E-2</v>
      </c>
    </row>
    <row r="4" spans="2:9" x14ac:dyDescent="0.25">
      <c r="B4" s="1" t="s">
        <v>2</v>
      </c>
      <c r="C4" s="5">
        <f>C3</f>
        <v>0.02</v>
      </c>
      <c r="D4" s="6">
        <f>(1+D3)^D2/(1+C3)^C2 - 1</f>
        <v>6.0392156862745239E-2</v>
      </c>
      <c r="E4" s="6">
        <f t="shared" ref="E4:I4" si="0">(1+E3)^E2/(1+D3)^D2 - 1</f>
        <v>7.02893860946745E-2</v>
      </c>
      <c r="F4" s="6">
        <f t="shared" si="0"/>
        <v>8.0322961916909907E-2</v>
      </c>
      <c r="G4" s="6">
        <f t="shared" si="0"/>
        <v>8.2737527026140345E-2</v>
      </c>
      <c r="H4" s="6">
        <f t="shared" si="0"/>
        <v>7.7588512599686021E-2</v>
      </c>
      <c r="I4" s="6">
        <f t="shared" si="0"/>
        <v>6.4999999999999947E-2</v>
      </c>
    </row>
    <row r="6" spans="2:9" x14ac:dyDescent="0.25">
      <c r="B6" s="1" t="s">
        <v>3</v>
      </c>
    </row>
    <row r="7" spans="2:9" x14ac:dyDescent="0.25">
      <c r="B7" s="8" t="s">
        <v>4</v>
      </c>
      <c r="C7" s="10">
        <v>1000</v>
      </c>
    </row>
    <row r="8" spans="2:9" x14ac:dyDescent="0.25">
      <c r="B8" s="8" t="s">
        <v>5</v>
      </c>
      <c r="C8" s="6">
        <f>RATE(I2,C9,-C13,C7)</f>
        <v>6.3325924662382183E-2</v>
      </c>
    </row>
    <row r="9" spans="2:9" x14ac:dyDescent="0.25">
      <c r="B9" s="8" t="s">
        <v>6</v>
      </c>
      <c r="C9" s="11">
        <f>$C$7*(0.06)</f>
        <v>60</v>
      </c>
    </row>
    <row r="10" spans="2:9" x14ac:dyDescent="0.25">
      <c r="B10" s="9"/>
    </row>
    <row r="11" spans="2:9" x14ac:dyDescent="0.25">
      <c r="B11" s="7" t="s">
        <v>7</v>
      </c>
      <c r="C11" s="12">
        <f>$C$9</f>
        <v>60</v>
      </c>
      <c r="D11" s="12">
        <f t="shared" ref="D11:H11" si="1">$C$9</f>
        <v>60</v>
      </c>
      <c r="E11" s="12">
        <f t="shared" si="1"/>
        <v>60</v>
      </c>
      <c r="F11" s="12">
        <f t="shared" si="1"/>
        <v>60</v>
      </c>
      <c r="G11" s="12">
        <f t="shared" si="1"/>
        <v>60</v>
      </c>
      <c r="H11" s="12">
        <f t="shared" si="1"/>
        <v>60</v>
      </c>
      <c r="I11" s="13">
        <f>$C$7+$C$9</f>
        <v>1060</v>
      </c>
    </row>
    <row r="12" spans="2:9" x14ac:dyDescent="0.25">
      <c r="B12" s="7" t="s">
        <v>8</v>
      </c>
      <c r="C12" s="14">
        <f>C11/(1+C3)^C2</f>
        <v>58.823529411764703</v>
      </c>
      <c r="D12" s="14">
        <f t="shared" ref="D12:I12" si="2">D11/(1+D3)^D2</f>
        <v>55.473372781065081</v>
      </c>
      <c r="E12" s="14">
        <f t="shared" si="2"/>
        <v>51.830255911888557</v>
      </c>
      <c r="F12" s="14">
        <f t="shared" si="2"/>
        <v>47.976630821510703</v>
      </c>
      <c r="G12" s="14">
        <f t="shared" si="2"/>
        <v>44.310490422627069</v>
      </c>
      <c r="H12" s="14">
        <f t="shared" si="2"/>
        <v>41.120047127941127</v>
      </c>
      <c r="I12" s="14">
        <f t="shared" si="2"/>
        <v>682.11658772484509</v>
      </c>
    </row>
    <row r="13" spans="2:9" x14ac:dyDescent="0.25">
      <c r="B13" s="7" t="s">
        <v>9</v>
      </c>
      <c r="C13" s="14">
        <f>SUM(C12:I12)</f>
        <v>981.65091420164231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Pasche</dc:creator>
  <cp:lastModifiedBy>Martín Pasche</cp:lastModifiedBy>
  <dcterms:created xsi:type="dcterms:W3CDTF">2015-06-05T18:19:34Z</dcterms:created>
  <dcterms:modified xsi:type="dcterms:W3CDTF">2025-02-06T22:49:26Z</dcterms:modified>
</cp:coreProperties>
</file>