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perez-chuecos\Documents\GitHub\StockFundamentalAnalysis\src\GUI\"/>
    </mc:Choice>
  </mc:AlternateContent>
  <xr:revisionPtr revIDLastSave="0" documentId="13_ncr:1_{430127FD-5516-43F5-990C-15B92EFCB826}" xr6:coauthVersionLast="47" xr6:coauthVersionMax="47" xr10:uidLastSave="{00000000-0000-0000-0000-000000000000}"/>
  <bookViews>
    <workbookView xWindow="-110" yWindow="-110" windowWidth="19420" windowHeight="11620" activeTab="1" xr2:uid="{9315B243-FCE9-4409-885E-85305CF555A1}"/>
  </bookViews>
  <sheets>
    <sheet name="ODBC (dsn=SQLite3 Datasource)" sheetId="2" r:id="rId1"/>
    <sheet name="Portfolio" sheetId="3" r:id="rId2"/>
  </sheets>
  <definedNames>
    <definedName name="DonnéesExternes_1" localSheetId="0" hidden="1">'ODBC (dsn=SQLite3 Datasource)'!$A$1:$AJ$74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3" l="1"/>
  <c r="F15" i="3"/>
  <c r="D15" i="3"/>
  <c r="B15" i="3"/>
  <c r="B16" i="3"/>
  <c r="D16" i="3"/>
  <c r="F16" i="3"/>
  <c r="I16" i="3"/>
  <c r="I13" i="3"/>
  <c r="I14" i="3"/>
  <c r="F13" i="3"/>
  <c r="F14" i="3"/>
  <c r="D13" i="3"/>
  <c r="D14" i="3"/>
  <c r="B13" i="3"/>
  <c r="B14" i="3"/>
  <c r="B3" i="3"/>
  <c r="B4" i="3"/>
  <c r="B5" i="3"/>
  <c r="B6" i="3"/>
  <c r="B7" i="3"/>
  <c r="B8" i="3"/>
  <c r="B9" i="3"/>
  <c r="B10" i="3"/>
  <c r="B11" i="3"/>
  <c r="B12" i="3"/>
  <c r="B2" i="3"/>
  <c r="C2" i="3"/>
  <c r="F12" i="3"/>
  <c r="I12" i="3"/>
  <c r="D12" i="3"/>
  <c r="D3" i="3"/>
  <c r="D4" i="3"/>
  <c r="D5" i="3"/>
  <c r="D6" i="3"/>
  <c r="D7" i="3"/>
  <c r="D8" i="3"/>
  <c r="D9" i="3"/>
  <c r="D10" i="3"/>
  <c r="D11" i="3"/>
  <c r="D2" i="3"/>
  <c r="I3" i="3"/>
  <c r="I4" i="3"/>
  <c r="I5" i="3"/>
  <c r="I6" i="3"/>
  <c r="I7" i="3"/>
  <c r="I8" i="3"/>
  <c r="I9" i="3"/>
  <c r="I10" i="3"/>
  <c r="I11" i="3"/>
  <c r="I2" i="3"/>
  <c r="F3" i="3"/>
  <c r="F4" i="3"/>
  <c r="F5" i="3"/>
  <c r="F6" i="3"/>
  <c r="F7" i="3"/>
  <c r="F8" i="3"/>
  <c r="F9" i="3"/>
  <c r="F10" i="3"/>
  <c r="F11" i="3"/>
  <c r="F2" i="3"/>
  <c r="C3" i="3"/>
  <c r="G15" i="3" l="1"/>
  <c r="G16" i="3"/>
  <c r="G14" i="3"/>
  <c r="G13" i="3"/>
  <c r="G5" i="3"/>
  <c r="G4" i="3"/>
  <c r="G12" i="3"/>
  <c r="G7" i="3"/>
  <c r="G6" i="3"/>
  <c r="G3" i="3"/>
  <c r="G2" i="3"/>
  <c r="G11" i="3"/>
  <c r="G10" i="3"/>
  <c r="G9" i="3"/>
  <c r="G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27839A-A68D-4F24-81CE-59C36E632CDD}" keepAlive="1" name="Requête - ODBC (dsn=SQLite3 Datasource)" description="Connexion à la requête « ODBC (dsn=SQLite3 Datasource) » dans le classeur." type="5" refreshedVersion="7" background="1" saveData="1">
    <dbPr connection="Provider=Microsoft.Mashup.OleDb.1;Data Source=$Workbook$;Location=&quot;ODBC (dsn=SQLite3 Datasource)&quot;;Extended Properties=&quot;&quot;" command="SELECT * FROM [ODBC (dsn=SQLite3 Datasource)]"/>
  </connection>
</connections>
</file>

<file path=xl/sharedStrings.xml><?xml version="1.0" encoding="utf-8"?>
<sst xmlns="http://schemas.openxmlformats.org/spreadsheetml/2006/main" count="608" uniqueCount="268">
  <si>
    <t>Ticker</t>
  </si>
  <si>
    <t>CompanyName</t>
  </si>
  <si>
    <t>CurrentPrice</t>
  </si>
  <si>
    <t>Sector</t>
  </si>
  <si>
    <t>CurrentPER</t>
  </si>
  <si>
    <t>MeanPER</t>
  </si>
  <si>
    <t>CurrentEVEBITDA</t>
  </si>
  <si>
    <t>MeanEVEBITDA</t>
  </si>
  <si>
    <t>CurrentEVEBIT</t>
  </si>
  <si>
    <t>CurrentPricetoBook</t>
  </si>
  <si>
    <t>CurrentPricetoFreeCashFlowRate</t>
  </si>
  <si>
    <t>MeanPricetoFreeCashFlowRate</t>
  </si>
  <si>
    <t>DividendYield</t>
  </si>
  <si>
    <t>ROE</t>
  </si>
  <si>
    <t>ROCE</t>
  </si>
  <si>
    <t>ROA</t>
  </si>
  <si>
    <t>Beta</t>
  </si>
  <si>
    <t>LiquidityRatio</t>
  </si>
  <si>
    <t>DebtQualityRatio</t>
  </si>
  <si>
    <t>LiabilitiestoEquityRatio</t>
  </si>
  <si>
    <t>NetDebttoEBITDA</t>
  </si>
  <si>
    <t>MeanNetDebttoEBITDA</t>
  </si>
  <si>
    <t>InterestExpensetoEBIT</t>
  </si>
  <si>
    <t>EBITDATendency</t>
  </si>
  <si>
    <t>FreeCashFlowTendency</t>
  </si>
  <si>
    <t>OperatingCashFlowTendency</t>
  </si>
  <si>
    <t>NetIncomeTendency</t>
  </si>
  <si>
    <t>EquityTendency</t>
  </si>
  <si>
    <t>GDI.TO</t>
  </si>
  <si>
    <t>BABA</t>
  </si>
  <si>
    <t>EntrepriseValueUSD</t>
  </si>
  <si>
    <t>RM.MI</t>
  </si>
  <si>
    <t>EUR</t>
  </si>
  <si>
    <t>LNA.PA</t>
  </si>
  <si>
    <t>ORP.PA</t>
  </si>
  <si>
    <t>KORI.PA</t>
  </si>
  <si>
    <t>CAD</t>
  </si>
  <si>
    <t>LMT</t>
  </si>
  <si>
    <t>USD</t>
  </si>
  <si>
    <t>ECONB.BR</t>
  </si>
  <si>
    <t>4095.T</t>
  </si>
  <si>
    <t>JPY</t>
  </si>
  <si>
    <t>CNY</t>
  </si>
  <si>
    <t>ORA.PA</t>
  </si>
  <si>
    <t>TEF.MC</t>
  </si>
  <si>
    <t>0762.HK</t>
  </si>
  <si>
    <t>SFM</t>
  </si>
  <si>
    <t>VIS.MC</t>
  </si>
  <si>
    <t>Country</t>
  </si>
  <si>
    <t>StockCurrency</t>
  </si>
  <si>
    <t>ReportCurrency</t>
  </si>
  <si>
    <t>LastReportDate</t>
  </si>
  <si>
    <t>Alibaba Group Holding Limited</t>
  </si>
  <si>
    <t>Internet Retail</t>
  </si>
  <si>
    <t>China</t>
  </si>
  <si>
    <t>2021-03-31</t>
  </si>
  <si>
    <t>TELEFONICA,S.A.</t>
  </si>
  <si>
    <t>Telecom Services</t>
  </si>
  <si>
    <t>Spain</t>
  </si>
  <si>
    <t>2020-12-31</t>
  </si>
  <si>
    <t>MSFT</t>
  </si>
  <si>
    <t>Microsoft Corporation</t>
  </si>
  <si>
    <t>Software—Infrastructure</t>
  </si>
  <si>
    <t>United States</t>
  </si>
  <si>
    <t>2021-06-30</t>
  </si>
  <si>
    <t>AMZN</t>
  </si>
  <si>
    <t>Amazon.com, Inc.</t>
  </si>
  <si>
    <t>ATVI</t>
  </si>
  <si>
    <t>Activision Blizzard, Inc</t>
  </si>
  <si>
    <t>Electronic Gaming &amp; Multimedia</t>
  </si>
  <si>
    <t>UL</t>
  </si>
  <si>
    <t>Unilever PLC</t>
  </si>
  <si>
    <t>Household &amp; Personal Products</t>
  </si>
  <si>
    <t>United Kingdom</t>
  </si>
  <si>
    <t>EDF.PA</t>
  </si>
  <si>
    <t>EDF</t>
  </si>
  <si>
    <t>Utilities—Diversified</t>
  </si>
  <si>
    <t>France</t>
  </si>
  <si>
    <t>GE</t>
  </si>
  <si>
    <t>General Electric Company</t>
  </si>
  <si>
    <t>Specialty Industrial Machinery</t>
  </si>
  <si>
    <t>Current price</t>
  </si>
  <si>
    <t>9988.HK</t>
  </si>
  <si>
    <t>BB.PA</t>
  </si>
  <si>
    <t>GEO</t>
  </si>
  <si>
    <t>Aprox buy price</t>
  </si>
  <si>
    <t xml:space="preserve">Why did I buy? </t>
  </si>
  <si>
    <t>0788.HK</t>
  </si>
  <si>
    <t>BIDU</t>
  </si>
  <si>
    <t>Baidu, Inc.</t>
  </si>
  <si>
    <t>Internet Content &amp; Information</t>
  </si>
  <si>
    <t>INTC</t>
  </si>
  <si>
    <t>Intel Corporation</t>
  </si>
  <si>
    <t>Semiconductors</t>
  </si>
  <si>
    <t>CHINA TOWER</t>
  </si>
  <si>
    <t>HKD</t>
  </si>
  <si>
    <t>2168.HK</t>
  </si>
  <si>
    <t>KAISA PROSPER</t>
  </si>
  <si>
    <t>Real Estate Services</t>
  </si>
  <si>
    <t>LNA SANTE</t>
  </si>
  <si>
    <t>Medical Care Facilities</t>
  </si>
  <si>
    <t>ORPEA</t>
  </si>
  <si>
    <t>KORIAN</t>
  </si>
  <si>
    <t>CashOverStockPrice</t>
  </si>
  <si>
    <t>DCFValuewithExitMultiplePotential</t>
  </si>
  <si>
    <t>ORANGE</t>
  </si>
  <si>
    <t>MTY.TO</t>
  </si>
  <si>
    <t>MTY FOOD GROUP INC</t>
  </si>
  <si>
    <t>Restaurants</t>
  </si>
  <si>
    <t>Canada</t>
  </si>
  <si>
    <t>JD.L</t>
  </si>
  <si>
    <t>JD SPORTS FASHION PLC ORD 0.05P</t>
  </si>
  <si>
    <t>Specialty Retail</t>
  </si>
  <si>
    <t>GBp</t>
  </si>
  <si>
    <t>GBP</t>
  </si>
  <si>
    <t>2021-01-31</t>
  </si>
  <si>
    <t>AWRD.ST</t>
  </si>
  <si>
    <t>Awardit AB</t>
  </si>
  <si>
    <t>Advertising Agencies</t>
  </si>
  <si>
    <t>Sweden</t>
  </si>
  <si>
    <t>SEK</t>
  </si>
  <si>
    <t>NWL.MI</t>
  </si>
  <si>
    <t>NEWLAT FOOD</t>
  </si>
  <si>
    <t>Packaged Foods</t>
  </si>
  <si>
    <t>Italy</t>
  </si>
  <si>
    <t>Geo Group Inc (The) REIT</t>
  </si>
  <si>
    <t>REIT—Healthcare Facilities</t>
  </si>
  <si>
    <t>BIC</t>
  </si>
  <si>
    <t>Meta Platforms, Inc.</t>
  </si>
  <si>
    <t>ICP1V.HE</t>
  </si>
  <si>
    <t>Incap Corporation</t>
  </si>
  <si>
    <t>Electronic Components</t>
  </si>
  <si>
    <t>Finland</t>
  </si>
  <si>
    <t>TIXT</t>
  </si>
  <si>
    <t xml:space="preserve">TELUS International (Cda) Inc. </t>
  </si>
  <si>
    <t>CY4.MI</t>
  </si>
  <si>
    <t>CY4GATE</t>
  </si>
  <si>
    <t>VOLO.ST</t>
  </si>
  <si>
    <t>Volati AB</t>
  </si>
  <si>
    <t>Conglomerates</t>
  </si>
  <si>
    <t>D6H.DE</t>
  </si>
  <si>
    <t>DATAGROUP SE  INH. O.N.</t>
  </si>
  <si>
    <t>Information Technology Services</t>
  </si>
  <si>
    <t>Germany</t>
  </si>
  <si>
    <t>2020-09-30</t>
  </si>
  <si>
    <t>MRL.L</t>
  </si>
  <si>
    <t>MARLOWE PLC ORD 50P</t>
  </si>
  <si>
    <t>Security &amp; Protection Services</t>
  </si>
  <si>
    <t>SIS.TO</t>
  </si>
  <si>
    <t>SAVARIA CORP.</t>
  </si>
  <si>
    <t>VCP.L</t>
  </si>
  <si>
    <t>VICTORIA PLC ORD 5P</t>
  </si>
  <si>
    <t>Furnishings, Fixtures &amp; Appliances</t>
  </si>
  <si>
    <t>BLV.L</t>
  </si>
  <si>
    <t>BELVOIR GROUP PLC ORD 1P</t>
  </si>
  <si>
    <t>MHH</t>
  </si>
  <si>
    <t>Mastech Digital, Inc</t>
  </si>
  <si>
    <t>Staffing &amp; Employment Services</t>
  </si>
  <si>
    <t>SCK.MI</t>
  </si>
  <si>
    <t>SCIUKER FRAMES</t>
  </si>
  <si>
    <t>Building Products &amp; Equipment</t>
  </si>
  <si>
    <t>GREEN.ST</t>
  </si>
  <si>
    <t>Green Landscaping Group AB</t>
  </si>
  <si>
    <t>Specialty Business Services</t>
  </si>
  <si>
    <t>ATA.TO</t>
  </si>
  <si>
    <t>ATS AUTOMATION</t>
  </si>
  <si>
    <t>CHINA UNICOM</t>
  </si>
  <si>
    <t>Hong Kong</t>
  </si>
  <si>
    <t>GOOG</t>
  </si>
  <si>
    <t>Alphabet Inc.</t>
  </si>
  <si>
    <t>2021-12-31</t>
  </si>
  <si>
    <t>ECONOCOM GROUP</t>
  </si>
  <si>
    <t>TargetPrice</t>
  </si>
  <si>
    <t>FB</t>
  </si>
  <si>
    <t>1044.HK</t>
  </si>
  <si>
    <t>HENGAN INT'L</t>
  </si>
  <si>
    <t>Target sale price</t>
  </si>
  <si>
    <t>Stock name</t>
  </si>
  <si>
    <t>DND.TO</t>
  </si>
  <si>
    <t>CPNG</t>
  </si>
  <si>
    <t>MarginOfSafety</t>
  </si>
  <si>
    <t>Date of buy</t>
  </si>
  <si>
    <t>BABA-SW</t>
  </si>
  <si>
    <t>DYE AND DURHAM LIMITED</t>
  </si>
  <si>
    <t>REP.MC</t>
  </si>
  <si>
    <t>REPSOL,  S.A.</t>
  </si>
  <si>
    <t>Oil &amp; Gas Integrated</t>
  </si>
  <si>
    <t>TTE.PA</t>
  </si>
  <si>
    <t>TOTALENERGIES</t>
  </si>
  <si>
    <t>2021-11-30</t>
  </si>
  <si>
    <t>NIHON PARKERIZING CO</t>
  </si>
  <si>
    <t>Specialty Chemicals</t>
  </si>
  <si>
    <t>Japan</t>
  </si>
  <si>
    <t>Sprouts Farmers Market, Inc.</t>
  </si>
  <si>
    <t>Grocery Stores</t>
  </si>
  <si>
    <t>Cyclical?</t>
  </si>
  <si>
    <t>NO</t>
  </si>
  <si>
    <t>YES</t>
  </si>
  <si>
    <t>Estebaraz y una supuesta OPA a 50 CAD --&gt; A venderla en cuanto toque los 47 CAD
Cuando explote la burbuja la va a pasar putas y quiere endeudarse mucho</t>
  </si>
  <si>
    <t>Competitive 
advantage?</t>
  </si>
  <si>
    <t>Total number 
of stocks owned</t>
  </si>
  <si>
    <t>Las residencias de ancianos son el futuro.
Cada vez menos hijos , mas egoistas y mas gente soltera.
Por fundamentales esta bien aunque riesgo de deuda</t>
  </si>
  <si>
    <t>GDI INTEGRATED FACILITY SERVICE</t>
  </si>
  <si>
    <t>BOL.PA</t>
  </si>
  <si>
    <t>BOLLORE SE</t>
  </si>
  <si>
    <t>Entertainment</t>
  </si>
  <si>
    <t>MU</t>
  </si>
  <si>
    <t>Micron Technology, Inc.</t>
  </si>
  <si>
    <t>2021-08-31</t>
  </si>
  <si>
    <t>RENO DE MEDICI</t>
  </si>
  <si>
    <t>Paper &amp; Paper Products</t>
  </si>
  <si>
    <t>Lockheed Martin Corporation</t>
  </si>
  <si>
    <t>Aerospace &amp; Defense</t>
  </si>
  <si>
    <t>VISCOFAN, S.A.</t>
  </si>
  <si>
    <t>Packaging &amp; Containers</t>
  </si>
  <si>
    <t>EPAM</t>
  </si>
  <si>
    <t>EPAM Systems, Inc.</t>
  </si>
  <si>
    <t>005930.KS</t>
  </si>
  <si>
    <t>SamsungElec</t>
  </si>
  <si>
    <t>Consumer Electronics</t>
  </si>
  <si>
    <t>South Korea</t>
  </si>
  <si>
    <t>KRW</t>
  </si>
  <si>
    <t>LFUS</t>
  </si>
  <si>
    <t>Littelfuse, Inc.</t>
  </si>
  <si>
    <t>BWA</t>
  </si>
  <si>
    <t>BorgWarner Inc.</t>
  </si>
  <si>
    <t>Auto Parts</t>
  </si>
  <si>
    <t>BVZN.SW</t>
  </si>
  <si>
    <t>BVZ HOL N</t>
  </si>
  <si>
    <t>Railroads</t>
  </si>
  <si>
    <t>Switzerland</t>
  </si>
  <si>
    <t>CHF</t>
  </si>
  <si>
    <t>NFLX</t>
  </si>
  <si>
    <t>Netflix, Inc.</t>
  </si>
  <si>
    <t>1810.HK</t>
  </si>
  <si>
    <t>XIAOMI-W</t>
  </si>
  <si>
    <t>CXW</t>
  </si>
  <si>
    <t>CoreCivic, Inc.</t>
  </si>
  <si>
    <t>REIT—Specialty</t>
  </si>
  <si>
    <t>0700.HK</t>
  </si>
  <si>
    <t>TENCENT</t>
  </si>
  <si>
    <t>TCEHY</t>
  </si>
  <si>
    <t>TENCENT HOLDINGS LIMITED UNSP A</t>
  </si>
  <si>
    <t>JD</t>
  </si>
  <si>
    <t>JD.com, Inc.</t>
  </si>
  <si>
    <t>9618.HK</t>
  </si>
  <si>
    <t>JD-SW</t>
  </si>
  <si>
    <t>9888.HK</t>
  </si>
  <si>
    <t>BIDU-SW</t>
  </si>
  <si>
    <t>0855.HK</t>
  </si>
  <si>
    <t>CHINA WATER</t>
  </si>
  <si>
    <t>Utilities—Regulated Water</t>
  </si>
  <si>
    <t>WDC</t>
  </si>
  <si>
    <t>Western Digital Corporation</t>
  </si>
  <si>
    <t>Computer Hardware</t>
  </si>
  <si>
    <t>SII.PA</t>
  </si>
  <si>
    <t>SII</t>
  </si>
  <si>
    <t>SEB.MI</t>
  </si>
  <si>
    <t>SEBINO</t>
  </si>
  <si>
    <t>SANT.DE</t>
  </si>
  <si>
    <t>S+T AG O.N.</t>
  </si>
  <si>
    <t>Austria</t>
  </si>
  <si>
    <t>Coupang, Inc.</t>
  </si>
  <si>
    <t>NA9.DE</t>
  </si>
  <si>
    <t>NAGARRO SE  NA O.N.</t>
  </si>
  <si>
    <t>VLX.L</t>
  </si>
  <si>
    <t>VOLEX PLC ORD 25P</t>
  </si>
  <si>
    <t>Electrical Equipment &amp;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</si>
</sst>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2" fontId="0" fillId="0" borderId="0" xfId="0" applyNumberFormat="1"/>
    <xf numFmtId="10" fontId="0" fillId="0" borderId="0" xfId="0" applyNumberFormat="1"/>
    <xf numFmtId="2" fontId="0" fillId="0" borderId="0" xfId="0" applyNumberFormat="1" applyFill="1"/>
    <xf numFmtId="0" fontId="0" fillId="2" borderId="0" xfId="0" applyFill="1"/>
    <xf numFmtId="0" fontId="0" fillId="3" borderId="0" xfId="0" applyFill="1"/>
    <xf numFmtId="10" fontId="0" fillId="3" borderId="0" xfId="0" applyNumberFormat="1" applyFill="1"/>
    <xf numFmtId="0" fontId="0" fillId="0" borderId="0" xfId="0" applyFill="1"/>
    <xf numFmtId="10" fontId="0" fillId="0" borderId="0" xfId="0" applyNumberFormat="1" applyFill="1"/>
    <xf numFmtId="11" fontId="0" fillId="0" borderId="0" xfId="0" applyNumberFormat="1"/>
    <xf numFmtId="0" fontId="2" fillId="0" borderId="0" xfId="0" applyFont="1"/>
    <xf numFmtId="0" fontId="0" fillId="0" borderId="1" xfId="0" applyNumberFormat="1" applyFont="1" applyBorder="1"/>
    <xf numFmtId="0" fontId="0" fillId="4" borderId="0" xfId="0" applyNumberFormat="1" applyFont="1" applyFill="1" applyBorder="1"/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33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  <fill>
        <patternFill patternType="none">
          <fgColor indexed="64"/>
          <bgColor indexed="65"/>
        </patternFill>
      </fill>
    </dxf>
    <dxf>
      <numFmt numFmtId="14" formatCode="0.00%"/>
      <fill>
        <patternFill patternType="none">
          <fgColor indexed="64"/>
          <bgColor indexed="65"/>
        </patternFill>
      </fill>
    </dxf>
    <dxf>
      <numFmt numFmtId="14" formatCode="0.00%"/>
    </dxf>
    <dxf>
      <numFmt numFmtId="15" formatCode="0.00E+00"/>
    </dxf>
    <dxf>
      <numFmt numFmtId="14" formatCode="0.00%"/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9214B19C-9E56-4AC9-8D38-26E1E19466C2}" autoFormatId="16" applyNumberFormats="0" applyBorderFormats="0" applyFontFormats="0" applyPatternFormats="0" applyAlignmentFormats="0" applyWidthHeightFormats="0">
  <queryTableRefresh nextId="70">
    <queryTableFields count="36">
      <queryTableField id="4" name="Ticker" tableColumnId="4"/>
      <queryTableField id="5" name="CompanyName" tableColumnId="5"/>
      <queryTableField id="6" name="CurrentPrice" tableColumnId="6"/>
      <queryTableField id="7" name="Sector" tableColumnId="7"/>
      <queryTableField id="39" name="Country" tableColumnId="1"/>
      <queryTableField id="40" name="StockCurrency" tableColumnId="3"/>
      <queryTableField id="41" name="ReportCurrency" tableColumnId="17"/>
      <queryTableField id="42" name="LastReportDate" tableColumnId="35"/>
      <queryTableField id="8" name="CurrentPER" tableColumnId="8"/>
      <queryTableField id="9" name="MeanPER" tableColumnId="9"/>
      <queryTableField id="10" name="CurrentEVEBITDA" tableColumnId="10"/>
      <queryTableField id="11" name="MeanEVEBITDA" tableColumnId="11"/>
      <queryTableField id="12" name="CurrentEVEBIT" tableColumnId="12"/>
      <queryTableField id="13" name="CurrentPricetoBook" tableColumnId="13"/>
      <queryTableField id="14" name="CurrentPricetoFreeCashFlowRate" tableColumnId="14"/>
      <queryTableField id="15" name="MeanPricetoFreeCashFlowRate" tableColumnId="15"/>
      <queryTableField id="18" name="ROE" tableColumnId="18"/>
      <queryTableField id="19" name="ROCE" tableColumnId="19"/>
      <queryTableField id="20" name="ROA" tableColumnId="20"/>
      <queryTableField id="21" name="Beta" tableColumnId="21"/>
      <queryTableField id="22" name="LiquidityRatio" tableColumnId="22"/>
      <queryTableField id="65" name="CashOverStockPrice" tableColumnId="23"/>
      <queryTableField id="24" name="DebtQualityRatio" tableColumnId="24"/>
      <queryTableField id="25" name="LiabilitiestoEquityRatio" tableColumnId="25"/>
      <queryTableField id="26" name="NetDebttoEBITDA" tableColumnId="26"/>
      <queryTableField id="27" name="MeanNetDebttoEBITDA" tableColumnId="27"/>
      <queryTableField id="28" name="InterestExpensetoEBIT" tableColumnId="28"/>
      <queryTableField id="36" name="EntrepriseValueUSD" tableColumnId="2"/>
      <queryTableField id="66" name="DCFValuewithExitMultiplePotential" tableColumnId="29"/>
      <queryTableField id="30" name="EBITDATendency" tableColumnId="30"/>
      <queryTableField id="31" name="FreeCashFlowTendency" tableColumnId="31"/>
      <queryTableField id="32" name="OperatingCashFlowTendency" tableColumnId="32"/>
      <queryTableField id="33" name="NetIncomeTendency" tableColumnId="33"/>
      <queryTableField id="34" name="EquityTendency" tableColumnId="34"/>
      <queryTableField id="16" name="DividendYield" tableColumnId="16"/>
      <queryTableField id="69" name="TargetPrice" tableColumnId="3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55F8CC-4DCC-4EDE-BC54-A8415B238091}" name="ODBC__dsn_SQLite3_Datasource" displayName="ODBC__dsn_SQLite3_Datasource" ref="A1:AJ74" tableType="queryTable" totalsRowShown="0">
  <autoFilter ref="A1:AJ74" xr:uid="{8255F8CC-4DCC-4EDE-BC54-A8415B238091}"/>
  <tableColumns count="36">
    <tableColumn id="4" xr3:uid="{40C5F5F3-8C8E-4962-A95C-5500FB801435}" uniqueName="4" name="Ticker" queryTableFieldId="4" dataDxfId="32"/>
    <tableColumn id="5" xr3:uid="{AA82525A-817F-4BD0-8DFE-83DFF7C82976}" uniqueName="5" name="CompanyName" queryTableFieldId="5" dataDxfId="31"/>
    <tableColumn id="6" xr3:uid="{664B06B3-FB32-43D8-9E2C-58319E5FE799}" uniqueName="6" name="CurrentPrice" queryTableFieldId="6"/>
    <tableColumn id="7" xr3:uid="{E9AA4406-C69D-488B-8EAB-4FDA57DAB29E}" uniqueName="7" name="Sector" queryTableFieldId="7" dataDxfId="30"/>
    <tableColumn id="1" xr3:uid="{BC1402F2-71C3-43B5-96C1-798E7383AF99}" uniqueName="1" name="Country" queryTableFieldId="39" dataDxfId="29"/>
    <tableColumn id="3" xr3:uid="{E71147D0-E129-4169-B56B-CEB1C0D2CA57}" uniqueName="3" name="StockCurrency" queryTableFieldId="40" dataDxfId="28"/>
    <tableColumn id="17" xr3:uid="{81D6C5AB-F5D5-4C4D-9EAC-426DD490CC59}" uniqueName="17" name="ReportCurrency" queryTableFieldId="41" dataDxfId="27"/>
    <tableColumn id="35" xr3:uid="{748A357B-DE55-4FEC-B359-03095458347E}" uniqueName="35" name="LastReportDate" queryTableFieldId="42" dataDxfId="26"/>
    <tableColumn id="8" xr3:uid="{564AC9A4-116A-4D48-A6C3-99AE4EAC9935}" uniqueName="8" name="CurrentPER" queryTableFieldId="8" dataDxfId="25"/>
    <tableColumn id="9" xr3:uid="{28803FED-356D-437A-B5D6-3BFBEFD231B7}" uniqueName="9" name="MeanPER" queryTableFieldId="9" dataDxfId="24"/>
    <tableColumn id="10" xr3:uid="{2E14A381-F6BD-4F91-83F2-94064C33FD03}" uniqueName="10" name="CurrentEVEBITDA" queryTableFieldId="10" dataDxfId="23"/>
    <tableColumn id="11" xr3:uid="{CE8BA83F-C0EE-4118-88E6-C4BD6B127BC8}" uniqueName="11" name="MeanEVEBITDA" queryTableFieldId="11" dataDxfId="22"/>
    <tableColumn id="12" xr3:uid="{EA140255-A4E8-41F7-833C-3746BF92BE1A}" uniqueName="12" name="CurrentEVEBIT" queryTableFieldId="12" dataDxfId="21"/>
    <tableColumn id="13" xr3:uid="{BCD63D30-E36A-44D7-813D-64902BEDD4B9}" uniqueName="13" name="CurrentPricetoBook" queryTableFieldId="13" dataDxfId="20"/>
    <tableColumn id="14" xr3:uid="{2BF35BC6-96F0-48A2-BB86-6FBB6FE0D162}" uniqueName="14" name="CurrentPricetoFreeCashFlowRate" queryTableFieldId="14" dataDxfId="19"/>
    <tableColumn id="15" xr3:uid="{060C74D0-90B9-4AC1-A4C9-E08D56A3E801}" uniqueName="15" name="MeanPricetoFreeCashFlowRate" queryTableFieldId="15" dataDxfId="18"/>
    <tableColumn id="18" xr3:uid="{23945ABF-1778-4893-AD6C-81B8AD5ABBE3}" uniqueName="18" name="ROE" queryTableFieldId="18" dataDxfId="17"/>
    <tableColumn id="19" xr3:uid="{F286225B-274F-4FF6-959B-E45C9E847804}" uniqueName="19" name="ROCE" queryTableFieldId="19" dataDxfId="16"/>
    <tableColumn id="20" xr3:uid="{1C019B0B-1885-47C4-A500-F7AA45AD1615}" uniqueName="20" name="ROA" queryTableFieldId="20" dataDxfId="15"/>
    <tableColumn id="21" xr3:uid="{E060DA56-0EFD-4FEB-BFFD-3E902330A003}" uniqueName="21" name="Beta" queryTableFieldId="21"/>
    <tableColumn id="22" xr3:uid="{655E51FA-69A7-4F73-BE18-5D6A80F5097C}" uniqueName="22" name="LiquidityRatio" queryTableFieldId="22" dataDxfId="14"/>
    <tableColumn id="23" xr3:uid="{652EC362-4A2D-4E33-96DF-4337D851D038}" uniqueName="23" name="CashOverStockPrice" queryTableFieldId="65" dataDxfId="13"/>
    <tableColumn id="24" xr3:uid="{3D297F63-5EF5-4A1A-A39B-CC14FA2D8599}" uniqueName="24" name="DebtQualityRatio" queryTableFieldId="24" dataDxfId="12"/>
    <tableColumn id="25" xr3:uid="{56A32B86-DE63-41D7-BBFD-54AF0DDEF4EA}" uniqueName="25" name="LiabilitiestoEquityRatio" queryTableFieldId="25" dataDxfId="11"/>
    <tableColumn id="26" xr3:uid="{11062B65-FD19-467C-90C1-BD704E07E93B}" uniqueName="26" name="NetDebttoEBITDA" queryTableFieldId="26" dataDxfId="10"/>
    <tableColumn id="27" xr3:uid="{3C2BF10C-B36E-4870-B2CE-AC77B873F56C}" uniqueName="27" name="MeanNetDebttoEBITDA" queryTableFieldId="27" dataDxfId="9"/>
    <tableColumn id="28" xr3:uid="{814C2A7A-351D-42D1-B7AE-D501F759D16C}" uniqueName="28" name="InterestExpensetoEBIT" queryTableFieldId="28" dataDxfId="8"/>
    <tableColumn id="2" xr3:uid="{B0343D92-A54D-441E-956B-9A950DEB2315}" uniqueName="2" name="EntrepriseValueUSD" queryTableFieldId="36" dataDxfId="7"/>
    <tableColumn id="29" xr3:uid="{58977B0E-8F32-4EE4-9E7D-C48C5AB9DA0C}" uniqueName="29" name="DCFValuewithExitMultiplePotential" queryTableFieldId="66" dataDxfId="6"/>
    <tableColumn id="30" xr3:uid="{151C398C-2325-40BB-B6A9-94731DA3129D}" uniqueName="30" name="EBITDATendency" queryTableFieldId="30" dataDxfId="5"/>
    <tableColumn id="31" xr3:uid="{D6854AA0-F04F-44A4-AF74-98F60BBB953E}" uniqueName="31" name="FreeCashFlowTendency" queryTableFieldId="31" dataDxfId="4"/>
    <tableColumn id="32" xr3:uid="{2D5A0D74-02CA-4061-8D32-8BF0F8F048C6}" uniqueName="32" name="OperatingCashFlowTendency" queryTableFieldId="32" dataDxfId="3"/>
    <tableColumn id="33" xr3:uid="{D9B42748-48EB-42BF-90FD-CE13728DC25C}" uniqueName="33" name="NetIncomeTendency" queryTableFieldId="33" dataDxfId="2"/>
    <tableColumn id="34" xr3:uid="{B6C7613C-EF60-45D7-8BB9-0057CA775AC0}" uniqueName="34" name="EquityTendency" queryTableFieldId="34" dataDxfId="1"/>
    <tableColumn id="16" xr3:uid="{92AFDE2A-9A36-45CB-A53C-20F24C8F0553}" uniqueName="16" name="DividendYield" queryTableFieldId="16" dataDxfId="0"/>
    <tableColumn id="36" xr3:uid="{DB78E028-5F82-446C-B331-E9B761AB069D}" uniqueName="36" name="TargetPrice" queryTableFieldId="69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4E658-E60F-407E-9891-38D893554B14}">
  <dimension ref="A1:AN85"/>
  <sheetViews>
    <sheetView topLeftCell="A58" workbookViewId="0">
      <pane xSplit="1" topLeftCell="B1" activePane="topRight" state="frozen"/>
      <selection pane="topRight" activeCell="A25" sqref="A25:XFD25"/>
    </sheetView>
  </sheetViews>
  <sheetFormatPr baseColWidth="10" defaultRowHeight="14.5" x14ac:dyDescent="0.35"/>
  <cols>
    <col min="1" max="1" width="9.453125" bestFit="1" customWidth="1"/>
    <col min="2" max="4" width="10.90625" bestFit="1" customWidth="1"/>
    <col min="5" max="11" width="10.90625" style="2" bestFit="1" customWidth="1"/>
    <col min="12" max="12" width="10.90625" style="4" bestFit="1" customWidth="1"/>
    <col min="13" max="14" width="10.90625" style="2" bestFit="1" customWidth="1"/>
    <col min="15" max="16" width="10.90625" style="3" bestFit="1" customWidth="1"/>
    <col min="17" max="17" width="7.54296875" style="3" bestFit="1" customWidth="1"/>
    <col min="18" max="18" width="7.7265625" bestFit="1" customWidth="1"/>
    <col min="19" max="19" width="7.54296875" style="2" bestFit="1" customWidth="1"/>
    <col min="20" max="20" width="9.54296875" style="2" bestFit="1" customWidth="1"/>
    <col min="21" max="21" width="10.90625" style="2" bestFit="1" customWidth="1"/>
    <col min="22" max="22" width="10.90625" style="3" bestFit="1" customWidth="1"/>
    <col min="23" max="26" width="10.90625" style="4" bestFit="1" customWidth="1"/>
    <col min="27" max="27" width="10.90625" style="3" bestFit="1" customWidth="1"/>
    <col min="28" max="30" width="10.90625" style="9" bestFit="1" customWidth="1"/>
    <col min="31" max="40" width="10.90625" style="3" bestFit="1" customWidth="1"/>
    <col min="41" max="41" width="7.90625" bestFit="1" customWidth="1"/>
    <col min="42" max="42" width="12.54296875" bestFit="1" customWidth="1"/>
    <col min="43" max="43" width="6.7265625" bestFit="1" customWidth="1"/>
  </cols>
  <sheetData>
    <row r="1" spans="1:40" x14ac:dyDescent="0.35">
      <c r="A1" t="s">
        <v>0</v>
      </c>
      <c r="B1" t="s">
        <v>1</v>
      </c>
      <c r="C1" t="s">
        <v>2</v>
      </c>
      <c r="D1" t="s">
        <v>3</v>
      </c>
      <c r="E1" t="s">
        <v>48</v>
      </c>
      <c r="F1" t="s">
        <v>49</v>
      </c>
      <c r="G1" t="s">
        <v>50</v>
      </c>
      <c r="H1" t="s">
        <v>51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s="8" t="s">
        <v>10</v>
      </c>
      <c r="P1" s="5" t="s">
        <v>11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s="3" t="s">
        <v>103</v>
      </c>
      <c r="W1" t="s">
        <v>18</v>
      </c>
      <c r="X1" s="8" t="s">
        <v>19</v>
      </c>
      <c r="Y1" t="s">
        <v>20</v>
      </c>
      <c r="Z1" t="s">
        <v>21</v>
      </c>
      <c r="AA1" s="3" t="s">
        <v>22</v>
      </c>
      <c r="AB1" s="10" t="s">
        <v>30</v>
      </c>
      <c r="AC1" t="s">
        <v>104</v>
      </c>
      <c r="AD1" s="6" t="s">
        <v>23</v>
      </c>
      <c r="AE1" s="6" t="s">
        <v>24</v>
      </c>
      <c r="AF1" s="6" t="s">
        <v>25</v>
      </c>
      <c r="AG1" s="6" t="s">
        <v>26</v>
      </c>
      <c r="AH1" s="7" t="s">
        <v>27</v>
      </c>
      <c r="AI1" s="3" t="s">
        <v>12</v>
      </c>
      <c r="AJ1" t="s">
        <v>172</v>
      </c>
      <c r="AK1"/>
      <c r="AL1"/>
      <c r="AM1"/>
      <c r="AN1"/>
    </row>
    <row r="2" spans="1:40" x14ac:dyDescent="0.35">
      <c r="A2" s="1" t="s">
        <v>31</v>
      </c>
      <c r="B2" s="1" t="s">
        <v>209</v>
      </c>
      <c r="C2">
        <v>1.448</v>
      </c>
      <c r="D2" s="1" t="s">
        <v>210</v>
      </c>
      <c r="E2" s="1" t="s">
        <v>124</v>
      </c>
      <c r="F2" s="1" t="s">
        <v>32</v>
      </c>
      <c r="G2" s="1" t="s">
        <v>32</v>
      </c>
      <c r="H2" s="1" t="s">
        <v>59</v>
      </c>
      <c r="I2" s="4">
        <v>16.215864782331401</v>
      </c>
      <c r="J2" s="4">
        <v>27.125866872963901</v>
      </c>
      <c r="K2" s="4">
        <v>6.3210331213823903</v>
      </c>
      <c r="L2" s="4">
        <v>4.6305872870455502</v>
      </c>
      <c r="M2" s="4">
        <v>11.7907972615536</v>
      </c>
      <c r="N2" s="4">
        <v>2.32377504222922</v>
      </c>
      <c r="O2" s="4">
        <v>10.710655943617599</v>
      </c>
      <c r="P2" s="2">
        <v>9.6425457046102405</v>
      </c>
      <c r="Q2" s="3">
        <v>0.14330256655575799</v>
      </c>
      <c r="R2" s="3">
        <v>0.139751682497256</v>
      </c>
      <c r="S2" s="3">
        <v>6.5147825816799301E-2</v>
      </c>
      <c r="T2">
        <v>0.92196999999999996</v>
      </c>
      <c r="U2" s="2">
        <v>0.25100325584917099</v>
      </c>
      <c r="V2" s="3">
        <v>0.115768804999876</v>
      </c>
      <c r="W2" s="2">
        <v>0.64008744227777203</v>
      </c>
      <c r="X2" s="4">
        <v>1.1996523254472999</v>
      </c>
      <c r="Y2" s="4">
        <v>9.5039194369743105E-2</v>
      </c>
      <c r="Z2" s="4">
        <v>0.69040334000104997</v>
      </c>
      <c r="AA2" s="3">
        <v>1.8528400964843001E-2</v>
      </c>
      <c r="AB2" s="10">
        <v>480556227.00143999</v>
      </c>
      <c r="AC2" s="3">
        <v>0.356105237299017</v>
      </c>
      <c r="AD2" s="9">
        <v>0.33799248890406303</v>
      </c>
      <c r="AE2" s="9">
        <v>0.84973171628077904</v>
      </c>
      <c r="AF2" s="3">
        <v>0.36355257768155003</v>
      </c>
      <c r="AG2" s="3">
        <v>0.311477210323998</v>
      </c>
      <c r="AH2" s="3">
        <v>0.123257649956964</v>
      </c>
      <c r="AI2" s="3">
        <v>9.7000000000000003E-3</v>
      </c>
      <c r="AJ2">
        <v>1.9618731072637301</v>
      </c>
      <c r="AK2"/>
      <c r="AL2"/>
      <c r="AM2"/>
      <c r="AN2"/>
    </row>
    <row r="3" spans="1:40" x14ac:dyDescent="0.35">
      <c r="A3" s="1" t="s">
        <v>33</v>
      </c>
      <c r="B3" s="1" t="s">
        <v>99</v>
      </c>
      <c r="C3">
        <v>35.450000000000003</v>
      </c>
      <c r="D3" s="1" t="s">
        <v>100</v>
      </c>
      <c r="E3" s="1" t="s">
        <v>77</v>
      </c>
      <c r="F3" s="1" t="s">
        <v>32</v>
      </c>
      <c r="G3" s="1" t="s">
        <v>32</v>
      </c>
      <c r="H3" s="1" t="s">
        <v>170</v>
      </c>
      <c r="I3" s="4">
        <v>14.5125635219056</v>
      </c>
      <c r="J3" s="4">
        <v>20.886226468837499</v>
      </c>
      <c r="K3" s="4">
        <v>8.5590211846000592</v>
      </c>
      <c r="L3" s="4">
        <v>11.4631146997126</v>
      </c>
      <c r="M3" s="4">
        <v>21.222532897286001</v>
      </c>
      <c r="N3" s="4">
        <v>1.57891253910372</v>
      </c>
      <c r="O3" s="4">
        <v>5.1711964170417897</v>
      </c>
      <c r="P3" s="2">
        <v>7.5374623323498797</v>
      </c>
      <c r="Q3" s="3">
        <v>0.108796253447606</v>
      </c>
      <c r="R3" s="3">
        <v>5.7366209576363E-2</v>
      </c>
      <c r="S3" s="3">
        <v>1.53681425138647E-2</v>
      </c>
      <c r="T3">
        <v>0.83645099999999994</v>
      </c>
      <c r="U3" s="2">
        <v>0.428130959231802</v>
      </c>
      <c r="V3" s="3">
        <v>0.44482205260281898</v>
      </c>
      <c r="W3" s="2">
        <v>0.42012408918872202</v>
      </c>
      <c r="X3" s="4">
        <v>6.0474335005460604</v>
      </c>
      <c r="Y3" s="4">
        <v>6.1133348147404796</v>
      </c>
      <c r="Z3" s="4">
        <v>5.2938196492515601</v>
      </c>
      <c r="AA3" s="3">
        <v>0.35568668574373902</v>
      </c>
      <c r="AB3" s="10">
        <v>1038817730.508</v>
      </c>
      <c r="AC3" s="3">
        <v>1.46310045407619</v>
      </c>
      <c r="AD3" s="9">
        <v>0.46540438193129602</v>
      </c>
      <c r="AE3" s="9">
        <v>0.22377072211295301</v>
      </c>
      <c r="AF3" s="3">
        <v>0.22513207050343101</v>
      </c>
      <c r="AG3" s="3">
        <v>-6.2507741216299997E-2</v>
      </c>
      <c r="AH3" s="3">
        <v>3.4554571063306901E-2</v>
      </c>
      <c r="AI3" s="3">
        <v>5.5999999999999999E-3</v>
      </c>
      <c r="AJ3">
        <v>82.741504955518195</v>
      </c>
      <c r="AK3"/>
      <c r="AL3"/>
      <c r="AM3"/>
      <c r="AN3"/>
    </row>
    <row r="4" spans="1:40" x14ac:dyDescent="0.35">
      <c r="A4" s="1" t="s">
        <v>34</v>
      </c>
      <c r="B4" s="1" t="s">
        <v>101</v>
      </c>
      <c r="C4">
        <v>40.4</v>
      </c>
      <c r="D4" s="1" t="s">
        <v>100</v>
      </c>
      <c r="E4" s="1" t="s">
        <v>77</v>
      </c>
      <c r="F4" s="1" t="s">
        <v>32</v>
      </c>
      <c r="G4" s="1" t="s">
        <v>32</v>
      </c>
      <c r="H4" s="1" t="s">
        <v>59</v>
      </c>
      <c r="I4" s="4">
        <v>16.305260877497702</v>
      </c>
      <c r="J4" s="4">
        <v>17.078770820938701</v>
      </c>
      <c r="K4" s="4">
        <v>14.280779671125901</v>
      </c>
      <c r="L4" s="4">
        <v>19.064977065297299</v>
      </c>
      <c r="M4" s="4">
        <v>33.474327374481803</v>
      </c>
      <c r="N4" s="4">
        <v>0.74663440731987896</v>
      </c>
      <c r="O4" s="4">
        <v>3.3553955516695999</v>
      </c>
      <c r="P4" s="2">
        <v>12.2920799213615</v>
      </c>
      <c r="Q4" s="3">
        <v>4.57910126632982E-2</v>
      </c>
      <c r="R4" s="3">
        <v>2.5531297664973598E-2</v>
      </c>
      <c r="S4" s="3">
        <v>9.4330581518806897E-3</v>
      </c>
      <c r="T4">
        <v>0.80313599999999996</v>
      </c>
      <c r="U4" s="2">
        <v>0.36878499228686401</v>
      </c>
      <c r="V4" s="3">
        <v>0.34060346372740002</v>
      </c>
      <c r="W4" s="2">
        <v>0.19540530535167699</v>
      </c>
      <c r="X4" s="4">
        <v>3.85579490378068</v>
      </c>
      <c r="Y4" s="4">
        <v>11.2384996065402</v>
      </c>
      <c r="Z4" s="4">
        <v>9.3186106959526498</v>
      </c>
      <c r="AA4" s="3">
        <v>0.42523015879522202</v>
      </c>
      <c r="AB4" s="10">
        <v>10657235330.688</v>
      </c>
      <c r="AC4" s="3">
        <v>-0.24568571185667201</v>
      </c>
      <c r="AD4" s="9">
        <v>0.25460126633939301</v>
      </c>
      <c r="AE4" s="9">
        <v>0.38472194298122198</v>
      </c>
      <c r="AF4" s="3">
        <v>0.38472194298122198</v>
      </c>
      <c r="AG4" s="3">
        <v>0.24988584347748599</v>
      </c>
      <c r="AH4" s="3">
        <v>8.7828184354105901E-2</v>
      </c>
      <c r="AI4" s="3">
        <v>1.6299999999999999E-2</v>
      </c>
      <c r="AJ4">
        <v>28.8774440655625</v>
      </c>
      <c r="AK4"/>
      <c r="AL4"/>
      <c r="AM4"/>
      <c r="AN4"/>
    </row>
    <row r="5" spans="1:40" x14ac:dyDescent="0.35">
      <c r="A5" s="1" t="s">
        <v>35</v>
      </c>
      <c r="B5" s="1" t="s">
        <v>102</v>
      </c>
      <c r="C5">
        <v>19.850000000000001</v>
      </c>
      <c r="D5" s="1" t="s">
        <v>100</v>
      </c>
      <c r="E5" s="1" t="s">
        <v>77</v>
      </c>
      <c r="F5" s="1" t="s">
        <v>32</v>
      </c>
      <c r="G5" s="1" t="s">
        <v>32</v>
      </c>
      <c r="H5" s="1" t="s">
        <v>170</v>
      </c>
      <c r="I5" s="2">
        <v>22.1514231349672</v>
      </c>
      <c r="J5" s="2">
        <v>23.098642818615499</v>
      </c>
      <c r="K5" s="4">
        <v>9.5303550472278502</v>
      </c>
      <c r="L5" s="4">
        <v>11.270665076431101</v>
      </c>
      <c r="M5" s="4">
        <v>28.142802316233698</v>
      </c>
      <c r="N5" s="4">
        <v>0.59880735038344801</v>
      </c>
      <c r="O5" s="4">
        <v>6.6489473558493</v>
      </c>
      <c r="P5" s="2">
        <v>12.409893124285</v>
      </c>
      <c r="Q5" s="3">
        <v>2.70324550587542E-2</v>
      </c>
      <c r="R5" s="3">
        <v>2.7280566507169299E-2</v>
      </c>
      <c r="S5" s="3">
        <v>6.6100118175887396E-3</v>
      </c>
      <c r="T5">
        <v>0.93710000000000004</v>
      </c>
      <c r="U5" s="2">
        <v>0.55073525744212903</v>
      </c>
      <c r="V5" s="3">
        <v>0.57945812687499798</v>
      </c>
      <c r="W5" s="2">
        <v>0.23241913786000001</v>
      </c>
      <c r="X5" s="4">
        <v>3.0121645047863801</v>
      </c>
      <c r="Y5" s="4">
        <v>7.3373736126688698</v>
      </c>
      <c r="Z5" s="4">
        <v>6.9197147671353703</v>
      </c>
      <c r="AA5" s="3">
        <v>0.59251340863590296</v>
      </c>
      <c r="AB5" s="10">
        <v>7924862286.8310003</v>
      </c>
      <c r="AC5" s="3">
        <v>0.21002003116340301</v>
      </c>
      <c r="AD5" s="9">
        <v>0.32577518627090302</v>
      </c>
      <c r="AE5" s="9">
        <v>0.20337402863089701</v>
      </c>
      <c r="AF5" s="3">
        <v>0.35179254320718401</v>
      </c>
      <c r="AG5" s="3">
        <v>-0.13539528789400199</v>
      </c>
      <c r="AH5" s="3">
        <v>0.10870189915956099</v>
      </c>
      <c r="AI5" s="3">
        <v>1.4999999999999999E-2</v>
      </c>
      <c r="AJ5">
        <v>22.7603073833792</v>
      </c>
      <c r="AK5"/>
      <c r="AL5"/>
      <c r="AM5"/>
      <c r="AN5"/>
    </row>
    <row r="6" spans="1:40" x14ac:dyDescent="0.35">
      <c r="A6" s="1" t="s">
        <v>28</v>
      </c>
      <c r="B6" s="1" t="s">
        <v>202</v>
      </c>
      <c r="C6">
        <v>53.54</v>
      </c>
      <c r="D6" s="1" t="s">
        <v>163</v>
      </c>
      <c r="E6" s="1" t="s">
        <v>109</v>
      </c>
      <c r="F6" s="1" t="s">
        <v>36</v>
      </c>
      <c r="G6" s="1" t="s">
        <v>36</v>
      </c>
      <c r="H6" s="1" t="s">
        <v>170</v>
      </c>
      <c r="I6" s="2">
        <v>28.5460242130751</v>
      </c>
      <c r="J6" s="2">
        <v>83.746802791915101</v>
      </c>
      <c r="K6" s="4">
        <v>12.2568719227471</v>
      </c>
      <c r="L6" s="4">
        <v>10.6127204882547</v>
      </c>
      <c r="M6" s="4">
        <v>22.336888766679198</v>
      </c>
      <c r="N6" s="4">
        <v>3.1657537056169902</v>
      </c>
      <c r="O6" s="4">
        <v>12.637289599412</v>
      </c>
      <c r="P6" s="2">
        <v>77.232283196640196</v>
      </c>
      <c r="Q6" s="3">
        <v>0.11089998670171999</v>
      </c>
      <c r="R6" s="3">
        <v>9.4946005625473201E-2</v>
      </c>
      <c r="S6" s="3">
        <v>3.9980344034709597E-2</v>
      </c>
      <c r="T6">
        <v>0.98085500000000003</v>
      </c>
      <c r="U6" s="2">
        <v>4.72751876717043E-2</v>
      </c>
      <c r="V6" s="3">
        <v>1.9642162215032899E-2</v>
      </c>
      <c r="W6" s="2">
        <v>0.51453512679670699</v>
      </c>
      <c r="X6" s="4">
        <v>1.77386274128707</v>
      </c>
      <c r="Y6" s="4">
        <v>2.4263524030367498</v>
      </c>
      <c r="Z6" s="4">
        <v>2.4165209786864401</v>
      </c>
      <c r="AA6" s="3">
        <v>8.00457321485427E-2</v>
      </c>
      <c r="AB6" s="10">
        <v>1188444441.8</v>
      </c>
      <c r="AC6" s="3">
        <v>0.25144652481714203</v>
      </c>
      <c r="AD6" s="9">
        <v>0.49793109362605298</v>
      </c>
      <c r="AE6" s="9">
        <v>0.68571382292915195</v>
      </c>
      <c r="AF6" s="3">
        <v>0.549077691743032</v>
      </c>
      <c r="AG6" s="3">
        <v>0.93348815606130997</v>
      </c>
      <c r="AH6" s="3">
        <v>0.175059942747681</v>
      </c>
      <c r="AI6" s="3">
        <v>0</v>
      </c>
      <c r="AJ6">
        <v>66.942144736464996</v>
      </c>
      <c r="AK6"/>
      <c r="AL6"/>
      <c r="AM6"/>
      <c r="AN6"/>
    </row>
    <row r="7" spans="1:40" x14ac:dyDescent="0.35">
      <c r="A7" s="1" t="s">
        <v>37</v>
      </c>
      <c r="B7" s="1" t="s">
        <v>211</v>
      </c>
      <c r="C7">
        <v>442.89</v>
      </c>
      <c r="D7" s="1" t="s">
        <v>212</v>
      </c>
      <c r="E7" s="1" t="s">
        <v>63</v>
      </c>
      <c r="F7" s="1" t="s">
        <v>38</v>
      </c>
      <c r="G7" s="1" t="s">
        <v>38</v>
      </c>
      <c r="H7" s="1" t="s">
        <v>170</v>
      </c>
      <c r="I7" s="2">
        <v>19.006047505938199</v>
      </c>
      <c r="J7" s="2">
        <v>28.968633786401</v>
      </c>
      <c r="K7" s="4">
        <v>13.5078761995149</v>
      </c>
      <c r="L7" s="4">
        <v>12.291566090626</v>
      </c>
      <c r="M7" s="4">
        <v>15.777212710924999</v>
      </c>
      <c r="N7" s="4">
        <v>10.9520202573228</v>
      </c>
      <c r="O7" s="4">
        <v>15.5894518768671</v>
      </c>
      <c r="P7" s="2">
        <v>22.1600796350987</v>
      </c>
      <c r="Q7" s="3">
        <v>0.57623870791130605</v>
      </c>
      <c r="R7" s="3">
        <v>0.22017030046642799</v>
      </c>
      <c r="S7" s="3">
        <v>0.124132644035146</v>
      </c>
      <c r="T7">
        <v>0.79215599999999997</v>
      </c>
      <c r="U7" s="2">
        <v>0.18188241231390401</v>
      </c>
      <c r="V7" s="3">
        <v>3.0027530513061701E-2</v>
      </c>
      <c r="W7" s="2">
        <v>0.350678959763492</v>
      </c>
      <c r="X7" s="4">
        <v>3.6421206314444698</v>
      </c>
      <c r="Y7" s="4">
        <v>0.85120742381102998</v>
      </c>
      <c r="Z7" s="4">
        <v>1.2576302028420401</v>
      </c>
      <c r="AA7" s="3">
        <v>7.0082522478137704E-2</v>
      </c>
      <c r="AB7" s="10">
        <v>128095190000</v>
      </c>
      <c r="AC7" s="3">
        <v>-0.23051785296393801</v>
      </c>
      <c r="AD7" s="9">
        <v>9.9634574841883095E-2</v>
      </c>
      <c r="AE7" s="9">
        <v>0.17658048688431799</v>
      </c>
      <c r="AF7" s="3">
        <v>0.162677578752316</v>
      </c>
      <c r="AG7" s="3">
        <v>0.52012987012987</v>
      </c>
      <c r="AH7" s="3">
        <v>-4.0856515373352904</v>
      </c>
      <c r="AI7" s="3">
        <v>2.5100000000000001E-2</v>
      </c>
      <c r="AJ7">
        <v>351.01982654382499</v>
      </c>
      <c r="AK7"/>
      <c r="AL7"/>
      <c r="AM7"/>
      <c r="AN7"/>
    </row>
    <row r="8" spans="1:40" x14ac:dyDescent="0.35">
      <c r="A8" s="1" t="s">
        <v>39</v>
      </c>
      <c r="B8" s="1" t="s">
        <v>171</v>
      </c>
      <c r="C8">
        <v>3.69</v>
      </c>
      <c r="D8" s="1" t="s">
        <v>142</v>
      </c>
      <c r="E8" s="1" t="s">
        <v>77</v>
      </c>
      <c r="F8" s="1" t="s">
        <v>32</v>
      </c>
      <c r="G8" s="1" t="s">
        <v>32</v>
      </c>
      <c r="H8" s="1" t="s">
        <v>170</v>
      </c>
      <c r="I8" s="2">
        <v>10.420944717709901</v>
      </c>
      <c r="J8" s="2">
        <v>15.4210736396362</v>
      </c>
      <c r="K8" s="4">
        <v>5.3445961432611302</v>
      </c>
      <c r="L8" s="4">
        <v>6.0296420239195001</v>
      </c>
      <c r="M8" s="4">
        <v>6.6388032810911799</v>
      </c>
      <c r="N8" s="4">
        <v>1.7687791630215099</v>
      </c>
      <c r="O8" s="4">
        <v>15.304302219955201</v>
      </c>
      <c r="P8" s="2">
        <v>27.173161861260599</v>
      </c>
      <c r="Q8" s="3">
        <v>0.16973309147447499</v>
      </c>
      <c r="R8" s="3">
        <v>0.14241617881852101</v>
      </c>
      <c r="S8" s="3">
        <v>2.8007012442810099E-2</v>
      </c>
      <c r="T8">
        <v>1.4802770000000001</v>
      </c>
      <c r="U8" s="2">
        <v>0.27156528140266301</v>
      </c>
      <c r="V8" s="3">
        <v>0.59451614178505396</v>
      </c>
      <c r="W8" s="2">
        <v>0.73859797297297303</v>
      </c>
      <c r="X8" s="4">
        <v>4.9090437937289497</v>
      </c>
      <c r="Y8" s="4">
        <v>1.2376654632972299</v>
      </c>
      <c r="Z8" s="4">
        <v>1.2943299125882599</v>
      </c>
      <c r="AA8" s="3">
        <v>0.182361733931241</v>
      </c>
      <c r="AB8" s="10">
        <v>772796534.73870003</v>
      </c>
      <c r="AC8" s="3">
        <v>0.63000385420025595</v>
      </c>
      <c r="AD8" s="9">
        <v>-2.4204486176317298E-2</v>
      </c>
      <c r="AE8" s="9">
        <v>-0.431991951710262</v>
      </c>
      <c r="AF8" s="3">
        <v>-0.62427536231883995</v>
      </c>
      <c r="AG8" s="3">
        <v>-3.9814814814814803E-2</v>
      </c>
      <c r="AH8" s="3">
        <v>5.2258403361343997E-3</v>
      </c>
      <c r="AI8" s="3">
        <v>3.39E-2</v>
      </c>
      <c r="AJ8">
        <v>5.5425591555720297</v>
      </c>
      <c r="AK8"/>
      <c r="AL8"/>
      <c r="AM8"/>
      <c r="AN8"/>
    </row>
    <row r="9" spans="1:40" x14ac:dyDescent="0.35">
      <c r="A9" s="1" t="s">
        <v>40</v>
      </c>
      <c r="B9" s="1" t="s">
        <v>190</v>
      </c>
      <c r="C9">
        <v>997</v>
      </c>
      <c r="D9" s="1" t="s">
        <v>191</v>
      </c>
      <c r="E9" s="1" t="s">
        <v>192</v>
      </c>
      <c r="F9" s="1" t="s">
        <v>41</v>
      </c>
      <c r="G9" s="1" t="s">
        <v>41</v>
      </c>
      <c r="H9" s="1" t="s">
        <v>55</v>
      </c>
      <c r="I9" s="2">
        <v>11.7281500230023</v>
      </c>
      <c r="J9" s="2">
        <v>11.204953376449099</v>
      </c>
      <c r="K9" s="4">
        <v>2.6903211326625902</v>
      </c>
      <c r="L9" s="4">
        <v>4.5859487037008098</v>
      </c>
      <c r="M9" s="4">
        <v>3.1456413849978802</v>
      </c>
      <c r="N9" s="4">
        <v>0.77406812023921101</v>
      </c>
      <c r="O9" s="4">
        <v>10.374183658881799</v>
      </c>
      <c r="P9" s="2">
        <v>17.011897864262</v>
      </c>
      <c r="Q9" s="3">
        <v>6.6000871298630998E-2</v>
      </c>
      <c r="R9" s="3">
        <v>8.7609970674486795E-2</v>
      </c>
      <c r="S9" s="3">
        <v>4.5406657281685699E-2</v>
      </c>
      <c r="T9">
        <v>0.559168</v>
      </c>
      <c r="U9" s="2">
        <v>0.58010419207582697</v>
      </c>
      <c r="V9" s="3">
        <v>0.56782748715989495</v>
      </c>
      <c r="W9" s="2">
        <v>0.73438361197868796</v>
      </c>
      <c r="X9" s="4">
        <v>0.28742293627638599</v>
      </c>
      <c r="Y9" s="4">
        <v>-3.39150503059849</v>
      </c>
      <c r="Z9" s="4">
        <v>-2.6864566880282199</v>
      </c>
      <c r="AA9" s="3">
        <v>1.75853495846219E-3</v>
      </c>
      <c r="AB9" s="10">
        <v>456497994.30400002</v>
      </c>
      <c r="AC9" s="3">
        <v>0.57148707823048905</v>
      </c>
      <c r="AD9" s="9">
        <v>-7.9650074492875603E-2</v>
      </c>
      <c r="AE9" s="9">
        <v>2.95470949115842E-2</v>
      </c>
      <c r="AF9" s="3">
        <v>-3.7072460754756301E-2</v>
      </c>
      <c r="AG9" s="3">
        <v>-5.3997327254146799E-2</v>
      </c>
      <c r="AH9" s="3">
        <v>2.6987155857203599E-2</v>
      </c>
      <c r="AI9" s="3">
        <v>2.6099998999999999E-2</v>
      </c>
      <c r="AJ9">
        <v>1519.7694384859201</v>
      </c>
      <c r="AK9"/>
      <c r="AL9"/>
      <c r="AM9"/>
      <c r="AN9"/>
    </row>
    <row r="10" spans="1:40" x14ac:dyDescent="0.35">
      <c r="A10" s="1" t="s">
        <v>29</v>
      </c>
      <c r="B10" s="1" t="s">
        <v>52</v>
      </c>
      <c r="C10">
        <v>578.06666666666695</v>
      </c>
      <c r="D10" s="1" t="s">
        <v>53</v>
      </c>
      <c r="E10" s="1" t="s">
        <v>54</v>
      </c>
      <c r="F10" s="1" t="s">
        <v>38</v>
      </c>
      <c r="G10" s="1" t="s">
        <v>42</v>
      </c>
      <c r="H10" s="1" t="s">
        <v>55</v>
      </c>
      <c r="I10" s="2">
        <v>12.4558363212251</v>
      </c>
      <c r="J10" s="2">
        <v>15.017084117554299</v>
      </c>
      <c r="K10" s="4">
        <v>9.3432148698032496</v>
      </c>
      <c r="L10" s="4">
        <v>18.222027584386801</v>
      </c>
      <c r="M10" s="4">
        <v>10.1894207731075</v>
      </c>
      <c r="N10" s="4">
        <v>1.6571774938555901</v>
      </c>
      <c r="O10" s="4">
        <v>15.331328555291501</v>
      </c>
      <c r="P10" s="2">
        <v>26.526546257154799</v>
      </c>
      <c r="Q10" s="3">
        <v>0.13304425741623699</v>
      </c>
      <c r="R10" s="3">
        <v>0.105681489267706</v>
      </c>
      <c r="S10" s="3">
        <v>7.3792256383496097E-2</v>
      </c>
      <c r="T10">
        <v>0.88139699999999999</v>
      </c>
      <c r="U10" s="2">
        <v>0.499350285998508</v>
      </c>
      <c r="V10" s="3">
        <v>0.206791628555859</v>
      </c>
      <c r="W10" s="2">
        <v>0.61333394012583398</v>
      </c>
      <c r="X10" s="4">
        <v>0.65629513477764601</v>
      </c>
      <c r="Y10" s="4">
        <v>-0.92407690121669905</v>
      </c>
      <c r="Z10" s="4">
        <v>-0.68057584243357305</v>
      </c>
      <c r="AA10" s="3">
        <v>3.4494936754477602E-2</v>
      </c>
      <c r="AB10" s="10">
        <v>212059677774.72</v>
      </c>
      <c r="AC10" s="3">
        <v>0.17586261305505799</v>
      </c>
      <c r="AD10" s="9">
        <v>9.6199367729275995E-2</v>
      </c>
      <c r="AE10" s="9">
        <v>0.104120207688677</v>
      </c>
      <c r="AF10" s="3">
        <v>0.10579047862524101</v>
      </c>
      <c r="AG10" s="3">
        <v>0.287014182516031</v>
      </c>
      <c r="AH10" s="3">
        <v>0.43423003537239402</v>
      </c>
      <c r="AI10" s="3">
        <v>0</v>
      </c>
      <c r="AJ10">
        <v>700.118790622294</v>
      </c>
      <c r="AK10"/>
      <c r="AL10"/>
      <c r="AM10"/>
      <c r="AN10"/>
    </row>
    <row r="11" spans="1:40" x14ac:dyDescent="0.35">
      <c r="A11" s="1" t="s">
        <v>43</v>
      </c>
      <c r="B11" s="1" t="s">
        <v>105</v>
      </c>
      <c r="C11">
        <v>10.778</v>
      </c>
      <c r="D11" s="1" t="s">
        <v>57</v>
      </c>
      <c r="E11" s="1" t="s">
        <v>77</v>
      </c>
      <c r="F11" s="1" t="s">
        <v>32</v>
      </c>
      <c r="G11" s="1" t="s">
        <v>32</v>
      </c>
      <c r="H11" s="1" t="s">
        <v>170</v>
      </c>
      <c r="I11" s="2">
        <v>122.954642201811</v>
      </c>
      <c r="J11" s="2">
        <v>33.622381143476503</v>
      </c>
      <c r="K11" s="4">
        <v>4.8557433889331003</v>
      </c>
      <c r="L11" s="4">
        <v>5.0589505377990296</v>
      </c>
      <c r="M11" s="4">
        <v>23.599490934904001</v>
      </c>
      <c r="N11" s="4">
        <v>0.885823927306577</v>
      </c>
      <c r="O11" s="4">
        <v>15.3693302752264</v>
      </c>
      <c r="P11" s="2">
        <v>15.399367693713</v>
      </c>
      <c r="Q11" s="3">
        <v>7.2044772888902597E-3</v>
      </c>
      <c r="R11" s="3">
        <v>3.3269385481774903E-2</v>
      </c>
      <c r="S11" s="3">
        <v>2.1559900435824601E-3</v>
      </c>
      <c r="T11">
        <v>0.21002100000000001</v>
      </c>
      <c r="U11" s="2">
        <v>0.33372043510238802</v>
      </c>
      <c r="V11" s="3">
        <v>0.30092397763453399</v>
      </c>
      <c r="W11" s="2">
        <v>0.37513409434740802</v>
      </c>
      <c r="X11" s="4">
        <v>2.2482298011811599</v>
      </c>
      <c r="Y11" s="4">
        <v>2.6628138395590901</v>
      </c>
      <c r="Z11" s="4">
        <v>2.4620710441164402</v>
      </c>
      <c r="AA11" s="3">
        <v>0.35342261904761901</v>
      </c>
      <c r="AB11" s="10">
        <v>55188825520.729103</v>
      </c>
      <c r="AC11" s="3">
        <v>0.48367669644299199</v>
      </c>
      <c r="AD11" s="9">
        <v>3.66744496330886E-2</v>
      </c>
      <c r="AE11" s="9">
        <v>2.7238383075179399E-2</v>
      </c>
      <c r="AF11" s="3">
        <v>1.8232750147434602E-2</v>
      </c>
      <c r="AG11" s="3">
        <v>-2.50786988457504E-2</v>
      </c>
      <c r="AH11" s="3">
        <v>2.43768039884543E-2</v>
      </c>
      <c r="AI11" s="3">
        <v>6.4899996000000001E-2</v>
      </c>
      <c r="AJ11">
        <v>15.5113354112347</v>
      </c>
      <c r="AK11"/>
      <c r="AL11"/>
      <c r="AM11"/>
      <c r="AN11"/>
    </row>
    <row r="12" spans="1:40" x14ac:dyDescent="0.35">
      <c r="A12" s="1" t="s">
        <v>44</v>
      </c>
      <c r="B12" s="1" t="s">
        <v>56</v>
      </c>
      <c r="C12">
        <v>4.1064999999999996</v>
      </c>
      <c r="D12" s="1" t="s">
        <v>57</v>
      </c>
      <c r="E12" s="1" t="s">
        <v>58</v>
      </c>
      <c r="F12" s="1" t="s">
        <v>32</v>
      </c>
      <c r="G12" s="1" t="s">
        <v>32</v>
      </c>
      <c r="H12" s="1" t="s">
        <v>170</v>
      </c>
      <c r="I12" s="2">
        <v>2.9165123133992901</v>
      </c>
      <c r="J12" s="2">
        <v>9.8281375675064897</v>
      </c>
      <c r="K12" s="4">
        <v>5.5332629058135296</v>
      </c>
      <c r="L12" s="4">
        <v>5.3029235908403596</v>
      </c>
      <c r="M12" s="4">
        <v>4.4836550799497301</v>
      </c>
      <c r="N12" s="4">
        <v>1.06865676111722</v>
      </c>
      <c r="O12" s="4">
        <v>5.7825683952558498</v>
      </c>
      <c r="P12" s="2">
        <v>6.5263975663930802</v>
      </c>
      <c r="Q12" s="3">
        <v>0.36641599495654498</v>
      </c>
      <c r="R12" s="3">
        <v>0.168697293294154</v>
      </c>
      <c r="S12" s="3">
        <v>7.4505782278666499E-2</v>
      </c>
      <c r="T12">
        <v>0.84008499999999997</v>
      </c>
      <c r="U12" s="2">
        <v>0.34417746399775401</v>
      </c>
      <c r="V12" s="3">
        <v>0.36154233412422998</v>
      </c>
      <c r="W12" s="2">
        <v>0.31659402202933101</v>
      </c>
      <c r="X12" s="4">
        <v>3.6262890079704602</v>
      </c>
      <c r="Y12" s="4">
        <v>3.4595421181405102</v>
      </c>
      <c r="Z12" s="4">
        <v>3.0721309954745002</v>
      </c>
      <c r="AA12" s="3">
        <v>0.14359555335268701</v>
      </c>
      <c r="AB12" s="10">
        <v>55090714803.893097</v>
      </c>
      <c r="AC12" s="3">
        <v>0.60034853251318399</v>
      </c>
      <c r="AD12" s="9">
        <v>-8.0321074138937701E-2</v>
      </c>
      <c r="AE12" s="9">
        <v>-1.29059117402182E-3</v>
      </c>
      <c r="AF12" s="3">
        <v>0</v>
      </c>
      <c r="AG12" s="3">
        <v>0.263761174968071</v>
      </c>
      <c r="AH12" s="3">
        <v>2.28250591016547E-2</v>
      </c>
      <c r="AI12" s="3">
        <v>8.6699999999999999E-2</v>
      </c>
      <c r="AJ12">
        <v>6.0460847488641596</v>
      </c>
      <c r="AK12"/>
      <c r="AL12"/>
      <c r="AM12"/>
      <c r="AN12"/>
    </row>
    <row r="13" spans="1:40" x14ac:dyDescent="0.35">
      <c r="A13" s="1" t="s">
        <v>45</v>
      </c>
      <c r="B13" s="1" t="s">
        <v>166</v>
      </c>
      <c r="C13">
        <v>3.456</v>
      </c>
      <c r="D13" s="1" t="s">
        <v>57</v>
      </c>
      <c r="E13" s="1" t="s">
        <v>167</v>
      </c>
      <c r="F13" s="1" t="s">
        <v>95</v>
      </c>
      <c r="G13" s="1" t="s">
        <v>42</v>
      </c>
      <c r="H13" s="1" t="s">
        <v>59</v>
      </c>
      <c r="I13" s="2">
        <v>8.4645095442503795</v>
      </c>
      <c r="J13" s="2">
        <v>21.504207493491101</v>
      </c>
      <c r="K13" s="4">
        <v>1.25243667378927</v>
      </c>
      <c r="L13" s="4">
        <v>2.41885740359317</v>
      </c>
      <c r="M13" s="4">
        <v>7.2737750289880401</v>
      </c>
      <c r="N13" s="4">
        <v>0.32379463278183201</v>
      </c>
      <c r="O13" s="4">
        <v>2.0505549299267001</v>
      </c>
      <c r="P13" s="2">
        <v>6.3303396335920104</v>
      </c>
      <c r="Q13" s="3">
        <v>3.8253206649376703E-2</v>
      </c>
      <c r="R13" s="3">
        <v>4.9190156948921898E-2</v>
      </c>
      <c r="S13" s="3">
        <v>2.15168028438762E-2</v>
      </c>
      <c r="T13">
        <v>0.98875199999999996</v>
      </c>
      <c r="U13" s="2">
        <v>0.21249861924224001</v>
      </c>
      <c r="V13" s="3">
        <v>0.21830382230901399</v>
      </c>
      <c r="W13" s="2">
        <v>0.87724815880140405</v>
      </c>
      <c r="X13" s="4">
        <v>0.77497267190672003</v>
      </c>
      <c r="Y13" s="4">
        <v>0.22017336639269</v>
      </c>
      <c r="Z13" s="4">
        <v>0.239369714920149</v>
      </c>
      <c r="AA13" s="3">
        <v>9.1388400702987704E-2</v>
      </c>
      <c r="AB13" s="10">
        <v>19245317660.448002</v>
      </c>
      <c r="AC13" s="3">
        <v>2.69894085270918</v>
      </c>
      <c r="AD13" s="9">
        <v>3.8731126941190401E-2</v>
      </c>
      <c r="AE13" s="9">
        <v>0.34498196477827298</v>
      </c>
      <c r="AF13" s="3">
        <v>7.3814282690996297E-2</v>
      </c>
      <c r="AG13" s="3">
        <v>1.8122538293216599</v>
      </c>
      <c r="AH13" s="3">
        <v>2.4251274461437201E-2</v>
      </c>
      <c r="AI13" s="3">
        <v>7.9100000000000004E-2</v>
      </c>
      <c r="AJ13">
        <v>13.562057147809</v>
      </c>
      <c r="AK13"/>
      <c r="AL13"/>
      <c r="AM13"/>
      <c r="AN13"/>
    </row>
    <row r="14" spans="1:40" x14ac:dyDescent="0.35">
      <c r="A14" s="1" t="s">
        <v>46</v>
      </c>
      <c r="B14" s="1" t="s">
        <v>193</v>
      </c>
      <c r="C14">
        <v>31.96</v>
      </c>
      <c r="D14" s="1" t="s">
        <v>194</v>
      </c>
      <c r="E14" s="1" t="s">
        <v>63</v>
      </c>
      <c r="F14" s="1" t="s">
        <v>38</v>
      </c>
      <c r="G14" s="1" t="s">
        <v>38</v>
      </c>
      <c r="H14" s="1" t="s">
        <v>170</v>
      </c>
      <c r="I14" s="2">
        <v>14.5448027008851</v>
      </c>
      <c r="J14" s="2">
        <v>20.950676209831698</v>
      </c>
      <c r="K14" s="4">
        <v>8.4130804449158791</v>
      </c>
      <c r="L14" s="4">
        <v>8.7403764690841896</v>
      </c>
      <c r="M14" s="4">
        <v>14.4352418894672</v>
      </c>
      <c r="N14" s="4">
        <v>3.6996605739074599</v>
      </c>
      <c r="O14" s="4">
        <v>13.5325122343105</v>
      </c>
      <c r="P14" s="2">
        <v>16.803848731093002</v>
      </c>
      <c r="Q14" s="3">
        <v>0.25436306356237698</v>
      </c>
      <c r="R14" s="3">
        <v>0.13840728207758701</v>
      </c>
      <c r="S14" s="3">
        <v>8.3526306696794297E-2</v>
      </c>
      <c r="T14">
        <v>0.29625899999999999</v>
      </c>
      <c r="U14" s="2">
        <v>0.43205933952891901</v>
      </c>
      <c r="V14" s="3">
        <v>6.9071282040716594E-2</v>
      </c>
      <c r="W14" s="2">
        <v>0.26154380592480098</v>
      </c>
      <c r="X14" s="4">
        <v>2.0453048102046498</v>
      </c>
      <c r="Y14" s="4">
        <v>2.2072982981006302</v>
      </c>
      <c r="Z14" s="4">
        <v>2.25174101043967</v>
      </c>
      <c r="AA14" s="3">
        <v>3.3342128619060198E-2</v>
      </c>
      <c r="AB14" s="10">
        <v>4814326393.04</v>
      </c>
      <c r="AC14" s="3">
        <v>0.32518408132145998</v>
      </c>
      <c r="AD14" s="9">
        <v>0.235947807064841</v>
      </c>
      <c r="AE14" s="9">
        <v>0.50271490765528304</v>
      </c>
      <c r="AF14" s="3">
        <v>0.100178636611784</v>
      </c>
      <c r="AG14" s="3">
        <v>0.18956576622065099</v>
      </c>
      <c r="AH14" s="3">
        <v>0.13992152993573001</v>
      </c>
      <c r="AI14" s="3">
        <v>0</v>
      </c>
      <c r="AJ14">
        <v>42.314765644118701</v>
      </c>
      <c r="AK14"/>
      <c r="AL14"/>
      <c r="AM14"/>
      <c r="AN14"/>
    </row>
    <row r="15" spans="1:40" x14ac:dyDescent="0.35">
      <c r="A15" s="1" t="s">
        <v>47</v>
      </c>
      <c r="B15" s="1" t="s">
        <v>213</v>
      </c>
      <c r="C15">
        <v>53.2</v>
      </c>
      <c r="D15" s="1" t="s">
        <v>214</v>
      </c>
      <c r="E15" s="1" t="s">
        <v>58</v>
      </c>
      <c r="F15" s="1" t="s">
        <v>32</v>
      </c>
      <c r="G15" s="1" t="s">
        <v>32</v>
      </c>
      <c r="H15" s="1" t="s">
        <v>170</v>
      </c>
      <c r="I15" s="2">
        <v>18.513619600442102</v>
      </c>
      <c r="J15" s="2">
        <v>20.456662512531601</v>
      </c>
      <c r="K15" s="4">
        <v>9.8260893563188301</v>
      </c>
      <c r="L15" s="4">
        <v>11.6874100818548</v>
      </c>
      <c r="M15" s="4">
        <v>13.9718326923728</v>
      </c>
      <c r="N15" s="4">
        <v>2.9926199427304598</v>
      </c>
      <c r="O15" s="4">
        <v>19.616286246922801</v>
      </c>
      <c r="P15" s="2">
        <v>32.923967543648502</v>
      </c>
      <c r="Q15" s="3">
        <v>0.161644238529077</v>
      </c>
      <c r="R15" s="3">
        <v>0.186726024324987</v>
      </c>
      <c r="S15" s="3">
        <v>0.113789940742338</v>
      </c>
      <c r="T15">
        <v>0.45002599999999998</v>
      </c>
      <c r="U15" s="2">
        <v>0.15063178219797199</v>
      </c>
      <c r="V15" s="3">
        <v>3.7100937096518599E-2</v>
      </c>
      <c r="W15" s="2">
        <v>0.63312024229953401</v>
      </c>
      <c r="X15" s="4">
        <v>0.42054945696033902</v>
      </c>
      <c r="Y15" s="4">
        <v>6.1393803116287698E-2</v>
      </c>
      <c r="Z15" s="4">
        <v>0.23543296199220501</v>
      </c>
      <c r="AA15" s="3">
        <v>5.1765555041784596E-3</v>
      </c>
      <c r="AB15" s="10">
        <v>2155631073.4200001</v>
      </c>
      <c r="AC15" s="3">
        <v>-2.9398782557904801E-2</v>
      </c>
      <c r="AD15" s="9">
        <v>5.8782016872109703E-2</v>
      </c>
      <c r="AE15" s="9">
        <v>0.50143897478513799</v>
      </c>
      <c r="AF15" s="3">
        <v>0.11513910787854099</v>
      </c>
      <c r="AG15" s="3">
        <v>1.67664474492428E-2</v>
      </c>
      <c r="AH15" s="3">
        <v>2.3241554485901799E-2</v>
      </c>
      <c r="AI15" s="3">
        <v>3.4500000000000003E-2</v>
      </c>
      <c r="AJ15">
        <v>53.185064310957102</v>
      </c>
      <c r="AK15"/>
      <c r="AL15"/>
      <c r="AM15"/>
      <c r="AN15"/>
    </row>
    <row r="16" spans="1:40" x14ac:dyDescent="0.35">
      <c r="A16" s="1" t="s">
        <v>60</v>
      </c>
      <c r="B16" s="1" t="s">
        <v>61</v>
      </c>
      <c r="C16">
        <v>280.72000000000003</v>
      </c>
      <c r="D16" s="1" t="s">
        <v>62</v>
      </c>
      <c r="E16" s="1" t="s">
        <v>63</v>
      </c>
      <c r="F16" s="1" t="s">
        <v>38</v>
      </c>
      <c r="G16" s="1" t="s">
        <v>38</v>
      </c>
      <c r="H16" s="1" t="s">
        <v>64</v>
      </c>
      <c r="I16" s="2">
        <v>31.0937006319697</v>
      </c>
      <c r="J16" s="2">
        <v>59.653698715784202</v>
      </c>
      <c r="K16" s="4">
        <v>24.423561477072901</v>
      </c>
      <c r="L16" s="4">
        <v>14.794754079778301</v>
      </c>
      <c r="M16" s="4">
        <v>27.851110311319101</v>
      </c>
      <c r="N16" s="4">
        <v>14.8655779361636</v>
      </c>
      <c r="O16" s="4">
        <v>55.168156821746003</v>
      </c>
      <c r="P16" s="2">
        <v>23.673798809116299</v>
      </c>
      <c r="Q16" s="3">
        <v>0.47808969772093401</v>
      </c>
      <c r="R16" s="3">
        <v>0.31738481246073402</v>
      </c>
      <c r="S16" s="3">
        <v>0.203377084837572</v>
      </c>
      <c r="T16">
        <v>0.90833299999999995</v>
      </c>
      <c r="U16" s="2">
        <v>6.3707254644642802E-2</v>
      </c>
      <c r="V16" s="3">
        <v>5.5658371832110996E-3</v>
      </c>
      <c r="W16" s="2">
        <v>0.462258395857991</v>
      </c>
      <c r="X16" s="4">
        <v>1.35075499337972</v>
      </c>
      <c r="Y16" s="4">
        <v>0.63153207989539695</v>
      </c>
      <c r="Z16" s="4">
        <v>0.97030409647559901</v>
      </c>
      <c r="AA16" s="3">
        <v>2.9512326795033302E-2</v>
      </c>
      <c r="AB16" s="10">
        <v>2166760680000</v>
      </c>
      <c r="AC16" s="3">
        <v>-0.52720558678219898</v>
      </c>
      <c r="AD16" s="9">
        <v>0.25054573574900602</v>
      </c>
      <c r="AE16" s="9">
        <v>9.2626813841002006E-2</v>
      </c>
      <c r="AF16" s="3">
        <v>9.3785890073830896E-2</v>
      </c>
      <c r="AG16" s="3">
        <v>0.75224790296300803</v>
      </c>
      <c r="AH16" s="3">
        <v>0.191249788437825</v>
      </c>
      <c r="AI16" s="3">
        <v>9.1000000000000004E-3</v>
      </c>
      <c r="AJ16">
        <v>136.704533108856</v>
      </c>
      <c r="AM16"/>
      <c r="AN16"/>
    </row>
    <row r="17" spans="1:40" x14ac:dyDescent="0.35">
      <c r="A17" s="1" t="s">
        <v>65</v>
      </c>
      <c r="B17" s="1" t="s">
        <v>66</v>
      </c>
      <c r="C17">
        <v>2921.48</v>
      </c>
      <c r="D17" s="1" t="s">
        <v>53</v>
      </c>
      <c r="E17" s="1" t="s">
        <v>63</v>
      </c>
      <c r="F17" s="1" t="s">
        <v>38</v>
      </c>
      <c r="G17" s="1" t="s">
        <v>38</v>
      </c>
      <c r="H17" s="1" t="s">
        <v>170</v>
      </c>
      <c r="I17" s="2">
        <v>44.569995204412002</v>
      </c>
      <c r="J17" s="2">
        <v>169.524313125638</v>
      </c>
      <c r="K17" s="4">
        <v>26.293676934433901</v>
      </c>
      <c r="L17" s="4">
        <v>28.5188975038614</v>
      </c>
      <c r="M17" s="4">
        <v>39.219427427427398</v>
      </c>
      <c r="N17" s="4">
        <v>10.756507070780099</v>
      </c>
      <c r="O17" s="4">
        <v>100</v>
      </c>
      <c r="P17" s="2">
        <v>63.257392818788198</v>
      </c>
      <c r="Q17" s="3">
        <v>0.24133965062027599</v>
      </c>
      <c r="R17" s="3">
        <v>0.143594829723699</v>
      </c>
      <c r="S17" s="3">
        <v>7.9334393851846E-2</v>
      </c>
      <c r="T17">
        <v>1.119607</v>
      </c>
      <c r="U17" s="2">
        <v>0.22416140611461799</v>
      </c>
      <c r="V17" s="3">
        <v>2.43572215315256E-2</v>
      </c>
      <c r="W17" s="2">
        <v>0.50394610065744705</v>
      </c>
      <c r="X17" s="4">
        <v>2.0420557705522802</v>
      </c>
      <c r="Y17" s="4">
        <v>1.3451278437688701</v>
      </c>
      <c r="Z17" s="4">
        <v>0.85279510293739103</v>
      </c>
      <c r="AA17" s="3">
        <v>4.5270270270270301E-2</v>
      </c>
      <c r="AB17" s="10">
        <v>1567208320000</v>
      </c>
      <c r="AC17" s="3">
        <v>-0.71600912931238803</v>
      </c>
      <c r="AD17" s="9">
        <v>0.68188073394495397</v>
      </c>
      <c r="AE17" s="9">
        <v>-0.52140762463343204</v>
      </c>
      <c r="AF17" s="3">
        <v>0.49434197678203301</v>
      </c>
      <c r="AG17" s="3">
        <v>2.3712495878667998</v>
      </c>
      <c r="AH17" s="3">
        <v>0.97775812912771998</v>
      </c>
      <c r="AI17" s="3">
        <v>0</v>
      </c>
      <c r="AJ17">
        <v>829.67364889644398</v>
      </c>
      <c r="AM17"/>
      <c r="AN17"/>
    </row>
    <row r="18" spans="1:40" x14ac:dyDescent="0.35">
      <c r="A18" s="1" t="s">
        <v>67</v>
      </c>
      <c r="B18" s="1" t="s">
        <v>68</v>
      </c>
      <c r="C18">
        <v>78.05</v>
      </c>
      <c r="D18" s="1" t="s">
        <v>69</v>
      </c>
      <c r="E18" s="1" t="s">
        <v>63</v>
      </c>
      <c r="F18" s="1" t="s">
        <v>38</v>
      </c>
      <c r="G18" s="1" t="s">
        <v>38</v>
      </c>
      <c r="H18" s="1" t="s">
        <v>170</v>
      </c>
      <c r="I18" s="2">
        <v>22.528750838680999</v>
      </c>
      <c r="J18" s="2">
        <v>28.084594556551</v>
      </c>
      <c r="K18" s="4">
        <v>14.3552508677479</v>
      </c>
      <c r="L18" s="4">
        <v>15.4414533845188</v>
      </c>
      <c r="M18" s="4">
        <v>16.500641355012199</v>
      </c>
      <c r="N18" s="4">
        <v>3.45503145142338</v>
      </c>
      <c r="O18" s="4">
        <v>26.0518845388175</v>
      </c>
      <c r="P18" s="2">
        <v>24.3969679242064</v>
      </c>
      <c r="Q18" s="3">
        <v>0.15336098641968299</v>
      </c>
      <c r="R18" s="3">
        <v>0.144491057628616</v>
      </c>
      <c r="S18" s="3">
        <v>0.1077187100894</v>
      </c>
      <c r="T18">
        <v>0.54558799999999996</v>
      </c>
      <c r="U18" s="2">
        <v>0.83012105766167599</v>
      </c>
      <c r="V18" s="3">
        <v>0.171416546552733</v>
      </c>
      <c r="W18" s="2">
        <v>0.32332037012203302</v>
      </c>
      <c r="X18" s="4">
        <v>0.42371725666231003</v>
      </c>
      <c r="Y18" s="4">
        <v>-1.8120180802977901</v>
      </c>
      <c r="Z18" s="4">
        <v>-1.18967935488893</v>
      </c>
      <c r="AB18" s="10">
        <v>53990098513.599998</v>
      </c>
      <c r="AC18" s="3"/>
      <c r="AD18" s="9">
        <v>0.19620253164557</v>
      </c>
      <c r="AE18" s="9">
        <v>-6.73186344238976E-2</v>
      </c>
      <c r="AF18" s="3">
        <v>-6.4223988938817894E-2</v>
      </c>
      <c r="AG18" s="3">
        <v>0.26846307385229501</v>
      </c>
      <c r="AH18" s="3">
        <v>0.18453817029145</v>
      </c>
      <c r="AI18" s="3">
        <v>6.0000000000000001E-3</v>
      </c>
      <c r="AJ18"/>
      <c r="AM18"/>
      <c r="AN18"/>
    </row>
    <row r="19" spans="1:40" x14ac:dyDescent="0.35">
      <c r="A19" s="1" t="s">
        <v>70</v>
      </c>
      <c r="B19" s="1" t="s">
        <v>71</v>
      </c>
      <c r="C19">
        <v>56.678160919540197</v>
      </c>
      <c r="D19" s="1" t="s">
        <v>72</v>
      </c>
      <c r="E19" s="1" t="s">
        <v>73</v>
      </c>
      <c r="F19" s="1" t="s">
        <v>38</v>
      </c>
      <c r="G19" s="1" t="s">
        <v>32</v>
      </c>
      <c r="H19" s="1" t="s">
        <v>59</v>
      </c>
      <c r="I19" s="2">
        <v>26.687397169433599</v>
      </c>
      <c r="J19" s="2">
        <v>23.680147314576001</v>
      </c>
      <c r="K19" s="4">
        <v>14.432685632112699</v>
      </c>
      <c r="L19" s="4">
        <v>16.258845557943999</v>
      </c>
      <c r="M19" s="4">
        <v>19.540808865710702</v>
      </c>
      <c r="N19" s="4">
        <v>9.7564760646278792</v>
      </c>
      <c r="O19" s="4">
        <v>18.532084559239699</v>
      </c>
      <c r="P19" s="2">
        <v>27.547993380879401</v>
      </c>
      <c r="Q19" s="3">
        <v>0.36558364994104497</v>
      </c>
      <c r="R19" s="3">
        <v>0.18501285401661499</v>
      </c>
      <c r="S19" s="3">
        <v>8.2487178350256402E-2</v>
      </c>
      <c r="T19">
        <v>0.167658</v>
      </c>
      <c r="U19" s="2">
        <v>0.34338057807761302</v>
      </c>
      <c r="V19" s="3">
        <v>3.7249308160588399E-2</v>
      </c>
      <c r="W19" s="2">
        <v>0.41180705543556501</v>
      </c>
      <c r="X19" s="4">
        <v>3.2755142145945202</v>
      </c>
      <c r="Y19" s="4">
        <v>1.79974554707379</v>
      </c>
      <c r="Z19" s="4">
        <v>1.8499369708076101</v>
      </c>
      <c r="AA19" s="3">
        <v>8.1763895268718398E-2</v>
      </c>
      <c r="AB19" s="10">
        <v>148040386334.26999</v>
      </c>
      <c r="AC19" s="3">
        <v>-0.35757973336933302</v>
      </c>
      <c r="AD19" s="9">
        <v>-4.9096329420530802E-3</v>
      </c>
      <c r="AE19" s="9">
        <v>0.15285333333333301</v>
      </c>
      <c r="AF19" s="3">
        <v>9.1250685682940202E-2</v>
      </c>
      <c r="AG19" s="3">
        <v>-8.5577399636543802E-2</v>
      </c>
      <c r="AH19" s="3">
        <v>4.7919876733436097E-2</v>
      </c>
      <c r="AI19" s="3">
        <v>4.1199997000000002E-2</v>
      </c>
      <c r="AJ19">
        <v>37.503535227568896</v>
      </c>
      <c r="AM19"/>
      <c r="AN19"/>
    </row>
    <row r="20" spans="1:40" x14ac:dyDescent="0.35">
      <c r="A20" s="1" t="s">
        <v>74</v>
      </c>
      <c r="B20" s="1" t="s">
        <v>75</v>
      </c>
      <c r="C20">
        <v>8.14</v>
      </c>
      <c r="D20" s="1" t="s">
        <v>76</v>
      </c>
      <c r="E20" s="1" t="s">
        <v>77</v>
      </c>
      <c r="F20" s="1" t="s">
        <v>32</v>
      </c>
      <c r="G20" s="1" t="s">
        <v>32</v>
      </c>
      <c r="H20" s="1" t="s">
        <v>59</v>
      </c>
      <c r="I20" s="2">
        <v>38.810187281630803</v>
      </c>
      <c r="J20" s="2">
        <v>21.498713062321201</v>
      </c>
      <c r="K20" s="4">
        <v>4.2262814497535501</v>
      </c>
      <c r="L20" s="4">
        <v>4.8806632177390403</v>
      </c>
      <c r="M20" s="4">
        <v>12.5282495497982</v>
      </c>
      <c r="N20" s="4">
        <v>0.55281532516073895</v>
      </c>
      <c r="O20" s="4">
        <v>100</v>
      </c>
      <c r="P20" s="2">
        <v>100</v>
      </c>
      <c r="Q20" s="3">
        <v>1.42440777507506E-2</v>
      </c>
      <c r="R20" s="3">
        <v>2.4057430951337101E-2</v>
      </c>
      <c r="S20" s="3">
        <v>2.1104444271279801E-3</v>
      </c>
      <c r="T20">
        <v>0.88858800000000004</v>
      </c>
      <c r="U20" s="2">
        <v>8.7796210256484902E-2</v>
      </c>
      <c r="V20" s="3">
        <v>0.23895391399555399</v>
      </c>
      <c r="W20" s="2">
        <v>0.20778110980115999</v>
      </c>
      <c r="X20" s="4">
        <v>5.5391054719172503</v>
      </c>
      <c r="Y20" s="4">
        <v>2.84164882814644</v>
      </c>
      <c r="Z20" s="4">
        <v>2.9569586737722799</v>
      </c>
      <c r="AA20" s="3">
        <v>0.78961926456231701</v>
      </c>
      <c r="AB20" s="10">
        <v>66988800907.762199</v>
      </c>
      <c r="AC20" s="3">
        <v>5.5470850645475099E-2</v>
      </c>
      <c r="AD20" s="9">
        <v>-2.5941923397169098E-2</v>
      </c>
      <c r="AE20" s="9">
        <v>-5.1208651399491198E-2</v>
      </c>
      <c r="AF20" s="3">
        <v>1.9474461634144499E-2</v>
      </c>
      <c r="AG20" s="3">
        <v>-0.223874256584537</v>
      </c>
      <c r="AH20" s="3">
        <v>1.3087769007623099E-2</v>
      </c>
      <c r="AI20" s="3">
        <v>6.1699999999999998E-2</v>
      </c>
      <c r="AJ20">
        <v>7.6670838031244202</v>
      </c>
      <c r="AM20"/>
      <c r="AN20"/>
    </row>
    <row r="21" spans="1:40" x14ac:dyDescent="0.35">
      <c r="A21" s="1" t="s">
        <v>78</v>
      </c>
      <c r="B21" s="1" t="s">
        <v>79</v>
      </c>
      <c r="C21">
        <v>96.08</v>
      </c>
      <c r="D21" s="1" t="s">
        <v>80</v>
      </c>
      <c r="E21" s="1" t="s">
        <v>63</v>
      </c>
      <c r="F21" s="1" t="s">
        <v>38</v>
      </c>
      <c r="G21" s="1" t="s">
        <v>38</v>
      </c>
      <c r="H21" s="1" t="s">
        <v>59</v>
      </c>
      <c r="I21" s="2">
        <v>18.456095885343601</v>
      </c>
      <c r="J21" s="2">
        <v>79.614023971335897</v>
      </c>
      <c r="K21" s="4">
        <v>8.8682240623264406</v>
      </c>
      <c r="L21" s="4">
        <v>12.725316086656999</v>
      </c>
      <c r="M21" s="4">
        <v>16.966891491145201</v>
      </c>
      <c r="N21" s="4">
        <v>2.9611152939356402</v>
      </c>
      <c r="O21" s="4">
        <v>542.64727283505101</v>
      </c>
      <c r="P21" s="2">
        <v>147.48287708526601</v>
      </c>
      <c r="Q21" s="3">
        <v>0.16044104410441001</v>
      </c>
      <c r="R21" s="3">
        <v>4.2911279536335299E-2</v>
      </c>
      <c r="S21" s="3">
        <v>2.2505247541940901E-2</v>
      </c>
      <c r="T21">
        <v>1.0354779999999999</v>
      </c>
      <c r="U21" s="2">
        <v>0.41431496080804397</v>
      </c>
      <c r="V21" s="3">
        <v>0.34795057939429602</v>
      </c>
      <c r="W21" s="2">
        <v>0.259120613001322</v>
      </c>
      <c r="X21" s="4">
        <v>6.0862398739873997</v>
      </c>
      <c r="Y21" s="4">
        <v>2.3718605368713401</v>
      </c>
      <c r="Z21" s="4">
        <v>4.4540545110673397</v>
      </c>
      <c r="AA21" s="3">
        <v>0.38642266824084998</v>
      </c>
      <c r="AB21" s="10">
        <v>143709570930</v>
      </c>
      <c r="AC21" s="3">
        <v>-0.195343713190859</v>
      </c>
      <c r="AD21" s="9">
        <v>1.51886440044827E-2</v>
      </c>
      <c r="AE21" s="9">
        <v>-1.7916999201915699E-2</v>
      </c>
      <c r="AF21" s="3">
        <v>-0.153088432764243</v>
      </c>
      <c r="AG21" s="3">
        <v>-0.89605945385412999</v>
      </c>
      <c r="AH21" s="3">
        <v>-0.13817904548495999</v>
      </c>
      <c r="AI21" s="3">
        <v>3.3000002000000001E-3</v>
      </c>
      <c r="AJ21">
        <v>71.242433017747402</v>
      </c>
      <c r="AM21"/>
      <c r="AN21"/>
    </row>
    <row r="22" spans="1:40" x14ac:dyDescent="0.35">
      <c r="A22" s="1" t="s">
        <v>88</v>
      </c>
      <c r="B22" s="1" t="s">
        <v>89</v>
      </c>
      <c r="C22">
        <v>790.13333333333298</v>
      </c>
      <c r="D22" s="1" t="s">
        <v>90</v>
      </c>
      <c r="E22" s="1" t="s">
        <v>54</v>
      </c>
      <c r="F22" s="1" t="s">
        <v>38</v>
      </c>
      <c r="G22" s="1" t="s">
        <v>42</v>
      </c>
      <c r="H22" s="1" t="s">
        <v>170</v>
      </c>
      <c r="I22" s="2">
        <v>213.591969820614</v>
      </c>
      <c r="J22" s="2">
        <v>358.14996111865401</v>
      </c>
      <c r="K22" s="4">
        <v>61.073939750821097</v>
      </c>
      <c r="L22" s="4">
        <v>91.9457621269176</v>
      </c>
      <c r="M22" s="4">
        <v>157.67649013209399</v>
      </c>
      <c r="N22" s="4">
        <v>10.329148834457699</v>
      </c>
      <c r="O22" s="4">
        <v>245.91212377680699</v>
      </c>
      <c r="P22" s="2">
        <v>264.28807066668702</v>
      </c>
      <c r="Q22" s="3">
        <v>4.83592564043148E-2</v>
      </c>
      <c r="R22" s="3">
        <v>4.6470907817480797E-2</v>
      </c>
      <c r="S22" s="3">
        <v>2.6908118747270001E-2</v>
      </c>
      <c r="T22">
        <v>0.92205800000000004</v>
      </c>
      <c r="U22" s="2">
        <v>0.172749220636148</v>
      </c>
      <c r="V22" s="3">
        <v>1.6871231428336499E-2</v>
      </c>
      <c r="W22" s="2">
        <v>0.456337683023954</v>
      </c>
      <c r="X22" s="4">
        <v>0.77192268950482101</v>
      </c>
      <c r="Y22" s="4">
        <v>1.49099787222434</v>
      </c>
      <c r="Z22" s="4">
        <v>1.17641582961339</v>
      </c>
      <c r="AA22" s="3">
        <v>0.24093246003239699</v>
      </c>
      <c r="AB22" s="10">
        <v>335827272507.84003</v>
      </c>
      <c r="AC22" s="3">
        <v>-0.87574774064657501</v>
      </c>
      <c r="AD22" s="9">
        <v>0.15283772336735099</v>
      </c>
      <c r="AE22" s="9">
        <v>-0.136165138587101</v>
      </c>
      <c r="AF22" s="3">
        <v>-1.95247933884297E-2</v>
      </c>
      <c r="AG22" s="3">
        <v>2.2341759844433602</v>
      </c>
      <c r="AH22" s="3">
        <v>0.10115778682234799</v>
      </c>
      <c r="AI22" s="3">
        <v>0</v>
      </c>
      <c r="AJ22">
        <v>98.175851857119895</v>
      </c>
      <c r="AM22"/>
      <c r="AN22"/>
    </row>
    <row r="23" spans="1:40" x14ac:dyDescent="0.35">
      <c r="A23" s="1" t="s">
        <v>91</v>
      </c>
      <c r="B23" s="1" t="s">
        <v>92</v>
      </c>
      <c r="C23">
        <v>47.73</v>
      </c>
      <c r="D23" s="1" t="s">
        <v>93</v>
      </c>
      <c r="E23" s="1" t="s">
        <v>63</v>
      </c>
      <c r="F23" s="1" t="s">
        <v>38</v>
      </c>
      <c r="G23" s="1" t="s">
        <v>38</v>
      </c>
      <c r="H23" s="1" t="s">
        <v>170</v>
      </c>
      <c r="I23" s="2">
        <v>9.7775870746929705</v>
      </c>
      <c r="J23" s="2">
        <v>9.7509503290702408</v>
      </c>
      <c r="K23" s="4">
        <v>6.6943746506222599</v>
      </c>
      <c r="L23" s="4">
        <v>7.2115007714705301</v>
      </c>
      <c r="M23" s="4">
        <v>10.2033677130045</v>
      </c>
      <c r="N23" s="4">
        <v>2.0364719942132901</v>
      </c>
      <c r="O23" s="4">
        <v>13.6314013051716</v>
      </c>
      <c r="P23" s="2">
        <v>13.7982815949797</v>
      </c>
      <c r="Q23" s="3">
        <v>0.208279607090816</v>
      </c>
      <c r="R23" s="3">
        <v>0.158218867067772</v>
      </c>
      <c r="S23" s="3">
        <v>0.11797679417597901</v>
      </c>
      <c r="T23">
        <v>0.53555399999999997</v>
      </c>
      <c r="U23" s="2">
        <v>8.3630756436467002E-2</v>
      </c>
      <c r="V23" s="3">
        <v>2.4848000963651501E-2</v>
      </c>
      <c r="W23" s="2">
        <v>0.37611449702116001</v>
      </c>
      <c r="X23" s="4">
        <v>0.76542860437567495</v>
      </c>
      <c r="Y23" s="4">
        <v>0.978963782400188</v>
      </c>
      <c r="Z23" s="4">
        <v>0.80498937789957903</v>
      </c>
      <c r="AA23" s="3">
        <v>2.6771300448430499E-2</v>
      </c>
      <c r="AB23" s="10">
        <v>227535100000</v>
      </c>
      <c r="AC23" s="3">
        <v>0.38041462635395301</v>
      </c>
      <c r="AD23" s="9">
        <v>-5.9543635141847103E-3</v>
      </c>
      <c r="AE23" s="9">
        <v>-0.108551908652238</v>
      </c>
      <c r="AF23" s="3">
        <v>-0.134934379242721</v>
      </c>
      <c r="AG23" s="3">
        <v>-1.5854237932345101E-2</v>
      </c>
      <c r="AH23" s="3">
        <v>8.8539892439950099E-2</v>
      </c>
      <c r="AI23" s="3">
        <v>3.0099999999999998E-2</v>
      </c>
      <c r="AJ23">
        <v>65.887190115874205</v>
      </c>
      <c r="AM23"/>
      <c r="AN23"/>
    </row>
    <row r="24" spans="1:40" x14ac:dyDescent="0.35">
      <c r="A24" s="1" t="s">
        <v>87</v>
      </c>
      <c r="B24" s="1" t="s">
        <v>94</v>
      </c>
      <c r="C24">
        <v>0.74399999999999999</v>
      </c>
      <c r="D24" s="1" t="s">
        <v>57</v>
      </c>
      <c r="E24" s="1" t="s">
        <v>54</v>
      </c>
      <c r="F24" s="1" t="s">
        <v>95</v>
      </c>
      <c r="G24" s="1" t="s">
        <v>42</v>
      </c>
      <c r="H24" s="1" t="s">
        <v>59</v>
      </c>
      <c r="I24" s="2">
        <v>18.959070861713599</v>
      </c>
      <c r="J24" s="2">
        <v>21.469154678114901</v>
      </c>
      <c r="K24" s="4">
        <v>3.7821630912812001</v>
      </c>
      <c r="L24" s="4">
        <v>5.2687428940329202</v>
      </c>
      <c r="M24" s="4">
        <v>3.8578747930632402</v>
      </c>
      <c r="N24" s="4">
        <v>0.70310774754681205</v>
      </c>
      <c r="O24" s="4">
        <v>100</v>
      </c>
      <c r="P24" s="2">
        <v>40.353617546422001</v>
      </c>
      <c r="Q24" s="3">
        <v>3.7085559343875002E-2</v>
      </c>
      <c r="R24" s="3">
        <v>0.26823549806063002</v>
      </c>
      <c r="S24" s="3">
        <v>2.04724642835971E-2</v>
      </c>
      <c r="T24">
        <v>0.11138199999999999</v>
      </c>
      <c r="U24" s="2">
        <v>0.116702157207666</v>
      </c>
      <c r="V24" s="3">
        <v>3.8503156586741999E-2</v>
      </c>
      <c r="W24" s="2">
        <v>0.70556592163245901</v>
      </c>
      <c r="X24" s="4">
        <v>0.81147950280544501</v>
      </c>
      <c r="Y24" s="4">
        <v>1.70796572315588</v>
      </c>
      <c r="Z24" s="4">
        <v>1.73597956508811</v>
      </c>
      <c r="AA24" s="3">
        <v>6.0425889423853699E-2</v>
      </c>
      <c r="AB24" s="10">
        <v>35816895366.278397</v>
      </c>
      <c r="AC24" s="3">
        <v>0.99558579683827297</v>
      </c>
      <c r="AD24" s="9">
        <v>4.5831027804675503E-2</v>
      </c>
      <c r="AE24" s="9">
        <v>-0.50029953917050696</v>
      </c>
      <c r="AF24" s="3">
        <v>0.32203865024531902</v>
      </c>
      <c r="AG24" s="3">
        <v>0.16133665262351601</v>
      </c>
      <c r="AH24" s="3">
        <v>1.5908410987135899E-2</v>
      </c>
      <c r="AI24" s="3">
        <v>2.8299998E-2</v>
      </c>
      <c r="AJ24">
        <v>1.4847158328476799</v>
      </c>
      <c r="AM24"/>
      <c r="AN24"/>
    </row>
    <row r="25" spans="1:40" x14ac:dyDescent="0.35">
      <c r="A25" s="1" t="s">
        <v>96</v>
      </c>
      <c r="B25" s="1" t="s">
        <v>97</v>
      </c>
      <c r="C25">
        <v>7.1680000000000001</v>
      </c>
      <c r="D25" s="1" t="s">
        <v>98</v>
      </c>
      <c r="E25" s="1" t="s">
        <v>54</v>
      </c>
      <c r="F25" s="1" t="s">
        <v>95</v>
      </c>
      <c r="G25" s="1" t="s">
        <v>42</v>
      </c>
      <c r="H25" s="1" t="s">
        <v>59</v>
      </c>
      <c r="I25" s="2">
        <v>4.9734941496095999</v>
      </c>
      <c r="J25" s="2">
        <v>9.8869261075763895</v>
      </c>
      <c r="K25" s="4">
        <v>0.25620576101598203</v>
      </c>
      <c r="L25" s="4">
        <v>3.5124178123455798</v>
      </c>
      <c r="M25" s="4">
        <v>0.270714538285311</v>
      </c>
      <c r="N25" s="4">
        <v>0.88206805017183998</v>
      </c>
      <c r="O25" s="4">
        <v>6.3170809870439104</v>
      </c>
      <c r="P25" s="2">
        <v>8.7139511364676601</v>
      </c>
      <c r="Q25" s="3">
        <v>0.17735379265321499</v>
      </c>
      <c r="R25" s="3">
        <v>0.25576545567714498</v>
      </c>
      <c r="S25" s="3">
        <v>0.11236705359167901</v>
      </c>
      <c r="T25">
        <v>-9.7794000000000006E-2</v>
      </c>
      <c r="U25" s="2">
        <v>0.55672665772310903</v>
      </c>
      <c r="V25" s="3">
        <v>0.92293943500695697</v>
      </c>
      <c r="W25" s="2">
        <v>0.952832397003745</v>
      </c>
      <c r="X25" s="4">
        <v>0.55300573170994805</v>
      </c>
      <c r="Y25" s="4">
        <v>-2.84807239656128</v>
      </c>
      <c r="Z25" s="4">
        <v>-3.8455553846880099</v>
      </c>
      <c r="AA25" s="3">
        <v>9.3686021530936997E-2</v>
      </c>
      <c r="AB25" s="10">
        <v>13665900</v>
      </c>
      <c r="AC25" s="3">
        <v>6.2135141015110102</v>
      </c>
      <c r="AD25" s="9">
        <v>0.86429103074668301</v>
      </c>
      <c r="AE25" s="9">
        <v>-0.30434826421000999</v>
      </c>
      <c r="AF25" s="3">
        <v>-0.29755073136187099</v>
      </c>
      <c r="AG25" s="3">
        <v>1.5529728429776499</v>
      </c>
      <c r="AH25" s="3">
        <v>0.73482833202429698</v>
      </c>
      <c r="AI25" s="3">
        <v>7.5700000000000003E-2</v>
      </c>
      <c r="AJ25">
        <v>50.155275007241997</v>
      </c>
      <c r="AM25"/>
      <c r="AN25"/>
    </row>
    <row r="26" spans="1:40" x14ac:dyDescent="0.35">
      <c r="A26" s="1" t="s">
        <v>106</v>
      </c>
      <c r="B26" s="1" t="s">
        <v>107</v>
      </c>
      <c r="C26">
        <v>53.46</v>
      </c>
      <c r="D26" s="1" t="s">
        <v>108</v>
      </c>
      <c r="E26" s="1" t="s">
        <v>109</v>
      </c>
      <c r="F26" s="1" t="s">
        <v>36</v>
      </c>
      <c r="G26" s="1" t="s">
        <v>36</v>
      </c>
      <c r="H26" s="1" t="s">
        <v>189</v>
      </c>
      <c r="I26" s="2">
        <v>15.4001187433296</v>
      </c>
      <c r="J26" s="2">
        <v>58.180819296003001</v>
      </c>
      <c r="K26" s="4">
        <v>12.3938487961608</v>
      </c>
      <c r="L26" s="4">
        <v>13.585234931840599</v>
      </c>
      <c r="M26" s="4">
        <v>16.805345274345701</v>
      </c>
      <c r="N26" s="4">
        <v>2.0363980073158001</v>
      </c>
      <c r="O26" s="4">
        <v>9.9508870726444201</v>
      </c>
      <c r="P26" s="2">
        <v>11.681478131195</v>
      </c>
      <c r="Q26" s="3">
        <v>0.13223261724510099</v>
      </c>
      <c r="R26" s="3">
        <v>8.0510650628094094E-2</v>
      </c>
      <c r="S26" s="3">
        <v>4.4964438615263898E-2</v>
      </c>
      <c r="T26">
        <v>2.0714739999999998</v>
      </c>
      <c r="U26" s="2">
        <v>0.26226720578409002</v>
      </c>
      <c r="V26" s="3">
        <v>4.6427542400147299E-2</v>
      </c>
      <c r="W26" s="2">
        <v>0.28548948153056197</v>
      </c>
      <c r="X26" s="4">
        <v>1.93888261824875</v>
      </c>
      <c r="Y26" s="4">
        <v>4.5800574695618703</v>
      </c>
      <c r="Z26" s="4">
        <v>4.3244485146096396</v>
      </c>
      <c r="AA26" s="3">
        <v>9.9664197689551606E-2</v>
      </c>
      <c r="AB26" s="10">
        <v>1610759742.1761999</v>
      </c>
      <c r="AC26" s="3">
        <v>-0.30440071724163598</v>
      </c>
      <c r="AD26" s="9">
        <v>8.3578479646422094E-2</v>
      </c>
      <c r="AE26" s="9">
        <v>-1.8160089980316001E-3</v>
      </c>
      <c r="AF26" s="3">
        <v>-2.2235305574983901E-2</v>
      </c>
      <c r="AG26" s="3">
        <v>6.63611200514964E-2</v>
      </c>
      <c r="AH26" s="3">
        <v>-4.4883069506872304E-3</v>
      </c>
      <c r="AI26" s="3">
        <v>1.55E-2</v>
      </c>
      <c r="AJ26">
        <v>34.211798643761199</v>
      </c>
    </row>
    <row r="27" spans="1:40" x14ac:dyDescent="0.35">
      <c r="A27" s="1" t="s">
        <v>110</v>
      </c>
      <c r="B27" s="1" t="s">
        <v>111</v>
      </c>
      <c r="C27">
        <v>1.8805000000000001</v>
      </c>
      <c r="D27" s="1" t="s">
        <v>112</v>
      </c>
      <c r="E27" s="1" t="s">
        <v>73</v>
      </c>
      <c r="F27" s="1" t="s">
        <v>113</v>
      </c>
      <c r="G27" s="1" t="s">
        <v>114</v>
      </c>
      <c r="H27" s="1" t="s">
        <v>115</v>
      </c>
      <c r="I27" s="2">
        <v>40.797257186357598</v>
      </c>
      <c r="J27" s="2">
        <v>37.644703654479699</v>
      </c>
      <c r="K27" s="4">
        <v>11.1155568863071</v>
      </c>
      <c r="L27" s="4">
        <v>8.4538991488819093</v>
      </c>
      <c r="M27" s="4">
        <v>26.714869576363601</v>
      </c>
      <c r="N27" s="4">
        <v>7.3874423079841796</v>
      </c>
      <c r="O27" s="4">
        <v>47.735131908711502</v>
      </c>
      <c r="P27" s="2">
        <v>16.317441431073298</v>
      </c>
      <c r="Q27" s="3">
        <v>0.18107693549689199</v>
      </c>
      <c r="R27" s="3">
        <v>0.106736900471306</v>
      </c>
      <c r="S27" s="3">
        <v>4.3452992115306399E-2</v>
      </c>
      <c r="T27">
        <v>1.5170360000000001</v>
      </c>
      <c r="U27" s="2">
        <v>0.50247486062627</v>
      </c>
      <c r="V27" s="3">
        <v>0.105389407234701</v>
      </c>
      <c r="W27" s="2">
        <v>0.42419860864820602</v>
      </c>
      <c r="X27" s="4">
        <v>2.9591507225316902</v>
      </c>
      <c r="Y27" s="4">
        <v>1.22598076299579</v>
      </c>
      <c r="Z27" s="4">
        <v>0.88315235382826596</v>
      </c>
      <c r="AA27" s="3">
        <v>0.15844155844155799</v>
      </c>
      <c r="AB27" s="10">
        <v>1378220121444.6001</v>
      </c>
      <c r="AC27" s="3">
        <v>-1.30784594855937E-4</v>
      </c>
      <c r="AD27" s="9">
        <v>0.486460554371002</v>
      </c>
      <c r="AE27" s="9">
        <v>-0.39784717041458001</v>
      </c>
      <c r="AF27" s="3">
        <v>-0.32232260493130099</v>
      </c>
      <c r="AG27" s="3">
        <v>-7.1619556913674803E-2</v>
      </c>
      <c r="AH27" s="3">
        <v>0.11394726407613</v>
      </c>
      <c r="AI27" s="3">
        <v>1.5E-3</v>
      </c>
      <c r="AJ27">
        <v>1.88025405956937</v>
      </c>
    </row>
    <row r="28" spans="1:40" x14ac:dyDescent="0.35">
      <c r="A28" s="1" t="s">
        <v>116</v>
      </c>
      <c r="B28" s="1" t="s">
        <v>117</v>
      </c>
      <c r="C28">
        <v>289</v>
      </c>
      <c r="D28" s="1" t="s">
        <v>118</v>
      </c>
      <c r="E28" s="1" t="s">
        <v>119</v>
      </c>
      <c r="F28" s="1" t="s">
        <v>120</v>
      </c>
      <c r="G28" s="1" t="s">
        <v>120</v>
      </c>
      <c r="H28" s="1" t="s">
        <v>59</v>
      </c>
      <c r="I28" s="2">
        <v>88.703030279503096</v>
      </c>
      <c r="J28" s="2">
        <v>263.67464242951303</v>
      </c>
      <c r="K28" s="4">
        <v>51.820494693333302</v>
      </c>
      <c r="L28" s="4">
        <v>13.4488649496544</v>
      </c>
      <c r="M28" s="4">
        <v>64.974874648923404</v>
      </c>
      <c r="N28" s="4">
        <v>12.819737769299801</v>
      </c>
      <c r="O28" s="4">
        <v>70.729731933422997</v>
      </c>
      <c r="P28" s="2">
        <v>24.024524211996599</v>
      </c>
      <c r="Q28" s="3">
        <v>0.14452423698384201</v>
      </c>
      <c r="R28" s="3">
        <v>0.155983686071619</v>
      </c>
      <c r="S28" s="3">
        <v>7.1792047004511597E-2</v>
      </c>
      <c r="T28">
        <v>1.204054</v>
      </c>
      <c r="U28" s="2">
        <v>0.22503100257559899</v>
      </c>
      <c r="V28" s="3">
        <v>1.45749121603464E-2</v>
      </c>
      <c r="W28" s="2">
        <v>0.737868758469718</v>
      </c>
      <c r="X28" s="4">
        <v>1.0130953638187801</v>
      </c>
      <c r="Y28" s="4">
        <v>2.7386666666666701E-2</v>
      </c>
      <c r="Z28" s="4">
        <v>0.29017235379937001</v>
      </c>
      <c r="AA28" s="3">
        <v>7.3224555302928998E-2</v>
      </c>
      <c r="AB28" s="10">
        <v>213759540.61000001</v>
      </c>
      <c r="AC28" s="3">
        <v>-0.80552775236525798</v>
      </c>
      <c r="AD28" s="9">
        <v>9.8877368440216606E-2</v>
      </c>
      <c r="AE28" s="9">
        <v>0.69132511930585705</v>
      </c>
      <c r="AF28" s="3">
        <v>0.28812452819398399</v>
      </c>
      <c r="AG28" s="3">
        <v>0.14995237858051899</v>
      </c>
      <c r="AH28" s="3">
        <v>0.31896598603506898</v>
      </c>
      <c r="AI28" s="3">
        <v>7.2000003000000003E-3</v>
      </c>
      <c r="AJ28">
        <v>56.151897334830799</v>
      </c>
    </row>
    <row r="29" spans="1:40" x14ac:dyDescent="0.35">
      <c r="A29" s="1" t="s">
        <v>121</v>
      </c>
      <c r="B29" s="1" t="s">
        <v>122</v>
      </c>
      <c r="C29">
        <v>7.34</v>
      </c>
      <c r="D29" s="1" t="s">
        <v>123</v>
      </c>
      <c r="E29" s="1" t="s">
        <v>124</v>
      </c>
      <c r="F29" s="1" t="s">
        <v>32</v>
      </c>
      <c r="G29" s="1" t="s">
        <v>32</v>
      </c>
      <c r="H29" s="1" t="s">
        <v>59</v>
      </c>
      <c r="I29" s="2">
        <v>8.2347019900111302</v>
      </c>
      <c r="J29" s="2">
        <v>28.672339077322601</v>
      </c>
      <c r="K29" s="4">
        <v>6.7226035478813602</v>
      </c>
      <c r="L29" s="4">
        <v>6.9512711046029603</v>
      </c>
      <c r="M29" s="4">
        <v>6.45025838158627</v>
      </c>
      <c r="N29" s="4">
        <v>2.2311206941279602</v>
      </c>
      <c r="O29" s="4">
        <v>18.183633657142899</v>
      </c>
      <c r="P29" s="2">
        <v>11.1914903391778</v>
      </c>
      <c r="Q29" s="3">
        <v>0.27094127957931602</v>
      </c>
      <c r="R29" s="3">
        <v>0.16597806978541799</v>
      </c>
      <c r="S29" s="3">
        <v>7.1947629766579299E-2</v>
      </c>
      <c r="T29">
        <v>0.41375600000000001</v>
      </c>
      <c r="U29" s="2">
        <v>0.592019165444989</v>
      </c>
      <c r="V29" s="3">
        <v>0.57234199385495099</v>
      </c>
      <c r="W29" s="2">
        <v>0.64223104014780497</v>
      </c>
      <c r="X29" s="4">
        <v>2.6716354075372499</v>
      </c>
      <c r="Y29" s="4">
        <v>-0.111440414062668</v>
      </c>
      <c r="Z29" s="4">
        <v>-0.68327329921125102</v>
      </c>
      <c r="AA29" s="3">
        <v>6.4394485771394394E-2</v>
      </c>
      <c r="AB29" s="10">
        <v>272331392.43000001</v>
      </c>
      <c r="AC29" s="3">
        <v>0.70841143770477599</v>
      </c>
      <c r="AD29" s="9">
        <v>0.408830073779131</v>
      </c>
      <c r="AE29" s="9">
        <v>-0.37137649203269202</v>
      </c>
      <c r="AF29" s="3">
        <v>-0.33026553573510498</v>
      </c>
      <c r="AG29" s="3">
        <v>3.01491722757868</v>
      </c>
      <c r="AH29" s="3">
        <v>3.41139205792014</v>
      </c>
      <c r="AI29" s="3">
        <v>0</v>
      </c>
      <c r="AJ29">
        <v>12.1635477541705</v>
      </c>
    </row>
    <row r="30" spans="1:40" x14ac:dyDescent="0.35">
      <c r="A30" s="1" t="s">
        <v>84</v>
      </c>
      <c r="B30" s="1" t="s">
        <v>125</v>
      </c>
      <c r="C30">
        <v>5.25</v>
      </c>
      <c r="D30" s="1" t="s">
        <v>126</v>
      </c>
      <c r="E30" s="1" t="s">
        <v>63</v>
      </c>
      <c r="F30" s="1" t="s">
        <v>38</v>
      </c>
      <c r="G30" s="1" t="s">
        <v>38</v>
      </c>
      <c r="H30" s="1" t="s">
        <v>170</v>
      </c>
      <c r="I30" s="2">
        <v>8.3095447473455799</v>
      </c>
      <c r="J30" s="2">
        <v>5.5319476166183597</v>
      </c>
      <c r="K30" s="4">
        <v>7.1531620603576798</v>
      </c>
      <c r="L30" s="4">
        <v>10.622355695252899</v>
      </c>
      <c r="M30" s="4">
        <v>9.9272479854599407</v>
      </c>
      <c r="N30" s="4">
        <v>0.65979259340359497</v>
      </c>
      <c r="O30" s="4">
        <v>1.93224563275494</v>
      </c>
      <c r="P30" s="2">
        <v>13.378930166208701</v>
      </c>
      <c r="Q30" s="3">
        <v>7.9401773919607496E-2</v>
      </c>
      <c r="R30" s="3">
        <v>7.7498349190562296E-2</v>
      </c>
      <c r="S30" s="3">
        <v>1.70621641254214E-2</v>
      </c>
      <c r="T30">
        <v>0.68996000000000002</v>
      </c>
      <c r="U30" s="2">
        <v>0.53658937099802095</v>
      </c>
      <c r="V30" s="3">
        <v>0.78732230292519001</v>
      </c>
      <c r="W30" s="2">
        <v>0.106344837962807</v>
      </c>
      <c r="X30" s="4">
        <v>3.65367542686479</v>
      </c>
      <c r="Y30" s="4">
        <v>5.7148526495359597</v>
      </c>
      <c r="Z30" s="4">
        <v>6.2847166087194699</v>
      </c>
      <c r="AA30" s="3">
        <v>0.401697891908329</v>
      </c>
      <c r="AB30" s="10">
        <v>3199373335.25</v>
      </c>
      <c r="AC30" s="3">
        <v>2.15696162013514</v>
      </c>
      <c r="AD30" s="9">
        <v>5.0997270528781004E-3</v>
      </c>
      <c r="AE30" s="9">
        <v>0.195463298887533</v>
      </c>
      <c r="AF30" s="3">
        <v>7.5750179770208995E-2</v>
      </c>
      <c r="AG30" s="3">
        <v>-0.116043380447344</v>
      </c>
      <c r="AI30" s="3">
        <v>0</v>
      </c>
      <c r="AJ30">
        <v>15.705568364010301</v>
      </c>
    </row>
    <row r="31" spans="1:40" x14ac:dyDescent="0.35">
      <c r="A31" s="1" t="s">
        <v>83</v>
      </c>
      <c r="B31" s="1" t="s">
        <v>127</v>
      </c>
      <c r="C31">
        <v>45.76</v>
      </c>
      <c r="D31" s="1" t="s">
        <v>72</v>
      </c>
      <c r="E31" s="1" t="s">
        <v>77</v>
      </c>
      <c r="F31" s="1" t="s">
        <v>32</v>
      </c>
      <c r="G31" s="1" t="s">
        <v>32</v>
      </c>
      <c r="H31" s="1" t="s">
        <v>170</v>
      </c>
      <c r="I31" s="2">
        <v>6.4686944492432996</v>
      </c>
      <c r="J31" s="2">
        <v>11.874079313832601</v>
      </c>
      <c r="K31" s="4">
        <v>4.25967550943174</v>
      </c>
      <c r="L31" s="4">
        <v>7.3583717094507701</v>
      </c>
      <c r="M31" s="4">
        <v>3.6843728530646098</v>
      </c>
      <c r="N31" s="4">
        <v>1.1790276551380099</v>
      </c>
      <c r="O31" s="4">
        <v>9.8811857457204404</v>
      </c>
      <c r="P31" s="2">
        <v>15.782867873861701</v>
      </c>
      <c r="Q31" s="3">
        <v>0.182266709981321</v>
      </c>
      <c r="R31" s="3">
        <v>0.234013827559757</v>
      </c>
      <c r="S31" s="3">
        <v>0.125887476761331</v>
      </c>
      <c r="T31">
        <v>0.62899700000000003</v>
      </c>
      <c r="U31" s="2">
        <v>0.32888935647904599</v>
      </c>
      <c r="V31" s="3">
        <v>0.23071577613494701</v>
      </c>
      <c r="W31" s="2">
        <v>0.73360793761819598</v>
      </c>
      <c r="X31" s="4">
        <v>0.44785418431158702</v>
      </c>
      <c r="Y31" s="4">
        <v>-0.94444145715068495</v>
      </c>
      <c r="Z31" s="4">
        <v>-0.44698394105691802</v>
      </c>
      <c r="AA31" s="3">
        <v>8.2741819389845501E-3</v>
      </c>
      <c r="AB31" s="10">
        <v>1447320213.6575999</v>
      </c>
      <c r="AC31" s="3">
        <v>0.95312073078750004</v>
      </c>
      <c r="AD31" s="9">
        <v>-5.4770760604251102E-2</v>
      </c>
      <c r="AE31" s="9">
        <v>4.66064953875166E-2</v>
      </c>
      <c r="AF31" s="3">
        <v>-3.84334015666511E-2</v>
      </c>
      <c r="AG31" s="3">
        <v>-9.6519190412598394E-3</v>
      </c>
      <c r="AH31" s="3">
        <v>-8.3407622771245107E-3</v>
      </c>
      <c r="AI31" s="3">
        <v>3.9399999999999998E-2</v>
      </c>
      <c r="AJ31">
        <v>89.374804640836004</v>
      </c>
    </row>
    <row r="32" spans="1:40" x14ac:dyDescent="0.35">
      <c r="A32" s="1" t="s">
        <v>173</v>
      </c>
      <c r="B32" s="1" t="s">
        <v>128</v>
      </c>
      <c r="C32">
        <v>214.72</v>
      </c>
      <c r="D32" s="1" t="s">
        <v>90</v>
      </c>
      <c r="E32" s="1" t="s">
        <v>63</v>
      </c>
      <c r="F32" s="1" t="s">
        <v>38</v>
      </c>
      <c r="G32" s="1" t="s">
        <v>38</v>
      </c>
      <c r="H32" s="1" t="s">
        <v>170</v>
      </c>
      <c r="I32" s="2">
        <v>14.9491369062738</v>
      </c>
      <c r="J32" s="2">
        <v>24.1950924412746</v>
      </c>
      <c r="K32" s="4">
        <v>10.6784454976303</v>
      </c>
      <c r="L32" s="4">
        <v>16.3242239896834</v>
      </c>
      <c r="M32" s="4">
        <v>12.530094753277901</v>
      </c>
      <c r="N32" s="4">
        <v>4.7129422881349203</v>
      </c>
      <c r="O32" s="4">
        <v>38.319390585324598</v>
      </c>
      <c r="P32" s="2">
        <v>36.464592576104998</v>
      </c>
      <c r="Q32" s="3">
        <v>0.31526517669103699</v>
      </c>
      <c r="R32" s="3">
        <v>0.32276392455747899</v>
      </c>
      <c r="S32" s="3">
        <v>0.23718724960388499</v>
      </c>
      <c r="T32">
        <v>1.2854300000000001</v>
      </c>
      <c r="U32" s="2">
        <v>0.24901749017490199</v>
      </c>
      <c r="V32" s="3">
        <v>2.82067283199154E-2</v>
      </c>
      <c r="W32" s="2">
        <v>0.51413350199474595</v>
      </c>
      <c r="X32" s="4">
        <v>0.32918264880404202</v>
      </c>
      <c r="Y32" s="4">
        <v>-4.9726576740794802E-2</v>
      </c>
      <c r="Z32" s="4">
        <v>-0.204747050503362</v>
      </c>
      <c r="AA32" s="3">
        <v>-1.13575599426775E-2</v>
      </c>
      <c r="AB32" s="10">
        <v>585819520000</v>
      </c>
      <c r="AC32" s="3">
        <v>1.72644490661211E-3</v>
      </c>
      <c r="AD32" s="9">
        <v>0.280520436149575</v>
      </c>
      <c r="AE32" s="9">
        <v>-0.12979011509817201</v>
      </c>
      <c r="AF32" s="3">
        <v>-9.1514181743102704E-2</v>
      </c>
      <c r="AG32" s="3">
        <v>0.28235799565846598</v>
      </c>
      <c r="AH32" s="3">
        <v>0.177698004207924</v>
      </c>
      <c r="AI32" s="3">
        <v>0</v>
      </c>
      <c r="AJ32">
        <v>215.09070225034799</v>
      </c>
    </row>
    <row r="33" spans="1:36" x14ac:dyDescent="0.35">
      <c r="A33" s="1" t="s">
        <v>129</v>
      </c>
      <c r="B33" s="1" t="s">
        <v>130</v>
      </c>
      <c r="C33">
        <v>70.099999999999994</v>
      </c>
      <c r="D33" s="1" t="s">
        <v>131</v>
      </c>
      <c r="E33" s="1" t="s">
        <v>132</v>
      </c>
      <c r="F33" s="1" t="s">
        <v>32</v>
      </c>
      <c r="G33" s="1" t="s">
        <v>32</v>
      </c>
      <c r="H33" s="1" t="s">
        <v>59</v>
      </c>
      <c r="I33" s="2">
        <v>44.260978780646603</v>
      </c>
      <c r="J33" s="2">
        <v>54.016174414525601</v>
      </c>
      <c r="K33" s="4">
        <v>25.670808254046701</v>
      </c>
      <c r="L33" s="4">
        <v>5.3155553627349699</v>
      </c>
      <c r="M33" s="4">
        <v>34.3877929653232</v>
      </c>
      <c r="N33" s="4">
        <v>10.575094020372701</v>
      </c>
      <c r="O33" s="4">
        <v>210.52513023735801</v>
      </c>
      <c r="P33" s="2">
        <v>24.151310238904198</v>
      </c>
      <c r="Q33" s="3">
        <v>0.238925896166507</v>
      </c>
      <c r="R33" s="3">
        <v>0.25607714315990199</v>
      </c>
      <c r="S33" s="3">
        <v>0.120709749230669</v>
      </c>
      <c r="T33">
        <v>1.8553820000000001</v>
      </c>
      <c r="U33" s="2">
        <v>7.4582042159225703E-2</v>
      </c>
      <c r="V33" s="3">
        <v>9.5564263648167096E-3</v>
      </c>
      <c r="W33" s="2">
        <v>0.77228456489519404</v>
      </c>
      <c r="X33" s="4">
        <v>0.97934216324097401</v>
      </c>
      <c r="Y33" s="4">
        <v>0.46398121833683398</v>
      </c>
      <c r="Z33" s="4">
        <v>0.29896232077285001</v>
      </c>
      <c r="AA33" s="3">
        <v>4.7587519655714602E-2</v>
      </c>
      <c r="AB33" s="10">
        <v>361491701.088</v>
      </c>
      <c r="AC33" s="3">
        <v>-0.75792292940166495</v>
      </c>
      <c r="AD33" s="9">
        <v>0.40202853321444498</v>
      </c>
      <c r="AE33" s="9">
        <v>5.7411273486429404E-3</v>
      </c>
      <c r="AF33" s="3">
        <v>-6.0734763219367202E-2</v>
      </c>
      <c r="AG33" s="3">
        <v>0.28826748760047899</v>
      </c>
      <c r="AH33" s="3">
        <v>0.72572753844198801</v>
      </c>
      <c r="AI33" s="3">
        <v>0</v>
      </c>
      <c r="AJ33">
        <v>16.460514569474999</v>
      </c>
    </row>
    <row r="34" spans="1:36" x14ac:dyDescent="0.35">
      <c r="A34" s="1" t="s">
        <v>133</v>
      </c>
      <c r="B34" s="1" t="s">
        <v>134</v>
      </c>
      <c r="C34">
        <v>26.43</v>
      </c>
      <c r="D34" s="1" t="s">
        <v>62</v>
      </c>
      <c r="E34" s="1" t="s">
        <v>109</v>
      </c>
      <c r="F34" s="1" t="s">
        <v>38</v>
      </c>
      <c r="G34" s="1" t="s">
        <v>38</v>
      </c>
      <c r="H34" s="1" t="s">
        <v>59</v>
      </c>
      <c r="I34" s="2">
        <v>68.436637367346904</v>
      </c>
      <c r="J34" s="2">
        <v>106.670309758275</v>
      </c>
      <c r="K34" s="4">
        <v>22.982819928571399</v>
      </c>
      <c r="M34" s="4">
        <v>44.182388897907103</v>
      </c>
      <c r="N34" s="4">
        <v>6.3391214196597403</v>
      </c>
      <c r="O34" s="4">
        <v>153.08978228478301</v>
      </c>
      <c r="P34" s="2"/>
      <c r="Q34" s="3">
        <v>9.2627599243856301E-2</v>
      </c>
      <c r="R34" s="3">
        <v>6.0468561903880003E-2</v>
      </c>
      <c r="S34" s="3">
        <v>2.7478102969450999E-2</v>
      </c>
      <c r="T34">
        <v>1</v>
      </c>
      <c r="U34" s="2">
        <v>0.278183144837651</v>
      </c>
      <c r="V34" s="3">
        <v>2.1655379881181599E-2</v>
      </c>
      <c r="W34" s="2">
        <v>0.191768859865599</v>
      </c>
      <c r="X34" s="4">
        <v>2.3709604824916699</v>
      </c>
      <c r="Y34" s="4">
        <v>4.2835900159320204</v>
      </c>
      <c r="Z34" s="4">
        <v>2.6327086703704499</v>
      </c>
      <c r="AA34" s="3">
        <v>0.23175089331291501</v>
      </c>
      <c r="AB34" s="10">
        <v>8655329985.1000004</v>
      </c>
      <c r="AC34" s="3">
        <v>-0.67333349353717598</v>
      </c>
      <c r="AD34" s="9">
        <v>0.75700934579439205</v>
      </c>
      <c r="AE34" s="9">
        <v>-0.38714425907752698</v>
      </c>
      <c r="AF34" s="3">
        <v>-0.32224334600760501</v>
      </c>
      <c r="AG34" s="3">
        <v>0.59235668789808904</v>
      </c>
      <c r="AH34" s="3">
        <v>2.32384341637011</v>
      </c>
      <c r="AI34" s="3">
        <v>0</v>
      </c>
      <c r="AJ34">
        <v>7.9430921045474401</v>
      </c>
    </row>
    <row r="35" spans="1:36" x14ac:dyDescent="0.35">
      <c r="A35" s="1" t="s">
        <v>135</v>
      </c>
      <c r="B35" s="1" t="s">
        <v>136</v>
      </c>
      <c r="C35">
        <v>11.06</v>
      </c>
      <c r="D35" s="1" t="s">
        <v>62</v>
      </c>
      <c r="E35" s="1" t="s">
        <v>124</v>
      </c>
      <c r="F35" s="1" t="s">
        <v>32</v>
      </c>
      <c r="G35" s="1" t="s">
        <v>32</v>
      </c>
      <c r="H35" s="1" t="s">
        <v>59</v>
      </c>
      <c r="I35" s="2">
        <v>33.136147622236699</v>
      </c>
      <c r="J35" s="2">
        <v>74.238327105180403</v>
      </c>
      <c r="K35" s="4">
        <v>23.030536803235002</v>
      </c>
      <c r="L35" s="4">
        <v>9.2795612548308206</v>
      </c>
      <c r="M35" s="4">
        <v>30.796332180243098</v>
      </c>
      <c r="N35" s="4">
        <v>6.3732032580091698</v>
      </c>
      <c r="O35" s="4">
        <v>100</v>
      </c>
      <c r="P35" s="2">
        <v>100</v>
      </c>
      <c r="Q35" s="3">
        <v>0.19233386242317099</v>
      </c>
      <c r="R35" s="3">
        <v>0.18782432626325099</v>
      </c>
      <c r="S35" s="3">
        <v>0.15274920947686199</v>
      </c>
      <c r="T35">
        <v>1</v>
      </c>
      <c r="U35" s="2">
        <v>0.36386321288729101</v>
      </c>
      <c r="V35" s="3">
        <v>6.0171699819168201E-2</v>
      </c>
      <c r="W35" s="2">
        <v>0.83668070147455198</v>
      </c>
      <c r="X35" s="4">
        <v>0.25914800529494503</v>
      </c>
      <c r="Y35" s="4">
        <v>-1.31438093471571</v>
      </c>
      <c r="Z35" s="4">
        <v>-1.17803963064836</v>
      </c>
      <c r="AA35" s="3">
        <v>1.6676474703212901E-2</v>
      </c>
      <c r="AB35" s="10">
        <v>136540468.28999999</v>
      </c>
      <c r="AC35" s="3">
        <v>-40.339803237262103</v>
      </c>
      <c r="AD35" s="9">
        <v>-7.128953307393</v>
      </c>
      <c r="AE35" s="9">
        <v>-0.22383443949738199</v>
      </c>
      <c r="AF35" s="3">
        <v>1.4678462250050801</v>
      </c>
      <c r="AG35" s="3">
        <v>-3.0994896157840102</v>
      </c>
      <c r="AH35" s="3">
        <v>3.3034579193454099</v>
      </c>
      <c r="AI35" s="3">
        <v>0</v>
      </c>
      <c r="AJ35">
        <v>-422.04527708999501</v>
      </c>
    </row>
    <row r="36" spans="1:36" x14ac:dyDescent="0.35">
      <c r="A36" s="1" t="s">
        <v>137</v>
      </c>
      <c r="B36" s="1" t="s">
        <v>138</v>
      </c>
      <c r="C36">
        <v>193.6</v>
      </c>
      <c r="D36" s="1" t="s">
        <v>139</v>
      </c>
      <c r="E36" s="1" t="s">
        <v>119</v>
      </c>
      <c r="F36" s="1" t="s">
        <v>120</v>
      </c>
      <c r="G36" s="1" t="s">
        <v>120</v>
      </c>
      <c r="H36" s="1" t="s">
        <v>59</v>
      </c>
      <c r="I36" s="2">
        <v>16.218823983454001</v>
      </c>
      <c r="J36" s="2">
        <v>95.510490447319896</v>
      </c>
      <c r="K36" s="4">
        <v>18.660331915493</v>
      </c>
      <c r="L36" s="4">
        <v>6.9866210347557702</v>
      </c>
      <c r="M36" s="4">
        <v>38.777079980487798</v>
      </c>
      <c r="N36" s="4">
        <v>4.8721972016154096</v>
      </c>
      <c r="O36" s="4">
        <v>42.9687747726027</v>
      </c>
      <c r="P36" s="2">
        <v>6.8598902013278797</v>
      </c>
      <c r="Q36" s="3">
        <v>0.30040385212798998</v>
      </c>
      <c r="R36" s="3">
        <v>8.4675753820735195E-2</v>
      </c>
      <c r="S36" s="3">
        <v>0.14863203197048899</v>
      </c>
      <c r="T36">
        <v>1.5008030000000001</v>
      </c>
      <c r="U36" s="2">
        <v>0.38939241356159798</v>
      </c>
      <c r="V36" s="3">
        <v>7.3962597458263904E-2</v>
      </c>
      <c r="W36" s="2">
        <v>0.50871293182513</v>
      </c>
      <c r="X36" s="4">
        <v>1.0161540851196</v>
      </c>
      <c r="Y36" s="4">
        <v>0.25234741784037601</v>
      </c>
      <c r="Z36" s="4">
        <v>1.51635810626999</v>
      </c>
      <c r="AA36" s="3">
        <v>0.17073170731707299</v>
      </c>
      <c r="AB36" s="10">
        <v>1748846307.1199999</v>
      </c>
      <c r="AC36" s="3">
        <v>-0.48442408073585502</v>
      </c>
      <c r="AD36" s="9">
        <v>0.21118530884808001</v>
      </c>
      <c r="AE36" s="9">
        <v>-0.29261363636363602</v>
      </c>
      <c r="AF36" s="3">
        <v>-0.26569037656903799</v>
      </c>
      <c r="AG36" s="3">
        <v>1.2775735294117601</v>
      </c>
      <c r="AH36" s="3">
        <v>0.12895662368112501</v>
      </c>
      <c r="AI36" s="3">
        <v>6.1000003000000001E-3</v>
      </c>
      <c r="AJ36">
        <v>99.815497969538498</v>
      </c>
    </row>
    <row r="37" spans="1:36" x14ac:dyDescent="0.35">
      <c r="A37" s="1" t="s">
        <v>140</v>
      </c>
      <c r="B37" s="1" t="s">
        <v>141</v>
      </c>
      <c r="C37">
        <v>84.2</v>
      </c>
      <c r="D37" s="1" t="s">
        <v>142</v>
      </c>
      <c r="E37" s="1" t="s">
        <v>143</v>
      </c>
      <c r="F37" s="1" t="s">
        <v>32</v>
      </c>
      <c r="G37" s="1" t="s">
        <v>32</v>
      </c>
      <c r="H37" s="1" t="s">
        <v>144</v>
      </c>
      <c r="I37" s="2">
        <v>2820.2959355686098</v>
      </c>
      <c r="J37" s="2">
        <v>974.37424836649905</v>
      </c>
      <c r="K37" s="4">
        <v>18.3797265912292</v>
      </c>
      <c r="L37" s="4">
        <v>10.454517284596101</v>
      </c>
      <c r="M37" s="4">
        <v>81.870195218844202</v>
      </c>
      <c r="N37" s="4">
        <v>10.604564363892299</v>
      </c>
      <c r="O37" s="4">
        <v>167.71816528281201</v>
      </c>
      <c r="P37" s="2">
        <v>103.754668811485</v>
      </c>
      <c r="Q37" s="3">
        <v>3.76008922686132E-3</v>
      </c>
      <c r="R37" s="3">
        <v>3.5303588384650898E-2</v>
      </c>
      <c r="S37" s="3">
        <v>6.4547738167817104E-4</v>
      </c>
      <c r="T37">
        <v>1.055704</v>
      </c>
      <c r="U37" s="2">
        <v>0.39670670445445799</v>
      </c>
      <c r="V37" s="3">
        <v>9.1142241541946195E-2</v>
      </c>
      <c r="W37" s="2">
        <v>0.35457681174406502</v>
      </c>
      <c r="X37" s="4">
        <v>4.8252842525411097</v>
      </c>
      <c r="Y37" s="4">
        <v>1.98946322300002</v>
      </c>
      <c r="Z37" s="4">
        <v>1.3154607416793</v>
      </c>
      <c r="AA37" s="3">
        <v>0.31181985954501301</v>
      </c>
      <c r="AB37" s="10">
        <v>684392938.95239997</v>
      </c>
      <c r="AC37" s="3">
        <v>-0.67065110415316198</v>
      </c>
      <c r="AD37" s="9">
        <v>0.12219283405275</v>
      </c>
      <c r="AE37" s="9">
        <v>-4.2636716140855304</v>
      </c>
      <c r="AF37" s="3">
        <v>-6.2127586442061497E-2</v>
      </c>
      <c r="AG37" s="3">
        <v>-0.490339085773558</v>
      </c>
      <c r="AH37" s="3">
        <v>-8.2004274272962901E-3</v>
      </c>
      <c r="AI37" s="3">
        <v>1.1900000000000001E-2</v>
      </c>
      <c r="AJ37">
        <v>25.554279633424901</v>
      </c>
    </row>
    <row r="38" spans="1:36" x14ac:dyDescent="0.35">
      <c r="A38" s="1" t="s">
        <v>145</v>
      </c>
      <c r="B38" s="1" t="s">
        <v>146</v>
      </c>
      <c r="C38">
        <v>8.84</v>
      </c>
      <c r="D38" s="1" t="s">
        <v>147</v>
      </c>
      <c r="E38" s="1" t="s">
        <v>73</v>
      </c>
      <c r="F38" s="1" t="s">
        <v>113</v>
      </c>
      <c r="G38" s="1" t="s">
        <v>114</v>
      </c>
      <c r="H38" s="1" t="s">
        <v>55</v>
      </c>
      <c r="I38" s="2">
        <v>100</v>
      </c>
      <c r="J38" s="2">
        <v>135.09266839333301</v>
      </c>
      <c r="K38" s="4">
        <v>27.338061048333302</v>
      </c>
      <c r="L38" s="4">
        <v>16.730291637157901</v>
      </c>
      <c r="M38" s="4">
        <v>1093.5224419333299</v>
      </c>
      <c r="N38" s="4">
        <v>2.5831946285497298</v>
      </c>
      <c r="O38" s="4">
        <v>358.11235008420999</v>
      </c>
      <c r="P38" s="2">
        <v>170.418036653511</v>
      </c>
      <c r="Q38" s="3">
        <v>-6.4540622627183002E-3</v>
      </c>
      <c r="R38" s="3">
        <v>1.9867549668874198E-3</v>
      </c>
      <c r="S38" s="3">
        <v>-4.4316996871741404E-3</v>
      </c>
      <c r="T38">
        <v>1.083556</v>
      </c>
      <c r="U38" s="2">
        <v>0.41658812441093301</v>
      </c>
      <c r="V38" s="3">
        <v>6.4960501611481702E-2</v>
      </c>
      <c r="W38" s="2">
        <v>0.67886855241264599</v>
      </c>
      <c r="X38" s="4">
        <v>0.45634016704631702</v>
      </c>
      <c r="Y38" s="4">
        <v>-1.0125</v>
      </c>
      <c r="Z38" s="4">
        <v>0.87716900480514703</v>
      </c>
      <c r="AA38" s="3">
        <v>3.6666666666666701</v>
      </c>
      <c r="AB38" s="10">
        <v>87919204331.440002</v>
      </c>
      <c r="AC38" s="3">
        <v>-0.68926257781796296</v>
      </c>
      <c r="AD38" s="9">
        <v>0.94179104477611897</v>
      </c>
      <c r="AE38" s="9">
        <v>-0.29748427672956002</v>
      </c>
      <c r="AF38" s="3">
        <v>-0.29607843137254902</v>
      </c>
      <c r="AG38" s="3">
        <v>0.69999999999999896</v>
      </c>
      <c r="AH38" s="3">
        <v>1.38274428274428</v>
      </c>
      <c r="AI38" s="3">
        <v>0</v>
      </c>
      <c r="AJ38">
        <v>2.4008070417659702</v>
      </c>
    </row>
    <row r="39" spans="1:36" x14ac:dyDescent="0.35">
      <c r="A39" s="1" t="s">
        <v>148</v>
      </c>
      <c r="B39" s="1" t="s">
        <v>149</v>
      </c>
      <c r="C39">
        <v>17.97</v>
      </c>
      <c r="D39" s="1" t="s">
        <v>80</v>
      </c>
      <c r="E39" s="1" t="s">
        <v>109</v>
      </c>
      <c r="F39" s="1" t="s">
        <v>36</v>
      </c>
      <c r="G39" s="1" t="s">
        <v>36</v>
      </c>
      <c r="H39" s="1" t="s">
        <v>59</v>
      </c>
      <c r="I39" s="2">
        <v>43.2437514363451</v>
      </c>
      <c r="J39" s="2">
        <v>41.455278350154202</v>
      </c>
      <c r="K39" s="4">
        <v>20.417095918417299</v>
      </c>
      <c r="L39" s="4">
        <v>16.913709212097899</v>
      </c>
      <c r="M39" s="4">
        <v>30.520296634009998</v>
      </c>
      <c r="N39" s="4">
        <v>4.0909865485276704</v>
      </c>
      <c r="O39" s="4">
        <v>85.642822501122595</v>
      </c>
      <c r="P39" s="2">
        <v>37.861445035449897</v>
      </c>
      <c r="Q39" s="3">
        <v>9.46029521640743E-2</v>
      </c>
      <c r="R39" s="3">
        <v>9.9356520068838605E-2</v>
      </c>
      <c r="S39" s="3">
        <v>5.8377526979448903E-2</v>
      </c>
      <c r="T39">
        <v>0.66943200000000003</v>
      </c>
      <c r="U39" s="2">
        <v>0.29823305994385402</v>
      </c>
      <c r="V39" s="3">
        <v>4.7345266069175301E-2</v>
      </c>
      <c r="W39" s="2">
        <v>0.392087843715614</v>
      </c>
      <c r="X39" s="4">
        <v>0.62053716659457303</v>
      </c>
      <c r="Y39" s="4">
        <v>0.41710650494599599</v>
      </c>
      <c r="Z39" s="4">
        <v>1.1617128155869401</v>
      </c>
      <c r="AA39" s="3">
        <v>9.0550461112417394E-2</v>
      </c>
      <c r="AB39" s="10">
        <v>899533553.58019996</v>
      </c>
      <c r="AC39" s="3">
        <v>-0.55253684572539297</v>
      </c>
      <c r="AD39" s="9">
        <v>0.23367697594501699</v>
      </c>
      <c r="AE39" s="9">
        <v>-0.342157488128145</v>
      </c>
      <c r="AF39" s="3">
        <v>-0.249351018090371</v>
      </c>
      <c r="AG39" s="3">
        <v>0.24932042133877</v>
      </c>
      <c r="AH39" s="3">
        <v>0.204967817053685</v>
      </c>
      <c r="AI39" s="3">
        <v>2.7799999999999998E-2</v>
      </c>
      <c r="AJ39">
        <v>7.7996854958452504</v>
      </c>
    </row>
    <row r="40" spans="1:36" x14ac:dyDescent="0.35">
      <c r="A40" s="1" t="s">
        <v>150</v>
      </c>
      <c r="B40" s="1" t="s">
        <v>151</v>
      </c>
      <c r="C40">
        <v>10</v>
      </c>
      <c r="D40" s="1" t="s">
        <v>152</v>
      </c>
      <c r="E40" s="1" t="s">
        <v>73</v>
      </c>
      <c r="F40" s="1" t="s">
        <v>113</v>
      </c>
      <c r="G40" s="1" t="s">
        <v>114</v>
      </c>
      <c r="H40" s="1" t="s">
        <v>55</v>
      </c>
      <c r="I40" s="2">
        <v>417.32857142857102</v>
      </c>
      <c r="J40" s="2">
        <v>188.30074750830599</v>
      </c>
      <c r="K40" s="4">
        <v>14.793837535013999</v>
      </c>
      <c r="L40" s="4">
        <v>18.454436906064</v>
      </c>
      <c r="M40" s="4">
        <v>70.733035714285705</v>
      </c>
      <c r="N40" s="4">
        <v>5.6124879923150797</v>
      </c>
      <c r="O40" s="4">
        <v>112.35769230769201</v>
      </c>
      <c r="P40" s="2">
        <v>40.655911959654603</v>
      </c>
      <c r="Q40" s="3">
        <v>1.3448607108549501E-2</v>
      </c>
      <c r="R40" s="3">
        <v>2.0507186670328699E-2</v>
      </c>
      <c r="S40" s="3">
        <v>2.06733608978145E-3</v>
      </c>
      <c r="T40">
        <v>1.6797</v>
      </c>
      <c r="U40" s="2">
        <v>0.52585557063168997</v>
      </c>
      <c r="V40" s="3">
        <v>0.29849724437750302</v>
      </c>
      <c r="W40" s="2">
        <v>0.22866864421566899</v>
      </c>
      <c r="X40" s="4">
        <v>5.5052833813640696</v>
      </c>
      <c r="Y40" s="4">
        <v>3.8832866479925299</v>
      </c>
      <c r="Z40" s="4">
        <v>7.0449646258599001</v>
      </c>
      <c r="AA40" s="3">
        <v>1.3348214285714299</v>
      </c>
      <c r="AB40" s="10">
        <v>212312280000</v>
      </c>
      <c r="AC40" s="3">
        <v>-0.64141180905770001</v>
      </c>
      <c r="AD40" s="9">
        <v>0.171880492091388</v>
      </c>
      <c r="AE40" s="9">
        <v>-0.28068965517241301</v>
      </c>
      <c r="AF40" s="3">
        <v>-0.13304347826086901</v>
      </c>
      <c r="AG40" s="3">
        <v>-0.92674418604651199</v>
      </c>
      <c r="AH40" s="3">
        <v>-8.7161144578313296E-2</v>
      </c>
      <c r="AI40" s="3">
        <v>0</v>
      </c>
      <c r="AJ40"/>
    </row>
    <row r="41" spans="1:36" x14ac:dyDescent="0.35">
      <c r="A41" s="1" t="s">
        <v>153</v>
      </c>
      <c r="B41" s="1" t="s">
        <v>154</v>
      </c>
      <c r="C41">
        <v>2.5434999999999999</v>
      </c>
      <c r="D41" s="1" t="s">
        <v>98</v>
      </c>
      <c r="E41" s="1" t="s">
        <v>73</v>
      </c>
      <c r="F41" s="1" t="s">
        <v>113</v>
      </c>
      <c r="G41" s="1" t="s">
        <v>114</v>
      </c>
      <c r="H41" s="1" t="s">
        <v>59</v>
      </c>
      <c r="I41" s="2">
        <v>16.8013578554636</v>
      </c>
      <c r="J41" s="2">
        <v>18.740378180516</v>
      </c>
      <c r="K41" s="4">
        <v>12.214327501960501</v>
      </c>
      <c r="L41" s="4">
        <v>7.2782366404179903</v>
      </c>
      <c r="M41" s="4">
        <v>13.4831654476266</v>
      </c>
      <c r="N41" s="4">
        <v>3.1569714004134699</v>
      </c>
      <c r="O41" s="4">
        <v>20.0567623972833</v>
      </c>
      <c r="P41" s="2">
        <v>7.5254696573476103</v>
      </c>
      <c r="Q41" s="3">
        <v>0.187899777361558</v>
      </c>
      <c r="R41" s="3">
        <v>0.178818369453044</v>
      </c>
      <c r="S41" s="3">
        <v>0.119574506364413</v>
      </c>
      <c r="T41">
        <v>1.2576320000000001</v>
      </c>
      <c r="U41" s="2">
        <v>0.51208146358301698</v>
      </c>
      <c r="V41" s="3">
        <v>6.6425755044621601E-2</v>
      </c>
      <c r="W41" s="2">
        <v>0.352897519945575</v>
      </c>
      <c r="X41" s="4">
        <v>0.57140332897480295</v>
      </c>
      <c r="Y41" s="4">
        <v>0.53836099856228004</v>
      </c>
      <c r="Z41" s="4">
        <v>1.1256724342047599</v>
      </c>
      <c r="AA41" s="3">
        <v>3.7656903765690398E-2</v>
      </c>
      <c r="AB41" s="10">
        <v>12522543842.145</v>
      </c>
      <c r="AC41" s="3">
        <v>-0.15160258415422301</v>
      </c>
      <c r="AD41" s="9">
        <v>0.18803956834532401</v>
      </c>
      <c r="AE41" s="9">
        <v>-0.17119444854569599</v>
      </c>
      <c r="AF41" s="3">
        <v>-0.16314708901598499</v>
      </c>
      <c r="AG41" s="3">
        <v>0.107796067672611</v>
      </c>
      <c r="AH41" s="3">
        <v>0.15523549298383699</v>
      </c>
      <c r="AI41" s="3">
        <v>3.4299999999999997E-2</v>
      </c>
      <c r="AJ41">
        <v>2.1578988272037298</v>
      </c>
    </row>
    <row r="42" spans="1:36" x14ac:dyDescent="0.35">
      <c r="A42" s="1" t="s">
        <v>155</v>
      </c>
      <c r="B42" s="1" t="s">
        <v>156</v>
      </c>
      <c r="C42">
        <v>18.350000000000001</v>
      </c>
      <c r="D42" s="1" t="s">
        <v>157</v>
      </c>
      <c r="E42" s="1" t="s">
        <v>63</v>
      </c>
      <c r="F42" s="1" t="s">
        <v>38</v>
      </c>
      <c r="G42" s="1" t="s">
        <v>38</v>
      </c>
      <c r="H42" s="1" t="s">
        <v>59</v>
      </c>
      <c r="I42" s="2">
        <v>21.201726959740402</v>
      </c>
      <c r="J42" s="2">
        <v>23.183024851799001</v>
      </c>
      <c r="K42" s="4">
        <v>13.069222548846501</v>
      </c>
      <c r="L42" s="4">
        <v>11.344346483385101</v>
      </c>
      <c r="M42" s="4">
        <v>16.5688450011192</v>
      </c>
      <c r="N42" s="4">
        <v>3.5118376287101301</v>
      </c>
      <c r="O42" s="4">
        <v>100</v>
      </c>
      <c r="P42" s="2">
        <v>36.201011109203399</v>
      </c>
      <c r="Q42" s="3">
        <v>0.165639225303613</v>
      </c>
      <c r="R42" s="3">
        <v>0.167380580705589</v>
      </c>
      <c r="S42" s="3">
        <v>9.6632891049134695E-2</v>
      </c>
      <c r="T42">
        <v>0.53306799999999999</v>
      </c>
      <c r="U42" s="2">
        <v>0.18652963043953599</v>
      </c>
      <c r="V42" s="3">
        <v>3.6719718615720001E-2</v>
      </c>
      <c r="W42" s="2">
        <v>0.51680662385623199</v>
      </c>
      <c r="X42" s="4">
        <v>0.71410814170292103</v>
      </c>
      <c r="Y42" s="4">
        <v>0.76518361581920902</v>
      </c>
      <c r="Z42" s="4">
        <v>2.3659089360674401</v>
      </c>
      <c r="AA42" s="3">
        <v>5.7449824666119503E-2</v>
      </c>
      <c r="AB42" s="10">
        <v>222072229.55000001</v>
      </c>
      <c r="AC42" s="3">
        <v>-0.29594464121585501</v>
      </c>
      <c r="AD42" s="9">
        <v>0.19805274833620901</v>
      </c>
      <c r="AE42" s="9">
        <v>-0.52966607748531003</v>
      </c>
      <c r="AF42" s="3">
        <v>-0.51109227073618801</v>
      </c>
      <c r="AG42" s="3">
        <v>0.23688536840532001</v>
      </c>
      <c r="AH42" s="3">
        <v>0.36843564009802798</v>
      </c>
      <c r="AI42" s="3">
        <v>0</v>
      </c>
      <c r="AJ42">
        <v>12.5318333586784</v>
      </c>
    </row>
    <row r="43" spans="1:36" x14ac:dyDescent="0.35">
      <c r="A43" s="1" t="s">
        <v>158</v>
      </c>
      <c r="B43" s="1" t="s">
        <v>159</v>
      </c>
      <c r="C43">
        <v>8.6199999999999992</v>
      </c>
      <c r="D43" s="1" t="s">
        <v>160</v>
      </c>
      <c r="E43" s="1" t="s">
        <v>124</v>
      </c>
      <c r="F43" s="1" t="s">
        <v>32</v>
      </c>
      <c r="G43" s="1" t="s">
        <v>32</v>
      </c>
      <c r="H43" s="1" t="s">
        <v>59</v>
      </c>
      <c r="I43" s="2">
        <v>34.329472110827602</v>
      </c>
      <c r="J43" s="2">
        <v>367.710284460031</v>
      </c>
      <c r="K43" s="4">
        <v>19.863061175045399</v>
      </c>
      <c r="L43" s="4">
        <v>6.3370978236010904</v>
      </c>
      <c r="M43" s="4">
        <v>23.931340792994401</v>
      </c>
      <c r="N43" s="4">
        <v>8.0614452529749201</v>
      </c>
      <c r="O43" s="4">
        <v>100</v>
      </c>
      <c r="P43" s="2">
        <v>67.607724894279499</v>
      </c>
      <c r="Q43" s="3">
        <v>0.23482578546357299</v>
      </c>
      <c r="R43" s="3">
        <v>0.169239636079206</v>
      </c>
      <c r="S43" s="3">
        <v>7.1734923374653495E-2</v>
      </c>
      <c r="T43">
        <v>3.5566800000000001</v>
      </c>
      <c r="U43" s="2">
        <v>0.42252224608775701</v>
      </c>
      <c r="V43" s="3">
        <v>0.10236206708805</v>
      </c>
      <c r="W43" s="2">
        <v>0.52517227096434105</v>
      </c>
      <c r="X43" s="4">
        <v>2.2735211026453199</v>
      </c>
      <c r="Y43" s="4">
        <v>0.85120129214617402</v>
      </c>
      <c r="Z43" s="4">
        <v>2.41544839397663</v>
      </c>
      <c r="AA43" s="3">
        <v>6.6163950377037206E-2</v>
      </c>
      <c r="AB43" s="10">
        <v>85592115.540000007</v>
      </c>
      <c r="AC43" s="3">
        <v>-0.72258237678974502</v>
      </c>
      <c r="AD43" s="9">
        <v>0.87889755011135895</v>
      </c>
      <c r="AE43" s="9">
        <v>-1.0073851203501101</v>
      </c>
      <c r="AF43" s="3">
        <v>-0.73138222849083201</v>
      </c>
      <c r="AG43" s="3">
        <v>9.8120300751879697</v>
      </c>
      <c r="AH43" s="3">
        <v>0.261572564871561</v>
      </c>
      <c r="AI43" s="3">
        <v>4.1199997000000002E-2</v>
      </c>
      <c r="AJ43">
        <v>2.3195997147102299</v>
      </c>
    </row>
    <row r="44" spans="1:36" x14ac:dyDescent="0.35">
      <c r="A44" s="1" t="s">
        <v>161</v>
      </c>
      <c r="B44" s="1" t="s">
        <v>162</v>
      </c>
      <c r="C44">
        <v>76.599999999999994</v>
      </c>
      <c r="D44" s="1" t="s">
        <v>163</v>
      </c>
      <c r="E44" s="1" t="s">
        <v>119</v>
      </c>
      <c r="F44" s="1" t="s">
        <v>120</v>
      </c>
      <c r="G44" s="1" t="s">
        <v>120</v>
      </c>
      <c r="H44" s="1" t="s">
        <v>59</v>
      </c>
      <c r="I44" s="2">
        <v>97.440280111999996</v>
      </c>
      <c r="J44" s="2">
        <v>201.03824374103701</v>
      </c>
      <c r="K44" s="4">
        <v>20.1476256414667</v>
      </c>
      <c r="L44" s="4">
        <v>14.9732203230351</v>
      </c>
      <c r="M44" s="4">
        <v>63.129227009929103</v>
      </c>
      <c r="N44" s="4">
        <v>7.8027130134529097</v>
      </c>
      <c r="O44" s="4">
        <v>100</v>
      </c>
      <c r="P44" s="2">
        <v>42.108650284293901</v>
      </c>
      <c r="Q44" s="3">
        <v>8.0076873798846898E-2</v>
      </c>
      <c r="R44" s="3">
        <v>5.4368782293514301E-2</v>
      </c>
      <c r="S44" s="3">
        <v>1.8836648583484002E-2</v>
      </c>
      <c r="T44">
        <v>0.454183</v>
      </c>
      <c r="U44" s="2">
        <v>0.15191082802547801</v>
      </c>
      <c r="V44" s="3">
        <v>2.6108299330378299E-2</v>
      </c>
      <c r="W44" s="2">
        <v>0.45589490968801299</v>
      </c>
      <c r="X44" s="4">
        <v>3.2511210762331801</v>
      </c>
      <c r="Y44" s="4">
        <v>3.6061566319601601</v>
      </c>
      <c r="Z44" s="4">
        <v>5.3347263150381501</v>
      </c>
      <c r="AA44" s="3">
        <v>0.29929078014184402</v>
      </c>
      <c r="AB44" s="10">
        <v>489567155.46200001</v>
      </c>
      <c r="AC44" s="3">
        <v>-0.72990507083143596</v>
      </c>
      <c r="AD44" s="9">
        <v>1.28721682847896</v>
      </c>
      <c r="AE44" s="9">
        <v>-0.69267139479905504</v>
      </c>
      <c r="AF44" s="3">
        <v>-0.49118714359771898</v>
      </c>
      <c r="AG44" s="3">
        <v>-3.7894736842105301</v>
      </c>
      <c r="AH44" s="3">
        <v>0.65458579881656798</v>
      </c>
      <c r="AI44" s="3">
        <v>0</v>
      </c>
      <c r="AJ44">
        <v>18.463105952916099</v>
      </c>
    </row>
    <row r="45" spans="1:36" x14ac:dyDescent="0.35">
      <c r="A45" s="1" t="s">
        <v>164</v>
      </c>
      <c r="B45" s="1" t="s">
        <v>165</v>
      </c>
      <c r="C45">
        <v>46.75</v>
      </c>
      <c r="D45" s="1" t="s">
        <v>80</v>
      </c>
      <c r="E45" s="1" t="s">
        <v>109</v>
      </c>
      <c r="F45" s="1" t="s">
        <v>36</v>
      </c>
      <c r="G45" s="1" t="s">
        <v>36</v>
      </c>
      <c r="H45" s="1" t="s">
        <v>55</v>
      </c>
      <c r="I45" s="2">
        <v>67.162899663764605</v>
      </c>
      <c r="J45" s="2">
        <v>75.624577201698003</v>
      </c>
      <c r="K45" s="4">
        <v>22.3818422262631</v>
      </c>
      <c r="L45" s="4">
        <v>11.0014790429024</v>
      </c>
      <c r="M45" s="4">
        <v>38.125196446836597</v>
      </c>
      <c r="N45" s="4">
        <v>4.8081957559446202</v>
      </c>
      <c r="O45" s="4">
        <v>127.691393469491</v>
      </c>
      <c r="P45" s="2">
        <v>46.670626784126803</v>
      </c>
      <c r="Q45" s="3">
        <v>7.15900561175251E-2</v>
      </c>
      <c r="R45" s="3">
        <v>7.9123951720226404E-2</v>
      </c>
      <c r="S45" s="3">
        <v>2.9184463366877599E-2</v>
      </c>
      <c r="T45">
        <v>1.5143580000000001</v>
      </c>
      <c r="U45" s="2">
        <v>0.20218527961484201</v>
      </c>
      <c r="V45" s="3">
        <v>4.3550341769688798E-2</v>
      </c>
      <c r="W45" s="2">
        <v>0.51731830081655605</v>
      </c>
      <c r="X45" s="4">
        <v>1.43358830467884</v>
      </c>
      <c r="Y45" s="4">
        <v>1.53660237381539</v>
      </c>
      <c r="Z45" s="4">
        <v>0.94346654311375899</v>
      </c>
      <c r="AA45" s="3">
        <v>0.344576424977316</v>
      </c>
      <c r="AB45" s="10">
        <v>3558876525.2424998</v>
      </c>
      <c r="AC45" s="3">
        <v>-0.66369403855791997</v>
      </c>
      <c r="AD45" s="9">
        <v>0.226326862928449</v>
      </c>
      <c r="AE45" s="9">
        <v>-0.15413413895707301</v>
      </c>
      <c r="AF45" s="3">
        <v>-0.14537127549835499</v>
      </c>
      <c r="AG45" s="3">
        <v>6.9831442807166494E-2</v>
      </c>
      <c r="AH45" s="3">
        <v>6.4504450342197206E-2</v>
      </c>
      <c r="AI45" s="3">
        <v>0</v>
      </c>
      <c r="AJ45">
        <v>14.9361885125464</v>
      </c>
    </row>
    <row r="46" spans="1:36" x14ac:dyDescent="0.35">
      <c r="A46" s="1" t="s">
        <v>168</v>
      </c>
      <c r="B46" s="1" t="s">
        <v>169</v>
      </c>
      <c r="C46">
        <v>2334.9299999999998</v>
      </c>
      <c r="D46" s="1" t="s">
        <v>90</v>
      </c>
      <c r="E46" s="1" t="s">
        <v>63</v>
      </c>
      <c r="F46" s="1" t="s">
        <v>38</v>
      </c>
      <c r="G46" s="1" t="s">
        <v>38</v>
      </c>
      <c r="H46" s="1" t="s">
        <v>170</v>
      </c>
      <c r="I46" s="2">
        <v>20.333357706916701</v>
      </c>
      <c r="J46" s="2">
        <v>57.4488925783985</v>
      </c>
      <c r="K46" s="4">
        <v>16.979333339126299</v>
      </c>
      <c r="L46" s="4">
        <v>17.484424356523199</v>
      </c>
      <c r="M46" s="4">
        <v>17.0559528604524</v>
      </c>
      <c r="N46" s="4">
        <v>6.1438440063186803</v>
      </c>
      <c r="O46" s="4">
        <v>67.712254140241797</v>
      </c>
      <c r="P46" s="2">
        <v>36.6961471423162</v>
      </c>
      <c r="Q46" s="3">
        <v>0.30215590041131002</v>
      </c>
      <c r="R46" s="3">
        <v>0.308731111065915</v>
      </c>
      <c r="S46" s="3">
        <v>0.211633098411214</v>
      </c>
      <c r="T46">
        <v>1.0607839999999999</v>
      </c>
      <c r="U46" s="2">
        <v>0.111324896488309</v>
      </c>
      <c r="V46" s="3">
        <v>1.3547811245834001E-2</v>
      </c>
      <c r="W46" s="2">
        <v>0.59697304729961997</v>
      </c>
      <c r="X46" s="4">
        <v>0.42773461561388498</v>
      </c>
      <c r="Y46" s="4">
        <v>8.1428774414969804E-2</v>
      </c>
      <c r="Z46" s="4">
        <v>-8.8507075198316895E-2</v>
      </c>
      <c r="AA46" s="3">
        <v>3.7988581466842299E-3</v>
      </c>
      <c r="AB46" s="10">
        <v>1553456186530</v>
      </c>
      <c r="AC46" s="3">
        <v>-0.34768251975560199</v>
      </c>
      <c r="AD46" s="9">
        <v>0.326886336803692</v>
      </c>
      <c r="AE46" s="9">
        <v>7.4710335884887097E-2</v>
      </c>
      <c r="AF46" s="3">
        <v>0.10491224286214999</v>
      </c>
      <c r="AG46" s="3">
        <v>1.07625177697046</v>
      </c>
      <c r="AH46" s="3">
        <v>0.15946151525881599</v>
      </c>
      <c r="AI46" s="3">
        <v>0</v>
      </c>
      <c r="AJ46">
        <v>1568.80912377146</v>
      </c>
    </row>
    <row r="47" spans="1:36" x14ac:dyDescent="0.35">
      <c r="A47" s="1" t="s">
        <v>174</v>
      </c>
      <c r="B47" s="1" t="s">
        <v>175</v>
      </c>
      <c r="C47">
        <v>33.04</v>
      </c>
      <c r="D47" s="1" t="s">
        <v>72</v>
      </c>
      <c r="E47" s="1" t="s">
        <v>54</v>
      </c>
      <c r="F47" s="1" t="s">
        <v>95</v>
      </c>
      <c r="G47" s="1" t="s">
        <v>42</v>
      </c>
      <c r="H47" s="1" t="s">
        <v>59</v>
      </c>
      <c r="I47" s="2">
        <v>8.5306129316806008</v>
      </c>
      <c r="J47" s="2">
        <v>9.8944811152703291</v>
      </c>
      <c r="K47" s="4">
        <v>5.2562165393840399</v>
      </c>
      <c r="L47" s="4">
        <v>9.5409760518717697</v>
      </c>
      <c r="M47" s="4">
        <v>5.9392145700804297</v>
      </c>
      <c r="N47" s="4">
        <v>2.0192571607535599</v>
      </c>
      <c r="O47" s="4">
        <v>9.1560062924243795</v>
      </c>
      <c r="P47" s="2">
        <v>19.1518763501997</v>
      </c>
      <c r="Q47" s="3">
        <v>0.23670716007457501</v>
      </c>
      <c r="R47" s="3">
        <v>0.29770419821208099</v>
      </c>
      <c r="S47" s="3">
        <v>0.103391524816371</v>
      </c>
      <c r="T47">
        <v>0.41885299999999998</v>
      </c>
      <c r="U47" s="2">
        <v>0.68412650970899902</v>
      </c>
      <c r="V47" s="3">
        <v>0.52258984545642195</v>
      </c>
      <c r="W47" s="2">
        <v>0.89033231607915797</v>
      </c>
      <c r="X47" s="4">
        <v>1.2765418138525899</v>
      </c>
      <c r="Y47" s="4">
        <v>4.94599910946086E-2</v>
      </c>
      <c r="Z47" s="4">
        <v>0.185706398616626</v>
      </c>
      <c r="AA47" s="3">
        <v>0.105202755318121</v>
      </c>
      <c r="AB47" s="10">
        <v>5935338638.6520004</v>
      </c>
      <c r="AC47" s="3">
        <v>0.80234372170605195</v>
      </c>
      <c r="AD47" s="9">
        <v>8.6984567585632097E-2</v>
      </c>
      <c r="AE47" s="9">
        <v>8.5664746111585102E-2</v>
      </c>
      <c r="AF47" s="3">
        <v>6.2098778586556103E-2</v>
      </c>
      <c r="AG47" s="3">
        <v>6.6162700930221793E-2</v>
      </c>
      <c r="AH47" s="3">
        <v>6.8685023572590903E-2</v>
      </c>
      <c r="AI47" s="3">
        <v>6.6799999999999998E-2</v>
      </c>
      <c r="AJ47">
        <v>61.335919662122997</v>
      </c>
    </row>
    <row r="48" spans="1:36" x14ac:dyDescent="0.35">
      <c r="A48" s="1" t="s">
        <v>178</v>
      </c>
      <c r="B48" s="1" t="s">
        <v>183</v>
      </c>
      <c r="C48">
        <v>27.15</v>
      </c>
      <c r="D48" s="1" t="s">
        <v>62</v>
      </c>
      <c r="E48" s="1" t="s">
        <v>109</v>
      </c>
      <c r="F48" s="1" t="s">
        <v>36</v>
      </c>
      <c r="G48" s="1" t="s">
        <v>36</v>
      </c>
      <c r="H48" s="1" t="s">
        <v>64</v>
      </c>
      <c r="I48" s="2">
        <v>100</v>
      </c>
      <c r="J48" s="2">
        <v>557.69990638073102</v>
      </c>
      <c r="K48" s="4">
        <v>21.942129431424299</v>
      </c>
      <c r="L48" s="4">
        <v>29.2007340370935</v>
      </c>
      <c r="M48" s="4">
        <v>-109.754604172423</v>
      </c>
      <c r="N48" s="4">
        <v>2.4770695696062299</v>
      </c>
      <c r="O48" s="4">
        <v>300.60732395895798</v>
      </c>
      <c r="P48" s="2">
        <v>385.54788135852698</v>
      </c>
      <c r="Q48" s="3">
        <v>-5.4398821707325802E-2</v>
      </c>
      <c r="R48" s="3">
        <v>-9.9714412851834994E-3</v>
      </c>
      <c r="S48" s="3">
        <v>-2.6212712546346599E-2</v>
      </c>
      <c r="T48">
        <v>1</v>
      </c>
      <c r="U48" s="2">
        <v>1</v>
      </c>
      <c r="V48" s="3">
        <v>0.260476782733845</v>
      </c>
      <c r="W48" s="2">
        <v>0.13204549141803401</v>
      </c>
      <c r="X48" s="4">
        <v>1.0752839528203499</v>
      </c>
      <c r="Y48" s="4">
        <v>-3.74630225524451</v>
      </c>
      <c r="Z48" s="4">
        <v>-0.404870785712246</v>
      </c>
      <c r="AA48" s="3">
        <v>-1.90846919038408</v>
      </c>
      <c r="AB48" s="10">
        <v>1223381890.5</v>
      </c>
      <c r="AC48" s="3">
        <v>-0.51304093447430799</v>
      </c>
      <c r="AD48" s="9">
        <v>0.79611937163667501</v>
      </c>
      <c r="AE48" s="9">
        <v>1.0580797221076099</v>
      </c>
      <c r="AF48" s="3">
        <v>0.63196786191486698</v>
      </c>
      <c r="AG48" s="3">
        <v>-10.1741374985232</v>
      </c>
      <c r="AH48" s="3">
        <v>-23.402197695415101</v>
      </c>
      <c r="AI48" s="3">
        <v>2.8E-3</v>
      </c>
      <c r="AJ48">
        <v>13.6175667878932</v>
      </c>
    </row>
    <row r="49" spans="1:36" x14ac:dyDescent="0.35">
      <c r="A49" s="1" t="s">
        <v>82</v>
      </c>
      <c r="B49" s="1" t="s">
        <v>182</v>
      </c>
      <c r="C49">
        <v>72.64</v>
      </c>
      <c r="D49" s="1" t="s">
        <v>53</v>
      </c>
      <c r="E49" s="1" t="s">
        <v>54</v>
      </c>
      <c r="F49" s="1" t="s">
        <v>95</v>
      </c>
      <c r="G49" s="1" t="s">
        <v>42</v>
      </c>
      <c r="H49" s="1" t="s">
        <v>55</v>
      </c>
      <c r="I49" s="2">
        <v>10.4677817767716</v>
      </c>
      <c r="J49" s="2">
        <v>15.335131907266399</v>
      </c>
      <c r="K49" s="4">
        <v>6.59008475926061</v>
      </c>
      <c r="L49" s="4">
        <v>17.135324347024401</v>
      </c>
      <c r="M49" s="4">
        <v>8.4466971925548293</v>
      </c>
      <c r="N49" s="4">
        <v>1.6813526239588701</v>
      </c>
      <c r="O49" s="4">
        <v>8.3574193370274799</v>
      </c>
      <c r="P49" s="2">
        <v>24.049657345421299</v>
      </c>
      <c r="Q49" s="3">
        <v>0.16062167322687701</v>
      </c>
      <c r="R49" s="3">
        <v>0.129529424310284</v>
      </c>
      <c r="S49" s="3">
        <v>8.9087916469946501E-2</v>
      </c>
      <c r="T49">
        <v>0.88139699999999999</v>
      </c>
      <c r="U49" s="2">
        <v>0.499350285998508</v>
      </c>
      <c r="V49" s="3">
        <v>0.203818299550766</v>
      </c>
      <c r="W49" s="2">
        <v>0.61333394012583398</v>
      </c>
      <c r="X49" s="4">
        <v>0.65629513477764601</v>
      </c>
      <c r="Y49" s="4">
        <v>-0.641498786491285</v>
      </c>
      <c r="Z49" s="4">
        <v>-0.61970057773779097</v>
      </c>
      <c r="AA49" s="3">
        <v>2.6321050960283199E-2</v>
      </c>
      <c r="AB49" s="10">
        <v>215459196657.40799</v>
      </c>
      <c r="AC49" s="3">
        <v>0.82050712717173802</v>
      </c>
      <c r="AD49" s="9">
        <v>0.264764922990672</v>
      </c>
      <c r="AE49" s="9">
        <v>0.329036555304977</v>
      </c>
      <c r="AF49" s="3">
        <v>0.27919965487213499</v>
      </c>
      <c r="AG49" s="3">
        <v>0.50083784500647499</v>
      </c>
      <c r="AH49" s="3">
        <v>0.54072417733214495</v>
      </c>
      <c r="AI49" s="3">
        <v>0</v>
      </c>
      <c r="AJ49">
        <v>136.20888684928801</v>
      </c>
    </row>
    <row r="50" spans="1:36" x14ac:dyDescent="0.35">
      <c r="A50" s="1" t="s">
        <v>184</v>
      </c>
      <c r="B50" s="1" t="s">
        <v>185</v>
      </c>
      <c r="C50">
        <v>11.244</v>
      </c>
      <c r="D50" s="1" t="s">
        <v>186</v>
      </c>
      <c r="E50" s="1" t="s">
        <v>58</v>
      </c>
      <c r="F50" s="1" t="s">
        <v>32</v>
      </c>
      <c r="G50" s="1" t="s">
        <v>32</v>
      </c>
      <c r="H50" s="1" t="s">
        <v>170</v>
      </c>
      <c r="I50" s="2">
        <v>6.5839063463817498</v>
      </c>
      <c r="J50" s="2">
        <v>44.400238270546097</v>
      </c>
      <c r="K50" s="4">
        <v>3.2960839890271698</v>
      </c>
      <c r="L50" s="4">
        <v>7.1595031766627004</v>
      </c>
      <c r="M50" s="4">
        <v>5.3537871086817299</v>
      </c>
      <c r="N50" s="4">
        <v>0.73405826535236895</v>
      </c>
      <c r="O50" s="4">
        <v>5.92907458003892</v>
      </c>
      <c r="P50" s="2">
        <v>10.9190637710352</v>
      </c>
      <c r="Q50" s="3">
        <v>0.111492816989382</v>
      </c>
      <c r="R50" s="3">
        <v>0.12160982124512</v>
      </c>
      <c r="S50" s="3">
        <v>4.4423507661677401E-2</v>
      </c>
      <c r="T50">
        <v>1.416844</v>
      </c>
      <c r="U50" s="2">
        <v>0.24930933071918701</v>
      </c>
      <c r="V50" s="3">
        <v>0.34005580280674802</v>
      </c>
      <c r="W50" s="2">
        <v>0.51757322175732201</v>
      </c>
      <c r="X50" s="4">
        <v>1.4928169893816401</v>
      </c>
      <c r="Y50" s="4">
        <v>1.1568066571317099</v>
      </c>
      <c r="Z50" s="4">
        <v>2.7978118788195201</v>
      </c>
      <c r="AA50" s="3">
        <v>8.5744456177402298E-2</v>
      </c>
      <c r="AB50" s="10">
        <v>22054658304.859001</v>
      </c>
      <c r="AC50" s="3">
        <v>2.1827256397401902</v>
      </c>
      <c r="AD50" s="9">
        <v>-4.4423107697231699E-2</v>
      </c>
      <c r="AE50" s="9">
        <v>-4.0597227159616202E-2</v>
      </c>
      <c r="AF50" s="3">
        <v>-5.3060825347154499E-2</v>
      </c>
      <c r="AG50" s="3">
        <v>-0.22979726544083001</v>
      </c>
      <c r="AH50" s="3">
        <v>-8.4217769274661902E-2</v>
      </c>
      <c r="AI50" s="3">
        <v>5.1599998000000001E-2</v>
      </c>
      <c r="AJ50">
        <v>35.786567093238702</v>
      </c>
    </row>
    <row r="51" spans="1:36" x14ac:dyDescent="0.35">
      <c r="A51" s="1" t="s">
        <v>187</v>
      </c>
      <c r="B51" s="1" t="s">
        <v>188</v>
      </c>
      <c r="C51">
        <v>39.698099999999997</v>
      </c>
      <c r="D51" s="1" t="s">
        <v>186</v>
      </c>
      <c r="E51" s="1" t="s">
        <v>77</v>
      </c>
      <c r="F51" s="1" t="s">
        <v>32</v>
      </c>
      <c r="G51" s="1" t="s">
        <v>38</v>
      </c>
      <c r="H51" s="1" t="s">
        <v>170</v>
      </c>
      <c r="I51" s="2">
        <v>6.4517058841372004</v>
      </c>
      <c r="J51" s="2">
        <v>31.1943870772335</v>
      </c>
      <c r="K51" s="4">
        <v>3.47485186574615</v>
      </c>
      <c r="L51" s="4">
        <v>4.7992758203243797</v>
      </c>
      <c r="M51" s="4">
        <v>5.2639820775563599</v>
      </c>
      <c r="N51" s="4">
        <v>0.92569761522237803</v>
      </c>
      <c r="O51" s="4">
        <v>5.7250096161226303</v>
      </c>
      <c r="P51" s="2">
        <v>12.1164893926013</v>
      </c>
      <c r="Q51" s="3">
        <v>0.14348106250447501</v>
      </c>
      <c r="R51" s="3">
        <v>0.140439411966363</v>
      </c>
      <c r="S51" s="3">
        <v>5.4631327140510701E-2</v>
      </c>
      <c r="T51">
        <v>1.084754</v>
      </c>
      <c r="U51" s="2">
        <v>0.192034984163547</v>
      </c>
      <c r="V51" s="3">
        <v>0.206334975393616</v>
      </c>
      <c r="W51" s="2">
        <v>0.53290671806969703</v>
      </c>
      <c r="X51" s="4">
        <v>1.5971486360707401</v>
      </c>
      <c r="Y51" s="4">
        <v>1.02381516587678</v>
      </c>
      <c r="Z51" s="4">
        <v>1.40075291583956</v>
      </c>
      <c r="AA51" s="3">
        <v>6.8349068456761294E-2</v>
      </c>
      <c r="AB51" s="10">
        <v>146638748734.48801</v>
      </c>
      <c r="AC51" s="3">
        <v>0.99266904365016395</v>
      </c>
      <c r="AD51" s="9">
        <v>2.4943447443824599E-2</v>
      </c>
      <c r="AE51" s="9">
        <v>0.29510691328873101</v>
      </c>
      <c r="AF51" s="3">
        <v>2.9304133101242798E-2</v>
      </c>
      <c r="AG51" s="3">
        <v>-4.1507950375677199E-2</v>
      </c>
      <c r="AH51" s="3">
        <v>-2.14354894500173E-2</v>
      </c>
      <c r="AI51" s="3">
        <v>5.79E-2</v>
      </c>
      <c r="AJ51">
        <v>81.478330210580395</v>
      </c>
    </row>
    <row r="52" spans="1:36" x14ac:dyDescent="0.35">
      <c r="A52" s="1" t="s">
        <v>203</v>
      </c>
      <c r="B52" s="1" t="s">
        <v>204</v>
      </c>
      <c r="C52">
        <v>4.7720000000000002</v>
      </c>
      <c r="D52" s="1" t="s">
        <v>205</v>
      </c>
      <c r="E52" s="1" t="s">
        <v>77</v>
      </c>
      <c r="F52" s="1" t="s">
        <v>32</v>
      </c>
      <c r="G52" s="1" t="s">
        <v>32</v>
      </c>
      <c r="H52" s="1" t="s">
        <v>59</v>
      </c>
      <c r="I52" s="2">
        <v>32.862284219436098</v>
      </c>
      <c r="J52" s="2">
        <v>42.6626909278433</v>
      </c>
      <c r="K52" s="4">
        <v>6.7894100541610198</v>
      </c>
      <c r="L52" s="4">
        <v>6.13302557639485</v>
      </c>
      <c r="M52" s="4">
        <v>9.3470476390235202</v>
      </c>
      <c r="N52" s="4">
        <v>1.5396169353153799</v>
      </c>
      <c r="O52" s="4">
        <v>9.0631079340280003</v>
      </c>
      <c r="P52" s="2">
        <v>9.8469499722618608</v>
      </c>
      <c r="Q52" s="3">
        <v>4.6850575724884998E-2</v>
      </c>
      <c r="R52" s="3">
        <v>6.11660118072146E-2</v>
      </c>
      <c r="S52" s="3">
        <v>7.3545421555582403E-3</v>
      </c>
      <c r="T52">
        <v>0.81343200000000004</v>
      </c>
      <c r="U52" s="2">
        <v>0.184241327500477</v>
      </c>
      <c r="V52" s="3">
        <v>0.15869227369226499</v>
      </c>
      <c r="W52" s="2">
        <v>0.544192041951155</v>
      </c>
      <c r="X52" s="4">
        <v>3.5099073115959598</v>
      </c>
      <c r="Y52" s="4">
        <v>2.69017263108532</v>
      </c>
      <c r="Z52" s="4">
        <v>2.3360724979576699</v>
      </c>
      <c r="AA52" s="3">
        <v>9.6033571399749801E-2</v>
      </c>
      <c r="AB52" s="10">
        <v>20153365702.499001</v>
      </c>
      <c r="AC52" s="3">
        <v>0.33285323595843003</v>
      </c>
      <c r="AD52" s="9">
        <v>0.157020636285469</v>
      </c>
      <c r="AE52" s="9">
        <v>0.20853557353246199</v>
      </c>
      <c r="AF52" s="3">
        <v>5.2220609579100297E-2</v>
      </c>
      <c r="AG52" s="3">
        <v>-0.11715756362596499</v>
      </c>
      <c r="AH52" s="3">
        <v>-4.2129246458707803E-2</v>
      </c>
      <c r="AI52" s="3">
        <v>1.2699999999999999E-2</v>
      </c>
      <c r="AJ52">
        <v>6.3546513039158299</v>
      </c>
    </row>
    <row r="53" spans="1:36" x14ac:dyDescent="0.35">
      <c r="A53" s="1" t="s">
        <v>206</v>
      </c>
      <c r="B53" s="1" t="s">
        <v>207</v>
      </c>
      <c r="C53">
        <v>77.89</v>
      </c>
      <c r="D53" s="1" t="s">
        <v>93</v>
      </c>
      <c r="E53" s="1" t="s">
        <v>63</v>
      </c>
      <c r="F53" s="1" t="s">
        <v>38</v>
      </c>
      <c r="G53" s="1" t="s">
        <v>38</v>
      </c>
      <c r="H53" s="1" t="s">
        <v>208</v>
      </c>
      <c r="I53" s="2">
        <v>14.8709964169937</v>
      </c>
      <c r="J53" s="2">
        <v>16.794451624735601</v>
      </c>
      <c r="K53" s="4">
        <v>6.6684036005539298</v>
      </c>
      <c r="L53" s="4">
        <v>4.6072019730316596</v>
      </c>
      <c r="M53" s="4">
        <v>13.5409951570067</v>
      </c>
      <c r="N53" s="4">
        <v>1.9839052648350901</v>
      </c>
      <c r="O53" s="4">
        <v>35.750168170631703</v>
      </c>
      <c r="P53" s="2">
        <v>177.33327053459399</v>
      </c>
      <c r="Q53" s="3">
        <v>0.13340768898094801</v>
      </c>
      <c r="R53" s="3">
        <v>0.12209823557463</v>
      </c>
      <c r="S53" s="3">
        <v>9.9593875851756206E-2</v>
      </c>
      <c r="T53">
        <v>1</v>
      </c>
      <c r="U53" s="2">
        <v>0.389963329482092</v>
      </c>
      <c r="V53" s="3">
        <v>8.90671992111879E-2</v>
      </c>
      <c r="W53" s="2">
        <v>0.43067846607669602</v>
      </c>
      <c r="X53" s="4">
        <v>0.33951699178294198</v>
      </c>
      <c r="Y53" s="4">
        <v>-3.7159563009693801E-2</v>
      </c>
      <c r="Z53" s="4">
        <v>-7.0498348550106602E-2</v>
      </c>
      <c r="AA53" s="3">
        <v>2.8589282924542998E-2</v>
      </c>
      <c r="AB53" s="10">
        <v>86675910000</v>
      </c>
      <c r="AC53" s="3">
        <v>-0.24095221820085999</v>
      </c>
      <c r="AD53" s="9">
        <v>-0.124106060606061</v>
      </c>
      <c r="AE53" s="9">
        <v>-0.25319798145757499</v>
      </c>
      <c r="AF53" s="3">
        <v>-0.113097701149425</v>
      </c>
      <c r="AG53" s="3">
        <v>-0.20125928546162</v>
      </c>
      <c r="AH53" s="3">
        <v>0.117768006440825</v>
      </c>
      <c r="AI53" s="3">
        <v>2.3999999000000002E-3</v>
      </c>
      <c r="AJ53">
        <v>59.122231724335101</v>
      </c>
    </row>
    <row r="54" spans="1:36" x14ac:dyDescent="0.35">
      <c r="A54" s="1" t="s">
        <v>215</v>
      </c>
      <c r="B54" s="1" t="s">
        <v>216</v>
      </c>
      <c r="C54">
        <v>276.33</v>
      </c>
      <c r="D54" s="1" t="s">
        <v>142</v>
      </c>
      <c r="E54" s="1" t="s">
        <v>63</v>
      </c>
      <c r="F54" s="1" t="s">
        <v>38</v>
      </c>
      <c r="G54" s="1" t="s">
        <v>38</v>
      </c>
      <c r="H54" s="1" t="s">
        <v>170</v>
      </c>
      <c r="I54" s="2">
        <v>32.615008699226799</v>
      </c>
      <c r="J54" s="2">
        <v>50.155581751531201</v>
      </c>
      <c r="K54" s="4">
        <v>20.875728654428599</v>
      </c>
      <c r="L54" s="4">
        <v>27.647577645744001</v>
      </c>
      <c r="M54" s="4">
        <v>26.740161031575699</v>
      </c>
      <c r="N54" s="4">
        <v>6.3161822182068601</v>
      </c>
      <c r="O54" s="4">
        <v>34.088971043300504</v>
      </c>
      <c r="P54" s="2">
        <v>43.350839954297001</v>
      </c>
      <c r="Q54" s="3">
        <v>0.19365876233405999</v>
      </c>
      <c r="R54" s="3">
        <v>0.19650504546151201</v>
      </c>
      <c r="S54" s="3">
        <v>0.13670762627557101</v>
      </c>
      <c r="T54">
        <v>1.8112740000000001</v>
      </c>
      <c r="U54" s="2">
        <v>0.63742575391719702</v>
      </c>
      <c r="V54" s="3">
        <v>9.2088436496040496E-2</v>
      </c>
      <c r="W54" s="2">
        <v>0.74306738434284902</v>
      </c>
      <c r="X54" s="4">
        <v>0.41308470811787301</v>
      </c>
      <c r="Y54" s="4">
        <v>-1.7382029297617301</v>
      </c>
      <c r="Z54" s="4">
        <v>-2.0143619472488501</v>
      </c>
      <c r="AA54" s="3">
        <v>1.6455350754910399E-2</v>
      </c>
      <c r="AB54" s="10">
        <v>14501617170</v>
      </c>
      <c r="AC54" s="3">
        <v>-0.38464358927923598</v>
      </c>
      <c r="AD54" s="9">
        <v>0.47368551736858699</v>
      </c>
      <c r="AE54" s="9">
        <v>0.35579672012692198</v>
      </c>
      <c r="AF54" s="3">
        <v>0.37550082472674501</v>
      </c>
      <c r="AG54" s="3">
        <v>0.32893705047948801</v>
      </c>
      <c r="AH54" s="3">
        <v>0.32159423917072399</v>
      </c>
      <c r="AI54" s="3">
        <v>0</v>
      </c>
      <c r="AJ54">
        <v>175.142680083703</v>
      </c>
    </row>
    <row r="55" spans="1:36" x14ac:dyDescent="0.35">
      <c r="A55" s="1" t="s">
        <v>217</v>
      </c>
      <c r="B55" s="1" t="s">
        <v>218</v>
      </c>
      <c r="C55">
        <v>66600</v>
      </c>
      <c r="D55" s="1" t="s">
        <v>219</v>
      </c>
      <c r="E55" s="1" t="s">
        <v>220</v>
      </c>
      <c r="F55" s="1" t="s">
        <v>221</v>
      </c>
      <c r="G55" s="1" t="s">
        <v>221</v>
      </c>
      <c r="H55" s="1" t="s">
        <v>170</v>
      </c>
      <c r="I55" s="2">
        <v>11.5277286042523</v>
      </c>
      <c r="J55" s="2">
        <v>192.23520165072401</v>
      </c>
      <c r="K55" s="4">
        <v>4.9015702411259996</v>
      </c>
      <c r="L55" s="4">
        <v>4.9736948930833602</v>
      </c>
      <c r="M55" s="4">
        <v>8.0276213657281801</v>
      </c>
      <c r="N55" s="4">
        <v>1.52712425404117</v>
      </c>
      <c r="O55" s="4">
        <v>29.613716090156402</v>
      </c>
      <c r="P55" s="2">
        <v>18.283659950977899</v>
      </c>
      <c r="Q55" s="3">
        <v>0.13247399435460799</v>
      </c>
      <c r="R55" s="3">
        <v>0.158885457861247</v>
      </c>
      <c r="S55" s="3">
        <v>9.1987446623545105E-2</v>
      </c>
      <c r="T55">
        <v>0.93208999999999997</v>
      </c>
      <c r="U55" s="2">
        <v>0.17890926464059501</v>
      </c>
      <c r="V55" s="3">
        <v>8.6277906477233907E-2</v>
      </c>
      <c r="W55" s="2">
        <v>0.72392577015346704</v>
      </c>
      <c r="X55" s="4">
        <v>0.41089040399878601</v>
      </c>
      <c r="Y55" s="4">
        <v>-0.23431204360529601</v>
      </c>
      <c r="Z55" s="4">
        <v>-0.193587794693524</v>
      </c>
      <c r="AA55" s="3">
        <v>8.0236702175972008E-3</v>
      </c>
      <c r="AB55" s="10">
        <v>349719529900.5</v>
      </c>
      <c r="AC55" s="3">
        <v>0.16068528553174399</v>
      </c>
      <c r="AD55" s="9">
        <v>-2.6579983223146198E-3</v>
      </c>
      <c r="AE55" s="9"/>
      <c r="AF55" s="3">
        <v>-6.8945450613538906E-2</v>
      </c>
      <c r="AG55" s="3">
        <v>-6.8920550391371696E-2</v>
      </c>
      <c r="AI55" s="3">
        <v>2.1000000000000001E-2</v>
      </c>
      <c r="AJ55">
        <v>77301.640016414094</v>
      </c>
    </row>
    <row r="56" spans="1:36" x14ac:dyDescent="0.35">
      <c r="A56" s="1" t="s">
        <v>222</v>
      </c>
      <c r="B56" s="1" t="s">
        <v>223</v>
      </c>
      <c r="C56">
        <v>229.02</v>
      </c>
      <c r="D56" s="1" t="s">
        <v>131</v>
      </c>
      <c r="E56" s="1" t="s">
        <v>63</v>
      </c>
      <c r="F56" s="1" t="s">
        <v>38</v>
      </c>
      <c r="G56" s="1" t="s">
        <v>38</v>
      </c>
      <c r="H56" s="1" t="s">
        <v>170</v>
      </c>
      <c r="I56" s="2">
        <v>19.920648714403502</v>
      </c>
      <c r="J56" s="2">
        <v>34.422245378636298</v>
      </c>
      <c r="K56" s="4">
        <v>12.2372982558015</v>
      </c>
      <c r="L56" s="4">
        <v>15.254735777939</v>
      </c>
      <c r="M56" s="4">
        <v>16.251742805046302</v>
      </c>
      <c r="N56" s="4">
        <v>2.9859683504235002</v>
      </c>
      <c r="O56" s="4">
        <v>19.992784650508199</v>
      </c>
      <c r="P56" s="2">
        <v>22.348979615629499</v>
      </c>
      <c r="Q56" s="3">
        <v>0.149893128142183</v>
      </c>
      <c r="R56" s="3">
        <v>0.13233073408828799</v>
      </c>
      <c r="S56" s="3">
        <v>9.0048430944022706E-2</v>
      </c>
      <c r="T56">
        <v>1.2176469999999999</v>
      </c>
      <c r="U56" s="2">
        <v>0.37668781013548103</v>
      </c>
      <c r="V56" s="3">
        <v>8.4631567743548602E-2</v>
      </c>
      <c r="W56" s="2">
        <v>0.345444704431148</v>
      </c>
      <c r="X56" s="4">
        <v>0.66451426516156997</v>
      </c>
      <c r="Y56" s="4">
        <v>0.39737341964343698</v>
      </c>
      <c r="Z56" s="4">
        <v>0.421298622102531</v>
      </c>
      <c r="AA56" s="3">
        <v>5.1528012637949497E-2</v>
      </c>
      <c r="AB56" s="10">
        <v>5843346629.04</v>
      </c>
      <c r="AC56" s="3">
        <v>-0.215589999161763</v>
      </c>
      <c r="AD56" s="9">
        <v>0.14020634184349401</v>
      </c>
      <c r="AE56" s="9">
        <v>3.7159583779052902E-2</v>
      </c>
      <c r="AF56" s="3">
        <v>4.1362091203876697E-2</v>
      </c>
      <c r="AG56" s="3">
        <v>0.21184759821347199</v>
      </c>
      <c r="AH56" s="3">
        <v>9.1887626326688301E-2</v>
      </c>
      <c r="AI56" s="3">
        <v>9.2999999999999992E-3</v>
      </c>
      <c r="AJ56">
        <v>179.645578391973</v>
      </c>
    </row>
    <row r="57" spans="1:36" x14ac:dyDescent="0.35">
      <c r="A57" s="1" t="s">
        <v>224</v>
      </c>
      <c r="B57" s="1" t="s">
        <v>225</v>
      </c>
      <c r="C57">
        <v>37.01</v>
      </c>
      <c r="D57" s="1" t="s">
        <v>226</v>
      </c>
      <c r="E57" s="1" t="s">
        <v>63</v>
      </c>
      <c r="F57" s="1" t="s">
        <v>38</v>
      </c>
      <c r="G57" s="1" t="s">
        <v>38</v>
      </c>
      <c r="H57" s="1" t="s">
        <v>170</v>
      </c>
      <c r="I57" s="2">
        <v>16.525405536163898</v>
      </c>
      <c r="J57" s="2">
        <v>13.182755290625099</v>
      </c>
      <c r="K57" s="4">
        <v>5.0658232235510701</v>
      </c>
      <c r="L57" s="4">
        <v>6.2016599197704902</v>
      </c>
      <c r="M57" s="4">
        <v>12.9252156296644</v>
      </c>
      <c r="N57" s="4">
        <v>1.2772226213183699</v>
      </c>
      <c r="O57" s="4">
        <v>13.909314691097199</v>
      </c>
      <c r="P57" s="2">
        <v>15.292034507518601</v>
      </c>
      <c r="Q57" s="3">
        <v>7.7288428324697803E-2</v>
      </c>
      <c r="R57" s="3">
        <v>6.9969476402911499E-2</v>
      </c>
      <c r="S57" s="3">
        <v>3.2398190045248902E-2</v>
      </c>
      <c r="T57">
        <v>1.416666</v>
      </c>
      <c r="U57" s="2">
        <v>0.27906624223131699</v>
      </c>
      <c r="V57" s="3">
        <v>0.207456657742529</v>
      </c>
      <c r="W57" s="2">
        <v>0.40781702995812302</v>
      </c>
      <c r="X57" s="4">
        <v>1.3403857225100699</v>
      </c>
      <c r="Y57" s="4">
        <v>1.1753616834721601</v>
      </c>
      <c r="Z57" s="4">
        <v>1.0507929255420301</v>
      </c>
      <c r="AA57" s="3">
        <v>0.11744966442953</v>
      </c>
      <c r="AB57" s="10">
        <v>11555142772.92</v>
      </c>
      <c r="AC57" s="3">
        <v>0.56993908905311297</v>
      </c>
      <c r="AD57" s="9">
        <v>7.4035126971697104E-2</v>
      </c>
      <c r="AE57" s="9">
        <v>6.3855837213312699E-2</v>
      </c>
      <c r="AF57" s="3">
        <v>6.3426542387927207E-2</v>
      </c>
      <c r="AG57" s="3">
        <v>-0.15333619856022401</v>
      </c>
      <c r="AH57" s="3">
        <v>0.23404330848420299</v>
      </c>
      <c r="AI57" s="3">
        <v>1.8499999999999999E-2</v>
      </c>
      <c r="AJ57">
        <v>58.103445685855696</v>
      </c>
    </row>
    <row r="58" spans="1:36" x14ac:dyDescent="0.35">
      <c r="A58" s="1" t="s">
        <v>227</v>
      </c>
      <c r="B58" s="1" t="s">
        <v>228</v>
      </c>
      <c r="C58">
        <v>700</v>
      </c>
      <c r="D58" s="1" t="s">
        <v>229</v>
      </c>
      <c r="E58" s="1" t="s">
        <v>230</v>
      </c>
      <c r="F58" s="1" t="s">
        <v>231</v>
      </c>
      <c r="G58" s="1" t="s">
        <v>231</v>
      </c>
      <c r="H58" s="1" t="s">
        <v>170</v>
      </c>
      <c r="I58" s="2">
        <v>38.489298664667302</v>
      </c>
      <c r="J58" s="2">
        <v>38.212026457694499</v>
      </c>
      <c r="K58" s="4">
        <v>11.979526147271599</v>
      </c>
      <c r="L58" s="4">
        <v>11.2623036227724</v>
      </c>
      <c r="M58" s="4">
        <v>51.972232790360501</v>
      </c>
      <c r="N58" s="4">
        <v>0.80464010568758004</v>
      </c>
      <c r="O58" s="4">
        <v>100</v>
      </c>
      <c r="P58" s="2">
        <v>83.349587112330596</v>
      </c>
      <c r="Q58" s="3">
        <v>2.0905553844924402E-2</v>
      </c>
      <c r="R58" s="3">
        <v>1.69976269465817E-2</v>
      </c>
      <c r="S58" s="3">
        <v>8.0954480689947594E-3</v>
      </c>
      <c r="T58">
        <v>0.691608</v>
      </c>
      <c r="U58" s="2">
        <v>0.29206508515138901</v>
      </c>
      <c r="V58" s="3">
        <v>0.115112386726201</v>
      </c>
      <c r="W58" s="2">
        <v>0.160891637679238</v>
      </c>
      <c r="X58" s="4">
        <v>1.50117802228101</v>
      </c>
      <c r="Y58" s="4">
        <v>7.3182288794555896</v>
      </c>
      <c r="Z58" s="4">
        <v>5.5889712100813602</v>
      </c>
      <c r="AA58" s="3">
        <v>0.42725572151193603</v>
      </c>
      <c r="AB58" s="10">
        <v>319412601</v>
      </c>
      <c r="AC58" s="3">
        <v>-2.43835028554845</v>
      </c>
      <c r="AD58" s="9">
        <v>-0.18650222999382099</v>
      </c>
      <c r="AE58" s="9">
        <v>-1.75970462479569</v>
      </c>
      <c r="AF58" s="3">
        <v>-0.284651501209779</v>
      </c>
      <c r="AG58" s="3">
        <v>-0.38750027420662397</v>
      </c>
      <c r="AH58" s="3">
        <v>1.55152546804956E-2</v>
      </c>
      <c r="AI58" s="3">
        <v>4.3E-3</v>
      </c>
      <c r="AJ58">
        <v>-898.50865637640402</v>
      </c>
    </row>
    <row r="59" spans="1:36" x14ac:dyDescent="0.35">
      <c r="A59" s="1" t="s">
        <v>232</v>
      </c>
      <c r="B59" s="1" t="s">
        <v>233</v>
      </c>
      <c r="C59">
        <v>226.19</v>
      </c>
      <c r="D59" s="1" t="s">
        <v>205</v>
      </c>
      <c r="E59" s="1" t="s">
        <v>63</v>
      </c>
      <c r="F59" s="1" t="s">
        <v>38</v>
      </c>
      <c r="G59" s="1" t="s">
        <v>38</v>
      </c>
      <c r="H59" s="1" t="s">
        <v>170</v>
      </c>
      <c r="I59" s="2">
        <v>19.6277443406216</v>
      </c>
      <c r="J59" s="2">
        <v>47.650463335607199</v>
      </c>
      <c r="K59" s="4">
        <v>5.7646614320673804</v>
      </c>
      <c r="L59" s="4">
        <v>13.8250639256293</v>
      </c>
      <c r="M59" s="4">
        <v>16.619695705122702</v>
      </c>
      <c r="N59" s="4">
        <v>6.3359482527076398</v>
      </c>
      <c r="O59" s="4">
        <v>100</v>
      </c>
      <c r="P59" s="2">
        <v>100.588212778528</v>
      </c>
      <c r="Q59" s="3">
        <v>0.32280572554609499</v>
      </c>
      <c r="R59" s="3">
        <v>0.18300583030714199</v>
      </c>
      <c r="S59" s="3">
        <v>0.114753093457273</v>
      </c>
      <c r="T59">
        <v>0.969607</v>
      </c>
      <c r="U59" s="2">
        <v>0.74695597488173504</v>
      </c>
      <c r="V59" s="3">
        <v>6.0025922020184197E-2</v>
      </c>
      <c r="W59" s="2">
        <v>0.29541824957113</v>
      </c>
      <c r="X59" s="4">
        <v>1.8130459565021599</v>
      </c>
      <c r="Y59" s="4">
        <v>0.49174774956047701</v>
      </c>
      <c r="Z59" s="4">
        <v>0.63279719575954496</v>
      </c>
      <c r="AA59" s="3">
        <v>0.115902528761802</v>
      </c>
      <c r="AB59" s="10">
        <v>109785106172.33</v>
      </c>
      <c r="AC59" s="3">
        <v>0.32733369618209501</v>
      </c>
      <c r="AD59" s="9">
        <v>0.351732537151977</v>
      </c>
      <c r="AE59" s="9">
        <v>-0.46154746732729302</v>
      </c>
      <c r="AF59" s="3">
        <v>-0.54220406128904597</v>
      </c>
      <c r="AG59" s="3">
        <v>1.0410336662698301</v>
      </c>
      <c r="AH59" s="3">
        <v>0.67410032708090495</v>
      </c>
      <c r="AI59" s="3">
        <v>0</v>
      </c>
      <c r="AJ59">
        <v>300.22960873942799</v>
      </c>
    </row>
    <row r="60" spans="1:36" x14ac:dyDescent="0.35">
      <c r="A60" s="1" t="s">
        <v>234</v>
      </c>
      <c r="B60" s="1" t="s">
        <v>235</v>
      </c>
      <c r="C60">
        <v>9.2159999999999993</v>
      </c>
      <c r="D60" s="1" t="s">
        <v>219</v>
      </c>
      <c r="E60" s="1" t="s">
        <v>54</v>
      </c>
      <c r="F60" s="1" t="s">
        <v>95</v>
      </c>
      <c r="G60" s="1" t="s">
        <v>42</v>
      </c>
      <c r="H60" s="1" t="s">
        <v>170</v>
      </c>
      <c r="I60" s="2">
        <v>11.89965359054</v>
      </c>
      <c r="J60" s="2">
        <v>32.273270789759003</v>
      </c>
      <c r="K60" s="4">
        <v>12.175161301038999</v>
      </c>
      <c r="L60" s="4">
        <v>23.5900945704653</v>
      </c>
      <c r="M60" s="4">
        <v>8.5428973349681492</v>
      </c>
      <c r="N60" s="4">
        <v>1.6771834901321601</v>
      </c>
      <c r="O60" s="4">
        <v>23.518083532774501</v>
      </c>
      <c r="P60" s="2">
        <v>44.669750215821402</v>
      </c>
      <c r="Q60" s="3">
        <v>0.14094389196887899</v>
      </c>
      <c r="R60" s="3">
        <v>0.15385986210468799</v>
      </c>
      <c r="S60" s="3">
        <v>6.6028876117319293E-2</v>
      </c>
      <c r="T60">
        <v>1.501932</v>
      </c>
      <c r="U60" s="2">
        <v>0.1265074079264</v>
      </c>
      <c r="V60" s="3">
        <v>0.102165968359818</v>
      </c>
      <c r="W60" s="2">
        <v>0.74442259750769402</v>
      </c>
      <c r="X60" s="4">
        <v>1.1329792403055701</v>
      </c>
      <c r="Y60" s="4">
        <v>0.143010035836934</v>
      </c>
      <c r="Z60" s="4">
        <v>-0.85389964558511</v>
      </c>
      <c r="AA60" s="3">
        <v>0.104241174034218</v>
      </c>
      <c r="AB60" s="10">
        <v>34929972236.4384</v>
      </c>
      <c r="AC60" s="3">
        <v>-0.105456938816564</v>
      </c>
      <c r="AD60" s="9">
        <v>0.41621589175814</v>
      </c>
      <c r="AE60" s="9">
        <v>0.57710976114403201</v>
      </c>
      <c r="AG60" s="3">
        <v>3.4194600166364801</v>
      </c>
      <c r="AH60" s="3">
        <v>1.01531274865886</v>
      </c>
      <c r="AI60" s="3">
        <v>0</v>
      </c>
      <c r="AJ60">
        <v>7.8319034092732096</v>
      </c>
    </row>
    <row r="61" spans="1:36" x14ac:dyDescent="0.35">
      <c r="A61" s="1" t="s">
        <v>236</v>
      </c>
      <c r="B61" s="1" t="s">
        <v>237</v>
      </c>
      <c r="C61">
        <v>13.24</v>
      </c>
      <c r="D61" s="1" t="s">
        <v>238</v>
      </c>
      <c r="E61" s="1" t="s">
        <v>63</v>
      </c>
      <c r="F61" s="1" t="s">
        <v>38</v>
      </c>
      <c r="G61" s="1" t="s">
        <v>38</v>
      </c>
      <c r="H61" s="1" t="s">
        <v>170</v>
      </c>
      <c r="I61" s="2">
        <v>100</v>
      </c>
      <c r="J61" s="2">
        <v>31.126348444354399</v>
      </c>
      <c r="K61" s="4">
        <v>8.9414965945572895</v>
      </c>
      <c r="L61" s="4">
        <v>9.5504811060498103</v>
      </c>
      <c r="M61" s="4">
        <v>17.362063561420399</v>
      </c>
      <c r="N61" s="4">
        <v>1.1603719722426999</v>
      </c>
      <c r="O61" s="4">
        <v>8.7337515835193305</v>
      </c>
      <c r="P61" s="2">
        <v>9.92681041784736</v>
      </c>
      <c r="Q61" s="3">
        <v>-3.78121748558072E-2</v>
      </c>
      <c r="R61" s="3">
        <v>5.4352954587915697E-2</v>
      </c>
      <c r="S61" s="3">
        <v>-1.4831929002457301E-2</v>
      </c>
      <c r="T61">
        <v>1.05</v>
      </c>
      <c r="U61" s="2">
        <v>0.47761020363923901</v>
      </c>
      <c r="V61" s="3">
        <v>0.18815145349030701</v>
      </c>
      <c r="W61" s="2">
        <v>0.16034460867070799</v>
      </c>
      <c r="X61" s="4">
        <v>1.54937674321004</v>
      </c>
      <c r="Y61" s="4">
        <v>4.1631552101773197</v>
      </c>
      <c r="Z61" s="4">
        <v>4.3161505789378101</v>
      </c>
      <c r="AA61" s="3">
        <v>0.49836581316088402</v>
      </c>
      <c r="AB61" s="10">
        <v>2980111400</v>
      </c>
      <c r="AC61" s="3">
        <v>0.122705996346007</v>
      </c>
      <c r="AD61" s="9">
        <v>-4.7578687452385901E-2</v>
      </c>
      <c r="AE61" s="9">
        <v>-3.7344953490718702E-2</v>
      </c>
      <c r="AF61" s="3">
        <v>-3.6193657071705999E-2</v>
      </c>
      <c r="AG61" s="3">
        <v>-0.31663727252302898</v>
      </c>
      <c r="AH61" s="3">
        <v>-1.2618282621754601E-2</v>
      </c>
      <c r="AI61" s="3">
        <v>0</v>
      </c>
      <c r="AJ61">
        <v>13.675457200291399</v>
      </c>
    </row>
    <row r="62" spans="1:36" x14ac:dyDescent="0.35">
      <c r="A62" s="1" t="s">
        <v>239</v>
      </c>
      <c r="B62" s="1" t="s">
        <v>240</v>
      </c>
      <c r="C62">
        <v>261.92</v>
      </c>
      <c r="D62" s="1" t="s">
        <v>90</v>
      </c>
      <c r="E62" s="1" t="s">
        <v>54</v>
      </c>
      <c r="F62" s="1" t="s">
        <v>95</v>
      </c>
      <c r="G62" s="1" t="s">
        <v>42</v>
      </c>
      <c r="H62" s="1" t="s">
        <v>170</v>
      </c>
      <c r="I62" s="2">
        <v>11.1938622047686</v>
      </c>
      <c r="J62" s="2">
        <v>21.351227465450801</v>
      </c>
      <c r="K62" s="4">
        <v>16.073291479548399</v>
      </c>
      <c r="L62" s="4">
        <v>22.662547477831598</v>
      </c>
      <c r="M62" s="4">
        <v>10.438848693649801</v>
      </c>
      <c r="N62" s="4">
        <v>3.1212075031725002</v>
      </c>
      <c r="O62" s="4">
        <v>22.2668927774527</v>
      </c>
      <c r="P62" s="2">
        <v>37.549593091011403</v>
      </c>
      <c r="Q62" s="3">
        <v>0.27883204617641799</v>
      </c>
      <c r="R62" s="3">
        <v>0.211682127836225</v>
      </c>
      <c r="S62" s="3">
        <v>0.139436256329216</v>
      </c>
      <c r="T62">
        <v>0.51256000000000002</v>
      </c>
      <c r="U62" s="2">
        <v>0.34645594580992201</v>
      </c>
      <c r="V62" s="3">
        <v>6.6742522484299002E-2</v>
      </c>
      <c r="W62" s="2">
        <v>0.54793243175278095</v>
      </c>
      <c r="X62" s="4">
        <v>0.91240470346608404</v>
      </c>
      <c r="Y62" s="4">
        <v>0.93541537591655799</v>
      </c>
      <c r="Z62" s="4">
        <v>0.72284296453728802</v>
      </c>
      <c r="AA62" s="3">
        <v>3.09321040706305E-2</v>
      </c>
      <c r="AB62" s="10">
        <v>400820473290.07202</v>
      </c>
      <c r="AC62" s="3">
        <v>-0.34148765306062601</v>
      </c>
      <c r="AD62" s="9">
        <v>0.149517738824121</v>
      </c>
      <c r="AE62" s="9">
        <v>0.415858501011798</v>
      </c>
      <c r="AF62" s="3">
        <v>0.23651907593735599</v>
      </c>
      <c r="AG62" s="3">
        <v>0.64132674449624605</v>
      </c>
      <c r="AH62" s="3">
        <v>0.53155852987542895</v>
      </c>
      <c r="AI62" s="3">
        <v>4.7000000000000002E-3</v>
      </c>
      <c r="AJ62">
        <v>177.65188052767201</v>
      </c>
    </row>
    <row r="63" spans="1:36" x14ac:dyDescent="0.35">
      <c r="A63" s="1" t="s">
        <v>241</v>
      </c>
      <c r="B63" s="1" t="s">
        <v>242</v>
      </c>
      <c r="C63">
        <v>284.2</v>
      </c>
      <c r="D63" s="1" t="s">
        <v>90</v>
      </c>
      <c r="E63" s="1" t="s">
        <v>54</v>
      </c>
      <c r="F63" s="1" t="s">
        <v>38</v>
      </c>
      <c r="G63" s="1" t="s">
        <v>42</v>
      </c>
      <c r="H63" s="1" t="s">
        <v>170</v>
      </c>
      <c r="I63" s="2">
        <v>12.146058485778999</v>
      </c>
      <c r="J63" s="2">
        <v>23.1674513045247</v>
      </c>
      <c r="K63" s="4">
        <v>17.360981917807798</v>
      </c>
      <c r="L63" s="4">
        <v>24.133795081640599</v>
      </c>
      <c r="M63" s="4">
        <v>11.275143217789701</v>
      </c>
      <c r="N63" s="4">
        <v>3.3867103405682002</v>
      </c>
      <c r="O63" s="4">
        <v>24.1610069003973</v>
      </c>
      <c r="P63" s="2">
        <v>40.044027690685397</v>
      </c>
      <c r="Q63" s="3">
        <v>0.27883204617641799</v>
      </c>
      <c r="R63" s="3">
        <v>0.211682127836225</v>
      </c>
      <c r="S63" s="3">
        <v>0.139436256329216</v>
      </c>
      <c r="T63">
        <v>0.51256000000000002</v>
      </c>
      <c r="U63" s="2">
        <v>0.34645594580992201</v>
      </c>
      <c r="V63" s="3">
        <v>6.1510209321209E-2</v>
      </c>
      <c r="W63" s="2">
        <v>0.54793243175278095</v>
      </c>
      <c r="X63" s="4">
        <v>0.91240470346608404</v>
      </c>
      <c r="Y63" s="4">
        <v>0.93541537591655799</v>
      </c>
      <c r="Z63" s="4">
        <v>0.72284296453728802</v>
      </c>
      <c r="AA63" s="3">
        <v>3.09321040706305E-2</v>
      </c>
      <c r="AB63" s="10">
        <v>432931674133.46997</v>
      </c>
      <c r="AC63" s="3">
        <v>-0.39315065716971298</v>
      </c>
      <c r="AD63" s="9">
        <v>0.149517738824121</v>
      </c>
      <c r="AE63" s="9">
        <v>0.415858501011798</v>
      </c>
      <c r="AF63" s="3">
        <v>0.23651907593735599</v>
      </c>
      <c r="AG63" s="3">
        <v>0.64132674449624605</v>
      </c>
      <c r="AH63" s="3">
        <v>0.53155852987542895</v>
      </c>
      <c r="AI63" s="3">
        <v>4.7999998000000004E-3</v>
      </c>
      <c r="AJ63">
        <v>177.64058072933901</v>
      </c>
    </row>
    <row r="64" spans="1:36" x14ac:dyDescent="0.35">
      <c r="A64" s="1" t="s">
        <v>243</v>
      </c>
      <c r="B64" s="1" t="s">
        <v>244</v>
      </c>
      <c r="C64">
        <v>382.8</v>
      </c>
      <c r="D64" s="1" t="s">
        <v>53</v>
      </c>
      <c r="E64" s="1" t="s">
        <v>54</v>
      </c>
      <c r="F64" s="1" t="s">
        <v>38</v>
      </c>
      <c r="G64" s="1" t="s">
        <v>42</v>
      </c>
      <c r="H64" s="1" t="s">
        <v>170</v>
      </c>
      <c r="I64" s="2">
        <v>100</v>
      </c>
      <c r="J64" s="2">
        <v>79.074600354558896</v>
      </c>
      <c r="K64" s="4">
        <v>-542.22402190689502</v>
      </c>
      <c r="L64" s="4">
        <v>5838191423138.7695</v>
      </c>
      <c r="M64" s="4">
        <v>-846.38770787840201</v>
      </c>
      <c r="N64" s="4">
        <v>5.7148030035624702</v>
      </c>
      <c r="O64" s="4">
        <v>28.223461486629699</v>
      </c>
      <c r="P64" s="2">
        <v>54.3516915287641</v>
      </c>
      <c r="Q64" s="3">
        <v>-1.70385612716396E-2</v>
      </c>
      <c r="R64" s="3">
        <v>-4.9743122020506399E-3</v>
      </c>
      <c r="S64" s="3">
        <v>-7.1691960614502599E-3</v>
      </c>
      <c r="T64">
        <v>0.65</v>
      </c>
      <c r="U64" s="2">
        <v>0.236146925452736</v>
      </c>
      <c r="V64" s="3">
        <v>5.92739646946287E-2</v>
      </c>
      <c r="W64" s="2">
        <v>0.88324067110215898</v>
      </c>
      <c r="X64" s="4">
        <v>1.2011512493273899</v>
      </c>
      <c r="Y64" s="4">
        <v>17.161356930909498</v>
      </c>
      <c r="Z64" s="4">
        <v>-263800471183.21201</v>
      </c>
      <c r="AA64" s="3">
        <v>-0.88748587539631196</v>
      </c>
      <c r="AB64" s="10">
        <v>173589252156.54001</v>
      </c>
      <c r="AC64" s="3">
        <v>-0.94740030754169702</v>
      </c>
      <c r="AD64" s="9">
        <v>-0.55235783497561797</v>
      </c>
      <c r="AE64" s="9"/>
      <c r="AI64" s="3">
        <v>0</v>
      </c>
      <c r="AJ64">
        <v>18.5243492911952</v>
      </c>
    </row>
    <row r="65" spans="1:36" x14ac:dyDescent="0.35">
      <c r="A65" s="1" t="s">
        <v>245</v>
      </c>
      <c r="B65" s="1" t="s">
        <v>246</v>
      </c>
      <c r="C65">
        <v>175.84</v>
      </c>
      <c r="D65" s="1" t="s">
        <v>53</v>
      </c>
      <c r="E65" s="1" t="s">
        <v>54</v>
      </c>
      <c r="F65" s="1" t="s">
        <v>95</v>
      </c>
      <c r="G65" s="1" t="s">
        <v>42</v>
      </c>
      <c r="H65" s="1" t="s">
        <v>170</v>
      </c>
      <c r="I65" s="2">
        <v>100</v>
      </c>
      <c r="J65" s="2">
        <v>63.355479953881002</v>
      </c>
      <c r="K65" s="4">
        <v>-239.79351510367599</v>
      </c>
      <c r="L65" s="4">
        <v>-161.11009791620199</v>
      </c>
      <c r="M65" s="4">
        <v>-374.307067582402</v>
      </c>
      <c r="N65" s="4">
        <v>2.6251070014274398</v>
      </c>
      <c r="O65" s="4">
        <v>12.964507491664</v>
      </c>
      <c r="P65" s="2">
        <v>21.260687587270699</v>
      </c>
      <c r="Q65" s="3">
        <v>-1.70385612716396E-2</v>
      </c>
      <c r="R65" s="3">
        <v>-4.9743122020506399E-3</v>
      </c>
      <c r="S65" s="3">
        <v>-7.1691960614502599E-3</v>
      </c>
      <c r="T65">
        <v>0.65</v>
      </c>
      <c r="U65" s="2">
        <v>0.236146925452736</v>
      </c>
      <c r="V65" s="3">
        <v>0.12903818064777001</v>
      </c>
      <c r="W65" s="2">
        <v>0.88324067110215898</v>
      </c>
      <c r="X65" s="4">
        <v>1.2011512493273899</v>
      </c>
      <c r="Y65" s="4">
        <v>17.161356930909498</v>
      </c>
      <c r="Z65" s="4">
        <v>2.4623639298562101</v>
      </c>
      <c r="AA65" s="3">
        <v>-0.88748587539631196</v>
      </c>
      <c r="AB65" s="10">
        <v>76768227295.511993</v>
      </c>
      <c r="AC65" s="3">
        <v>-0.15006005431960001</v>
      </c>
      <c r="AD65" s="9">
        <v>-0.161142965272803</v>
      </c>
      <c r="AE65" s="9">
        <v>0.65086767538519397</v>
      </c>
      <c r="AF65" s="3">
        <v>0.25139471601079499</v>
      </c>
      <c r="AG65" s="3">
        <v>0.24490034465243399</v>
      </c>
      <c r="AH65" s="3">
        <v>0.411171142721099</v>
      </c>
      <c r="AI65" s="3">
        <v>0</v>
      </c>
      <c r="AJ65">
        <v>137.49716484456599</v>
      </c>
    </row>
    <row r="66" spans="1:36" x14ac:dyDescent="0.35">
      <c r="A66" s="1" t="s">
        <v>247</v>
      </c>
      <c r="B66" s="1" t="s">
        <v>248</v>
      </c>
      <c r="C66">
        <v>90.96</v>
      </c>
      <c r="D66" s="1" t="s">
        <v>90</v>
      </c>
      <c r="E66" s="1" t="s">
        <v>54</v>
      </c>
      <c r="F66" s="1" t="s">
        <v>95</v>
      </c>
      <c r="G66" s="1" t="s">
        <v>42</v>
      </c>
      <c r="H66" s="1" t="s">
        <v>170</v>
      </c>
      <c r="I66" s="2">
        <v>24.5886671973714</v>
      </c>
      <c r="J66" s="2">
        <v>41.748083512774897</v>
      </c>
      <c r="K66" s="4">
        <v>8.3501748802531495</v>
      </c>
      <c r="L66" s="4">
        <v>11.820295567426699</v>
      </c>
      <c r="M66" s="4">
        <v>21.557906244124201</v>
      </c>
      <c r="N66" s="4">
        <v>1.18908966163805</v>
      </c>
      <c r="O66" s="4">
        <v>28.309357212375598</v>
      </c>
      <c r="P66" s="2">
        <v>42.631321201388097</v>
      </c>
      <c r="Q66" s="3">
        <v>4.83592564043148E-2</v>
      </c>
      <c r="R66" s="3">
        <v>4.6470907817480797E-2</v>
      </c>
      <c r="S66" s="3">
        <v>2.6908118747270001E-2</v>
      </c>
      <c r="T66">
        <v>0.92205800000000004</v>
      </c>
      <c r="U66" s="2">
        <v>0.172749220636148</v>
      </c>
      <c r="V66" s="3">
        <v>0.146553675526711</v>
      </c>
      <c r="W66" s="2">
        <v>0.456337683023954</v>
      </c>
      <c r="X66" s="4">
        <v>0.77192268950482101</v>
      </c>
      <c r="Y66" s="4">
        <v>1.49099787222434</v>
      </c>
      <c r="Z66" s="4">
        <v>1.2178005465845601</v>
      </c>
      <c r="AA66" s="3">
        <v>0.24093246003239699</v>
      </c>
      <c r="AB66" s="10">
        <v>45915106614.047997</v>
      </c>
      <c r="AC66" s="3">
        <v>4.5956468494415197E-2</v>
      </c>
      <c r="AD66" s="9">
        <v>-3.9567634070787902E-3</v>
      </c>
      <c r="AE66" s="9">
        <v>-3.4083057699375099E-2</v>
      </c>
      <c r="AF66" s="3">
        <v>-0.14400144576973301</v>
      </c>
      <c r="AG66" s="3">
        <v>-0.114699162223915</v>
      </c>
      <c r="AH66" s="3">
        <v>0.10115778682234799</v>
      </c>
      <c r="AI66" s="3">
        <v>0</v>
      </c>
      <c r="AJ66">
        <v>95.140200374252004</v>
      </c>
    </row>
    <row r="67" spans="1:36" x14ac:dyDescent="0.35">
      <c r="A67" s="1" t="s">
        <v>249</v>
      </c>
      <c r="B67" s="1" t="s">
        <v>250</v>
      </c>
      <c r="C67">
        <v>8.58</v>
      </c>
      <c r="D67" s="1" t="s">
        <v>251</v>
      </c>
      <c r="E67" s="1" t="s">
        <v>167</v>
      </c>
      <c r="F67" s="1" t="s">
        <v>95</v>
      </c>
      <c r="G67" s="1" t="s">
        <v>95</v>
      </c>
      <c r="H67" s="1" t="s">
        <v>55</v>
      </c>
      <c r="I67" s="2">
        <v>8.0347160944043701</v>
      </c>
      <c r="J67" s="2">
        <v>8.8369745801093504</v>
      </c>
      <c r="K67" s="4">
        <v>6.1483107702973401</v>
      </c>
      <c r="L67" s="4">
        <v>5.9288904131356803</v>
      </c>
      <c r="M67" s="4">
        <v>7.3036552862187998</v>
      </c>
      <c r="N67" s="4">
        <v>1.2935469315083901</v>
      </c>
      <c r="O67" s="4">
        <v>100</v>
      </c>
      <c r="P67" s="2">
        <v>78.420797824443298</v>
      </c>
      <c r="Q67" s="3">
        <v>0.16099472791692701</v>
      </c>
      <c r="R67" s="3">
        <v>0.120039744064867</v>
      </c>
      <c r="S67" s="3">
        <v>3.5980745544133698E-2</v>
      </c>
      <c r="T67">
        <v>0.64457500000000001</v>
      </c>
      <c r="U67" s="2">
        <v>0.30296521996756198</v>
      </c>
      <c r="V67" s="3">
        <v>0.286886587120734</v>
      </c>
      <c r="W67" s="2">
        <v>0.48348673270912301</v>
      </c>
      <c r="X67" s="4">
        <v>2.86210662824399</v>
      </c>
      <c r="Y67" s="4">
        <v>3.2132380651029302</v>
      </c>
      <c r="Z67" s="4">
        <v>3.0889593323757398</v>
      </c>
      <c r="AA67" s="3">
        <v>9.5014919755356003E-2</v>
      </c>
      <c r="AB67" s="10">
        <v>3418284208.8000002</v>
      </c>
      <c r="AC67" s="3">
        <v>-0.23611872624401101</v>
      </c>
      <c r="AD67" s="9">
        <v>0.17087097644860599</v>
      </c>
      <c r="AE67" s="9">
        <v>-0.119853365884951</v>
      </c>
      <c r="AF67" s="3">
        <v>0.80332852674923005</v>
      </c>
      <c r="AG67" s="3">
        <v>0.118032697089981</v>
      </c>
      <c r="AH67" s="3">
        <v>0.15946853044727899</v>
      </c>
      <c r="AI67" s="3">
        <v>3.73E-2</v>
      </c>
      <c r="AJ67">
        <v>6.0297732225202703</v>
      </c>
    </row>
    <row r="68" spans="1:36" x14ac:dyDescent="0.35">
      <c r="A68" s="1" t="s">
        <v>252</v>
      </c>
      <c r="B68" s="1" t="s">
        <v>253</v>
      </c>
      <c r="C68">
        <v>50.05</v>
      </c>
      <c r="D68" s="1" t="s">
        <v>254</v>
      </c>
      <c r="E68" s="1" t="s">
        <v>63</v>
      </c>
      <c r="F68" s="1" t="s">
        <v>38</v>
      </c>
      <c r="G68" s="1" t="s">
        <v>38</v>
      </c>
      <c r="H68" s="1" t="s">
        <v>64</v>
      </c>
      <c r="I68" s="2">
        <v>18.7763702801462</v>
      </c>
      <c r="J68" s="2">
        <v>60.181055532999501</v>
      </c>
      <c r="K68" s="4">
        <v>8.5899090157154703</v>
      </c>
      <c r="L68" s="4">
        <v>9.3014577340977898</v>
      </c>
      <c r="M68" s="4">
        <v>16.5765363128492</v>
      </c>
      <c r="N68" s="4">
        <v>1.43786960171626</v>
      </c>
      <c r="O68" s="4">
        <v>20.499202127659601</v>
      </c>
      <c r="P68" s="2">
        <v>35.827901365665703</v>
      </c>
      <c r="Q68" s="3">
        <v>7.6578677362186404E-2</v>
      </c>
      <c r="R68" s="3">
        <v>5.89314269588938E-2</v>
      </c>
      <c r="S68" s="3">
        <v>3.1417419256084503E-2</v>
      </c>
      <c r="T68">
        <v>1.587745</v>
      </c>
      <c r="U68" s="2">
        <v>0.34539305114276903</v>
      </c>
      <c r="V68" s="3">
        <v>0.21861255627489401</v>
      </c>
      <c r="W68" s="2">
        <v>0.316008046200766</v>
      </c>
      <c r="X68" s="4">
        <v>1.4374591922395299</v>
      </c>
      <c r="Y68" s="4">
        <v>2.2146401985111699</v>
      </c>
      <c r="Z68" s="4">
        <v>2.5083960988224701</v>
      </c>
      <c r="AA68" s="3">
        <v>0.260175578611333</v>
      </c>
      <c r="AB68" s="10">
        <v>20770400000</v>
      </c>
      <c r="AC68" s="3">
        <v>-6.6962202735149606E-2</v>
      </c>
      <c r="AD68" s="9">
        <v>-0.15971780604133501</v>
      </c>
      <c r="AE68" s="9">
        <v>-0.24771513353115701</v>
      </c>
      <c r="AF68" s="3">
        <v>-0.18178359096313901</v>
      </c>
      <c r="AG68" s="3">
        <v>0.13955555555555499</v>
      </c>
      <c r="AH68" s="3">
        <v>-2.4681293903390699E-2</v>
      </c>
      <c r="AI68" s="3">
        <v>0</v>
      </c>
      <c r="AJ68">
        <v>45.297585500512596</v>
      </c>
    </row>
    <row r="69" spans="1:36" x14ac:dyDescent="0.35">
      <c r="A69" s="1" t="s">
        <v>255</v>
      </c>
      <c r="B69" s="1" t="s">
        <v>256</v>
      </c>
      <c r="C69">
        <v>44.8</v>
      </c>
      <c r="D69" s="1" t="s">
        <v>142</v>
      </c>
      <c r="E69" s="1" t="s">
        <v>77</v>
      </c>
      <c r="F69" s="1" t="s">
        <v>32</v>
      </c>
      <c r="G69" s="1" t="s">
        <v>32</v>
      </c>
      <c r="H69" s="1" t="s">
        <v>55</v>
      </c>
      <c r="I69" s="2">
        <v>34.500458435619699</v>
      </c>
      <c r="J69" s="2">
        <v>32.105619935988003</v>
      </c>
      <c r="K69" s="4">
        <v>12.4698364530823</v>
      </c>
      <c r="L69" s="4">
        <v>6.4351888313349699</v>
      </c>
      <c r="M69" s="4">
        <v>22.451159890650601</v>
      </c>
      <c r="N69" s="4">
        <v>4.7427167691383003</v>
      </c>
      <c r="O69" s="4">
        <v>15.796657890097</v>
      </c>
      <c r="P69" s="2">
        <v>10.0170653502778</v>
      </c>
      <c r="Q69" s="3">
        <v>0.137468224603118</v>
      </c>
      <c r="R69" s="3">
        <v>0.149229984701683</v>
      </c>
      <c r="S69" s="3">
        <v>5.3424939353157501E-2</v>
      </c>
      <c r="T69">
        <v>1.431854</v>
      </c>
      <c r="U69" s="2">
        <v>0.35147067371969998</v>
      </c>
      <c r="V69" s="3">
        <v>0.140597026043599</v>
      </c>
      <c r="W69" s="2">
        <v>0.77515904843891104</v>
      </c>
      <c r="X69" s="4">
        <v>1.5757398635794699</v>
      </c>
      <c r="Y69" s="4">
        <v>-0.58962951715760703</v>
      </c>
      <c r="Z69" s="4">
        <v>-0.428092200943271</v>
      </c>
      <c r="AA69" s="3">
        <v>5.9814106068890101E-2</v>
      </c>
      <c r="AB69" s="10">
        <v>714499183.05599999</v>
      </c>
      <c r="AC69" s="3">
        <v>-0.26541879821609499</v>
      </c>
      <c r="AD69" s="9">
        <v>2.4853380912259901E-2</v>
      </c>
      <c r="AE69" s="9">
        <v>0.25961125252057798</v>
      </c>
      <c r="AF69" s="3">
        <v>0.18009129040217201</v>
      </c>
      <c r="AG69" s="3">
        <v>-6.3633697246211499E-2</v>
      </c>
      <c r="AH69" s="3">
        <v>4.1002253990798897E-2</v>
      </c>
      <c r="AI69" s="3">
        <v>3.3000002000000001E-3</v>
      </c>
      <c r="AJ69">
        <v>32.879619525862999</v>
      </c>
    </row>
    <row r="70" spans="1:36" x14ac:dyDescent="0.35">
      <c r="A70" s="1" t="s">
        <v>257</v>
      </c>
      <c r="B70" s="1" t="s">
        <v>258</v>
      </c>
      <c r="C70">
        <v>5.4</v>
      </c>
      <c r="D70" s="1" t="s">
        <v>147</v>
      </c>
      <c r="E70" s="1" t="s">
        <v>124</v>
      </c>
      <c r="F70" s="1" t="s">
        <v>32</v>
      </c>
      <c r="G70" s="1" t="s">
        <v>32</v>
      </c>
      <c r="H70" s="1" t="s">
        <v>170</v>
      </c>
      <c r="I70" s="2">
        <v>10.078524785374301</v>
      </c>
      <c r="J70" s="2">
        <v>12.881900103065901</v>
      </c>
      <c r="K70" s="4">
        <v>6.3395374154504402</v>
      </c>
      <c r="L70" s="4">
        <v>4.7146018058704096</v>
      </c>
      <c r="M70" s="4">
        <v>6.83758442819257</v>
      </c>
      <c r="N70" s="4">
        <v>2.8536391005836399</v>
      </c>
      <c r="O70" s="4">
        <v>22.158526127028399</v>
      </c>
      <c r="P70" s="2">
        <v>14.9516028591185</v>
      </c>
      <c r="Q70" s="3">
        <v>0.283140554927718</v>
      </c>
      <c r="R70" s="3">
        <v>0.22190308963014399</v>
      </c>
      <c r="S70" s="3">
        <v>0.11358781286367001</v>
      </c>
      <c r="T70">
        <v>1</v>
      </c>
      <c r="U70" s="2">
        <v>0.37733342925348601</v>
      </c>
      <c r="V70" s="3">
        <v>0.30055886400634402</v>
      </c>
      <c r="W70" s="2">
        <v>0.48947504856955099</v>
      </c>
      <c r="X70" s="4">
        <v>1.4927018822657401</v>
      </c>
      <c r="Y70" s="4">
        <v>-0.42704677054290202</v>
      </c>
      <c r="Z70" s="4">
        <v>0.125661030902676</v>
      </c>
      <c r="AA70" s="3">
        <v>1.89151694183049E-2</v>
      </c>
      <c r="AB70" s="10">
        <v>58860295.092</v>
      </c>
      <c r="AC70" s="3">
        <v>0.11811031170314901</v>
      </c>
      <c r="AD70" s="9">
        <v>0.43976708348009902</v>
      </c>
      <c r="AE70" s="9">
        <v>0.55058800773694405</v>
      </c>
      <c r="AF70" s="3">
        <v>0.62348173913043403</v>
      </c>
      <c r="AG70" s="3">
        <v>0.59859429622815097</v>
      </c>
      <c r="AH70" s="3">
        <v>1.00181400593472</v>
      </c>
      <c r="AI70" s="3">
        <v>0</v>
      </c>
      <c r="AJ70">
        <v>6.0323616670821298</v>
      </c>
    </row>
    <row r="71" spans="1:36" x14ac:dyDescent="0.35">
      <c r="A71" s="1" t="s">
        <v>259</v>
      </c>
      <c r="B71" s="1" t="s">
        <v>260</v>
      </c>
      <c r="C71">
        <v>16.27</v>
      </c>
      <c r="D71" s="1" t="s">
        <v>254</v>
      </c>
      <c r="E71" s="1" t="s">
        <v>261</v>
      </c>
      <c r="F71" s="1" t="s">
        <v>32</v>
      </c>
      <c r="G71" s="1" t="s">
        <v>32</v>
      </c>
      <c r="H71" s="1" t="s">
        <v>170</v>
      </c>
      <c r="I71" s="2">
        <v>22.283124654164901</v>
      </c>
      <c r="J71" s="2">
        <v>21.682634535664601</v>
      </c>
      <c r="K71" s="4">
        <v>9.6025084383477992</v>
      </c>
      <c r="L71" s="4">
        <v>12.895773295143099</v>
      </c>
      <c r="M71" s="4">
        <v>18.120638560446899</v>
      </c>
      <c r="N71" s="4">
        <v>2.56926439125376</v>
      </c>
      <c r="O71" s="4">
        <v>11.2867985873969</v>
      </c>
      <c r="P71" s="2">
        <v>20.047733396706001</v>
      </c>
      <c r="Q71" s="3">
        <v>0.115300902863887</v>
      </c>
      <c r="R71" s="3">
        <v>8.3304274556826693E-2</v>
      </c>
      <c r="S71" s="3">
        <v>3.5691755174971702E-2</v>
      </c>
      <c r="T71">
        <v>1.448423</v>
      </c>
      <c r="U71" s="2">
        <v>0.35061345201487398</v>
      </c>
      <c r="V71" s="3">
        <v>0.27163795425015103</v>
      </c>
      <c r="W71" s="2">
        <v>0.62517682775845895</v>
      </c>
      <c r="X71" s="4">
        <v>2.2192198434143999</v>
      </c>
      <c r="Y71" s="4">
        <v>0.73475496623209602</v>
      </c>
      <c r="Z71" s="4">
        <v>0.26487826259154601</v>
      </c>
      <c r="AA71" s="3">
        <v>0.15621741904361799</v>
      </c>
      <c r="AB71" s="10">
        <v>1013103338.3547</v>
      </c>
      <c r="AC71" s="3">
        <v>0.15457444654817701</v>
      </c>
      <c r="AD71" s="9">
        <v>0.133058010861415</v>
      </c>
      <c r="AE71" s="9">
        <v>0.66575134344315301</v>
      </c>
      <c r="AF71" s="3">
        <v>0.66575134344315301</v>
      </c>
      <c r="AG71" s="3">
        <v>3.6304826267701297E-2</v>
      </c>
      <c r="AH71" s="3">
        <v>6.15539555410725E-2</v>
      </c>
      <c r="AI71" s="3">
        <v>1.8499999999999999E-2</v>
      </c>
      <c r="AJ71">
        <v>19.348474032698999</v>
      </c>
    </row>
    <row r="72" spans="1:36" x14ac:dyDescent="0.35">
      <c r="A72" s="1" t="s">
        <v>179</v>
      </c>
      <c r="B72" s="1" t="s">
        <v>262</v>
      </c>
      <c r="C72">
        <v>13.9</v>
      </c>
      <c r="D72" s="1" t="s">
        <v>53</v>
      </c>
      <c r="E72" s="1" t="s">
        <v>220</v>
      </c>
      <c r="F72" s="1" t="s">
        <v>38</v>
      </c>
      <c r="G72" s="1" t="s">
        <v>38</v>
      </c>
      <c r="H72" s="1" t="s">
        <v>170</v>
      </c>
      <c r="I72" s="2">
        <v>100</v>
      </c>
      <c r="J72" s="2">
        <v>100</v>
      </c>
      <c r="K72" s="4">
        <v>-17.817361075369</v>
      </c>
      <c r="L72" s="4">
        <v>-47.217533774636699</v>
      </c>
      <c r="M72" s="4">
        <v>-15.383176338063</v>
      </c>
      <c r="N72" s="4">
        <v>11.2058358378865</v>
      </c>
      <c r="O72" s="4">
        <v>100</v>
      </c>
      <c r="P72" s="2">
        <v>100</v>
      </c>
      <c r="Q72" s="3">
        <v>-0.70892485467313904</v>
      </c>
      <c r="R72" s="3">
        <v>-0.383890273520826</v>
      </c>
      <c r="S72" s="3">
        <v>-0.178502618772821</v>
      </c>
      <c r="T72">
        <v>1</v>
      </c>
      <c r="U72" s="2">
        <v>0.61873834224559099</v>
      </c>
      <c r="V72" s="3">
        <v>0.14303606462062099</v>
      </c>
      <c r="W72" s="2">
        <v>0.73374238328381403</v>
      </c>
      <c r="X72" s="4">
        <v>2.9715095472934401</v>
      </c>
      <c r="Y72" s="4">
        <v>1.0579261613680599</v>
      </c>
      <c r="Z72" s="4">
        <v>-0.52812767903027702</v>
      </c>
      <c r="AA72" s="3">
        <v>-3.0314858009797999E-2</v>
      </c>
      <c r="AB72" s="10">
        <v>23016769932.299999</v>
      </c>
      <c r="AC72" s="3"/>
      <c r="AE72" s="9"/>
      <c r="AF72" s="3">
        <v>-0.57544652387390605</v>
      </c>
      <c r="AI72" s="3">
        <v>0</v>
      </c>
      <c r="AJ72"/>
    </row>
    <row r="73" spans="1:36" x14ac:dyDescent="0.35">
      <c r="A73" s="1" t="s">
        <v>263</v>
      </c>
      <c r="B73" s="1" t="s">
        <v>264</v>
      </c>
      <c r="C73">
        <v>131.4</v>
      </c>
      <c r="D73" s="1" t="s">
        <v>142</v>
      </c>
      <c r="E73" s="1" t="s">
        <v>143</v>
      </c>
      <c r="F73" s="1" t="s">
        <v>32</v>
      </c>
      <c r="G73" s="1" t="s">
        <v>32</v>
      </c>
      <c r="H73" s="1" t="s">
        <v>170</v>
      </c>
      <c r="I73" s="2">
        <v>60.332781021897802</v>
      </c>
      <c r="J73" s="2">
        <v>66.702940662200703</v>
      </c>
      <c r="K73" s="4">
        <v>28.400627015607501</v>
      </c>
      <c r="L73" s="4">
        <v>20.089765813303799</v>
      </c>
      <c r="M73" s="4">
        <v>42.881964000520803</v>
      </c>
      <c r="N73" s="4">
        <v>18.694445145565901</v>
      </c>
      <c r="O73" s="4">
        <v>43.847695879659902</v>
      </c>
      <c r="P73" s="2">
        <v>27.570565522096999</v>
      </c>
      <c r="Q73" s="3">
        <v>0.309855518491361</v>
      </c>
      <c r="R73" s="3">
        <v>0.127500401170866</v>
      </c>
      <c r="S73" s="3">
        <v>5.7163161645067503E-2</v>
      </c>
      <c r="T73">
        <v>1</v>
      </c>
      <c r="U73" s="2">
        <v>0.41030852435668003</v>
      </c>
      <c r="V73" s="3">
        <v>5.88852583181547E-2</v>
      </c>
      <c r="W73" s="2">
        <v>0.38179876973252302</v>
      </c>
      <c r="X73" s="4">
        <v>4.4205454977331202</v>
      </c>
      <c r="Y73" s="4">
        <v>2.38578942830042</v>
      </c>
      <c r="Z73" s="4">
        <v>2.0854903554797399</v>
      </c>
      <c r="AA73" s="3">
        <v>0.17018921968579101</v>
      </c>
      <c r="AB73" s="10">
        <v>1719270013.23</v>
      </c>
      <c r="AC73" s="3">
        <v>-0.70170017386497996</v>
      </c>
      <c r="AD73" s="9">
        <v>5.0011856770215697E-2</v>
      </c>
      <c r="AE73" s="9">
        <v>4.6288209606986701E-2</v>
      </c>
      <c r="AF73" s="3">
        <v>3.7854503633738497E-2</v>
      </c>
      <c r="AG73" s="3">
        <v>8.8732781288018606E-2</v>
      </c>
      <c r="AH73" s="3">
        <v>0.463491810782304</v>
      </c>
      <c r="AI73" s="3">
        <v>0</v>
      </c>
      <c r="AJ73">
        <v>38.020699239517398</v>
      </c>
    </row>
    <row r="74" spans="1:36" x14ac:dyDescent="0.35">
      <c r="A74" s="1" t="s">
        <v>265</v>
      </c>
      <c r="B74" s="1" t="s">
        <v>266</v>
      </c>
      <c r="C74">
        <v>319.58999999999997</v>
      </c>
      <c r="D74" s="1" t="s">
        <v>267</v>
      </c>
      <c r="E74" s="1" t="s">
        <v>73</v>
      </c>
      <c r="F74" s="1" t="s">
        <v>113</v>
      </c>
      <c r="G74" s="1" t="s">
        <v>38</v>
      </c>
      <c r="H74" s="1" t="s">
        <v>55</v>
      </c>
      <c r="I74" s="2">
        <v>1290.7208522948499</v>
      </c>
      <c r="J74" s="2">
        <v>3236.0734130717101</v>
      </c>
      <c r="K74" s="4">
        <v>1129.2645945265499</v>
      </c>
      <c r="L74" s="4">
        <v>801.23528730092596</v>
      </c>
      <c r="M74" s="4">
        <v>1610.99431505437</v>
      </c>
      <c r="N74" s="4">
        <v>272.90268477158497</v>
      </c>
      <c r="O74" s="4">
        <v>1625.50235712125</v>
      </c>
      <c r="P74" s="2">
        <v>696.26587644642495</v>
      </c>
      <c r="Q74" s="3">
        <v>0.21143431926924799</v>
      </c>
      <c r="R74" s="3">
        <v>0.12228158538881601</v>
      </c>
      <c r="S74" s="3">
        <v>9.4834776246799202E-2</v>
      </c>
      <c r="T74">
        <v>0.84553699999999998</v>
      </c>
      <c r="U74" s="2">
        <v>0.16081713106567599</v>
      </c>
      <c r="V74" s="3">
        <v>7.2821982316488001E-4</v>
      </c>
      <c r="W74" s="2">
        <v>0.68598593729270796</v>
      </c>
      <c r="X74" s="4">
        <v>1.2295019573727699</v>
      </c>
      <c r="Y74" s="4">
        <v>0.61307368847113897</v>
      </c>
      <c r="Z74" s="4">
        <v>-0.29079027323091899</v>
      </c>
      <c r="AA74" s="3">
        <v>5.7870593141500698E-2</v>
      </c>
      <c r="AB74" s="10">
        <v>50219525783.190002</v>
      </c>
      <c r="AC74" s="3">
        <v>-0.98969364394748705</v>
      </c>
      <c r="AD74" s="9">
        <v>0.32638346898576598</v>
      </c>
      <c r="AE74" s="9">
        <v>-2.0307356732103901</v>
      </c>
      <c r="AF74" s="3">
        <v>-3.3692718374610702</v>
      </c>
      <c r="AG74" s="3">
        <v>1.6120464914186401</v>
      </c>
      <c r="AH74" s="3">
        <v>0.29517155506364101</v>
      </c>
      <c r="AI74" s="3">
        <v>1.38E-2</v>
      </c>
      <c r="AJ74">
        <v>3.12911791428147</v>
      </c>
    </row>
    <row r="85" spans="8:9" x14ac:dyDescent="0.35">
      <c r="H85" s="3"/>
      <c r="I85" s="3"/>
    </row>
  </sheetData>
  <phoneticPr fontId="1" type="noConversion"/>
  <conditionalFormatting sqref="H75:I1048576 K1:L74">
    <cfRule type="colorScale" priority="10">
      <colorScale>
        <cfvo type="num" val="7"/>
        <cfvo type="percentile" val="50"/>
        <cfvo type="num" val="12"/>
        <color rgb="FF00B050"/>
        <color rgb="FFFFEB84"/>
        <color rgb="FFFF0000"/>
      </colorScale>
    </cfRule>
  </conditionalFormatting>
  <conditionalFormatting sqref="F75:G1048576 I1:J74">
    <cfRule type="colorScale" priority="8">
      <colorScale>
        <cfvo type="num" val="10"/>
        <cfvo type="percentile" val="50"/>
        <cfvo type="num" val="25"/>
        <color rgb="FF00B050"/>
        <color rgb="FFFFEB84"/>
        <color rgb="FFFF0000"/>
      </colorScale>
    </cfRule>
  </conditionalFormatting>
  <conditionalFormatting sqref="Y1:Z1048576">
    <cfRule type="colorScale" priority="4">
      <colorScale>
        <cfvo type="num" val="0.5"/>
        <cfvo type="num" val="2"/>
        <cfvo type="num" val="3"/>
        <color rgb="FF00B050"/>
        <color rgb="FFFFEB84"/>
        <color rgb="FFFF0000"/>
      </colorScale>
    </cfRule>
  </conditionalFormatting>
  <conditionalFormatting sqref="AC1:AC1048576">
    <cfRule type="colorScale" priority="3">
      <colorScale>
        <cfvo type="num" val="-0.1"/>
        <cfvo type="num" val="0.1"/>
        <cfvo type="num" val="0.25"/>
        <color rgb="FFFF0000"/>
        <color rgb="FFFFEB84"/>
        <color rgb="FF00B050"/>
      </colorScale>
    </cfRule>
  </conditionalFormatting>
  <conditionalFormatting sqref="M1:M74">
    <cfRule type="colorScale" priority="2">
      <colorScale>
        <cfvo type="num" val="12"/>
        <cfvo type="num" val="16"/>
        <cfvo type="num" val="21"/>
        <color rgb="FF00B050"/>
        <color rgb="FFFFEB84"/>
        <color rgb="FFFF0000"/>
      </colorScale>
    </cfRule>
  </conditionalFormatting>
  <conditionalFormatting sqref="N1:N1048576">
    <cfRule type="colorScale" priority="1">
      <colorScale>
        <cfvo type="num" val="0.9"/>
        <cfvo type="num" val="1.3"/>
        <cfvo type="num" val="2"/>
        <color rgb="FF00B050"/>
        <color rgb="FFFFEB84"/>
        <color rgb="FFFF000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A877A-AE56-4D98-AB99-1C2F643190BD}">
  <dimension ref="A1:L17"/>
  <sheetViews>
    <sheetView tabSelected="1" topLeftCell="A4" workbookViewId="0">
      <selection activeCell="A11" sqref="A11:XFD11"/>
    </sheetView>
  </sheetViews>
  <sheetFormatPr baseColWidth="10" defaultRowHeight="14.5" x14ac:dyDescent="0.35"/>
  <cols>
    <col min="2" max="2" width="24.54296875" customWidth="1"/>
    <col min="3" max="3" width="18.36328125" customWidth="1"/>
    <col min="4" max="4" width="17.453125" customWidth="1"/>
    <col min="5" max="5" width="18.81640625" customWidth="1"/>
    <col min="6" max="6" width="18.90625" customWidth="1"/>
    <col min="7" max="8" width="18.26953125" customWidth="1"/>
    <col min="9" max="9" width="33.6328125" customWidth="1"/>
    <col min="10" max="10" width="10" customWidth="1"/>
    <col min="11" max="11" width="21.90625" customWidth="1"/>
    <col min="12" max="12" width="65.90625" customWidth="1"/>
  </cols>
  <sheetData>
    <row r="1" spans="1:12" ht="29" x14ac:dyDescent="0.35">
      <c r="A1" s="11" t="s">
        <v>0</v>
      </c>
      <c r="B1" s="11" t="s">
        <v>177</v>
      </c>
      <c r="C1" s="15" t="s">
        <v>200</v>
      </c>
      <c r="D1" s="11" t="s">
        <v>81</v>
      </c>
      <c r="E1" s="11" t="s">
        <v>85</v>
      </c>
      <c r="F1" s="11" t="s">
        <v>176</v>
      </c>
      <c r="G1" s="11" t="s">
        <v>180</v>
      </c>
      <c r="H1" s="11" t="s">
        <v>181</v>
      </c>
      <c r="I1" s="11" t="s">
        <v>3</v>
      </c>
      <c r="J1" s="11" t="s">
        <v>195</v>
      </c>
      <c r="K1" s="15" t="s">
        <v>199</v>
      </c>
      <c r="L1" s="11" t="s">
        <v>86</v>
      </c>
    </row>
    <row r="2" spans="1:12" x14ac:dyDescent="0.35">
      <c r="A2" t="s">
        <v>29</v>
      </c>
      <c r="B2" t="str">
        <f>VLOOKUP(A2,'ODBC (dsn=SQLite3 Datasource)'!$1:$1048576,2,FALSE)</f>
        <v>Alibaba Group Holding Limited</v>
      </c>
      <c r="C2">
        <f>42+29</f>
        <v>71</v>
      </c>
      <c r="D2">
        <f>VLOOKUP(A2,'ODBC (dsn=SQLite3 Datasource)'!$1:$1048576,3,FALSE)</f>
        <v>578.06666666666695</v>
      </c>
      <c r="E2">
        <v>820</v>
      </c>
      <c r="F2">
        <f>VLOOKUP(A2,'ODBC (dsn=SQLite3 Datasource)'!$1:$1048576,36,FALSE)</f>
        <v>700.118790622294</v>
      </c>
      <c r="G2" s="3">
        <f>1/(D2/F2)-1</f>
        <v>0.21113849144670804</v>
      </c>
      <c r="I2" t="str">
        <f>VLOOKUP(A2,'ODBC (dsn=SQLite3 Datasource)'!$1:$1048576,4,FALSE)</f>
        <v>Internet Retail</v>
      </c>
      <c r="J2" t="s">
        <v>196</v>
      </c>
      <c r="K2" t="s">
        <v>197</v>
      </c>
    </row>
    <row r="3" spans="1:12" x14ac:dyDescent="0.35">
      <c r="A3" t="s">
        <v>82</v>
      </c>
      <c r="B3" t="str">
        <f>VLOOKUP(A3,'ODBC (dsn=SQLite3 Datasource)'!$1:$1048576,2,FALSE)</f>
        <v>BABA-SW</v>
      </c>
      <c r="C3">
        <f>300</f>
        <v>300</v>
      </c>
      <c r="D3">
        <f>VLOOKUP(A3,'ODBC (dsn=SQLite3 Datasource)'!$1:$1048576,3,FALSE)</f>
        <v>72.64</v>
      </c>
      <c r="E3">
        <v>135</v>
      </c>
      <c r="F3">
        <f>VLOOKUP(A3,'ODBC (dsn=SQLite3 Datasource)'!$1:$1048576,36,FALSE)</f>
        <v>136.20888684928801</v>
      </c>
      <c r="G3" s="3">
        <f t="shared" ref="G3:G14" si="0">1/(D3/F3)-1</f>
        <v>0.87512234098689423</v>
      </c>
      <c r="I3" t="str">
        <f>VLOOKUP(A3,'ODBC (dsn=SQLite3 Datasource)'!$1:$1048576,4,FALSE)</f>
        <v>Internet Retail</v>
      </c>
      <c r="J3" t="s">
        <v>196</v>
      </c>
      <c r="K3" t="s">
        <v>197</v>
      </c>
    </row>
    <row r="4" spans="1:12" ht="43.5" x14ac:dyDescent="0.35">
      <c r="A4" t="s">
        <v>35</v>
      </c>
      <c r="B4" t="str">
        <f>VLOOKUP(A4,'ODBC (dsn=SQLite3 Datasource)'!$1:$1048576,2,FALSE)</f>
        <v>KORIAN</v>
      </c>
      <c r="C4">
        <v>261</v>
      </c>
      <c r="D4">
        <f>VLOOKUP(A4,'ODBC (dsn=SQLite3 Datasource)'!$1:$1048576,3,FALSE)</f>
        <v>19.850000000000001</v>
      </c>
      <c r="E4">
        <v>20.8</v>
      </c>
      <c r="F4">
        <f>VLOOKUP(A4,'ODBC (dsn=SQLite3 Datasource)'!$1:$1048576,36,FALSE)</f>
        <v>22.7603073833792</v>
      </c>
      <c r="G4" s="3">
        <f t="shared" si="0"/>
        <v>0.14661498153043806</v>
      </c>
      <c r="I4" t="str">
        <f>VLOOKUP(A4,'ODBC (dsn=SQLite3 Datasource)'!$1:$1048576,4,FALSE)</f>
        <v>Medical Care Facilities</v>
      </c>
      <c r="J4" t="s">
        <v>196</v>
      </c>
      <c r="K4" t="s">
        <v>196</v>
      </c>
      <c r="L4" s="14" t="s">
        <v>201</v>
      </c>
    </row>
    <row r="5" spans="1:12" x14ac:dyDescent="0.35">
      <c r="A5" t="s">
        <v>43</v>
      </c>
      <c r="B5" t="str">
        <f>VLOOKUP(A5,'ODBC (dsn=SQLite3 Datasource)'!$1:$1048576,2,FALSE)</f>
        <v>ORANGE</v>
      </c>
      <c r="C5">
        <v>196</v>
      </c>
      <c r="D5">
        <f>VLOOKUP(A5,'ODBC (dsn=SQLite3 Datasource)'!$1:$1048576,3,FALSE)</f>
        <v>10.778</v>
      </c>
      <c r="E5">
        <v>9.6</v>
      </c>
      <c r="F5">
        <f>VLOOKUP(A5,'ODBC (dsn=SQLite3 Datasource)'!$1:$1048576,36,FALSE)</f>
        <v>15.5113354112347</v>
      </c>
      <c r="G5" s="3">
        <f t="shared" si="0"/>
        <v>0.43916639554970316</v>
      </c>
      <c r="I5" t="str">
        <f>VLOOKUP(A5,'ODBC (dsn=SQLite3 Datasource)'!$1:$1048576,4,FALSE)</f>
        <v>Telecom Services</v>
      </c>
      <c r="J5" t="s">
        <v>196</v>
      </c>
      <c r="K5" t="s">
        <v>196</v>
      </c>
    </row>
    <row r="6" spans="1:12" x14ac:dyDescent="0.35">
      <c r="A6" t="s">
        <v>45</v>
      </c>
      <c r="B6" t="str">
        <f>VLOOKUP(A6,'ODBC (dsn=SQLite3 Datasource)'!$1:$1048576,2,FALSE)</f>
        <v>CHINA UNICOM</v>
      </c>
      <c r="C6">
        <v>4000</v>
      </c>
      <c r="D6">
        <f>VLOOKUP(A6,'ODBC (dsn=SQLite3 Datasource)'!$1:$1048576,3,FALSE)</f>
        <v>3.456</v>
      </c>
      <c r="E6">
        <v>3.52</v>
      </c>
      <c r="F6">
        <f>VLOOKUP(A6,'ODBC (dsn=SQLite3 Datasource)'!$1:$1048576,36,FALSE)</f>
        <v>13.562057147809</v>
      </c>
      <c r="G6" s="3">
        <f t="shared" si="0"/>
        <v>2.924206350639178</v>
      </c>
      <c r="I6" t="str">
        <f>VLOOKUP(A6,'ODBC (dsn=SQLite3 Datasource)'!$1:$1048576,4,FALSE)</f>
        <v>Telecom Services</v>
      </c>
      <c r="J6" t="s">
        <v>196</v>
      </c>
      <c r="K6" t="s">
        <v>196</v>
      </c>
    </row>
    <row r="7" spans="1:12" x14ac:dyDescent="0.35">
      <c r="A7" t="s">
        <v>84</v>
      </c>
      <c r="B7" t="str">
        <f>VLOOKUP(A7,'ODBC (dsn=SQLite3 Datasource)'!$1:$1048576,2,FALSE)</f>
        <v>Geo Group Inc (The) REIT</v>
      </c>
      <c r="C7">
        <v>259</v>
      </c>
      <c r="D7">
        <f>VLOOKUP(A7,'ODBC (dsn=SQLite3 Datasource)'!$1:$1048576,3,FALSE)</f>
        <v>5.25</v>
      </c>
      <c r="E7">
        <v>6.64</v>
      </c>
      <c r="F7">
        <f>VLOOKUP(A7,'ODBC (dsn=SQLite3 Datasource)'!$1:$1048576,36,FALSE)</f>
        <v>15.705568364010301</v>
      </c>
      <c r="G7" s="3">
        <f t="shared" si="0"/>
        <v>1.9915368312400572</v>
      </c>
      <c r="I7" t="str">
        <f>VLOOKUP(A7,'ODBC (dsn=SQLite3 Datasource)'!$1:$1048576,4,FALSE)</f>
        <v>REIT—Healthcare Facilities</v>
      </c>
      <c r="J7" t="s">
        <v>196</v>
      </c>
      <c r="K7" t="s">
        <v>196</v>
      </c>
    </row>
    <row r="8" spans="1:12" x14ac:dyDescent="0.35">
      <c r="A8" t="s">
        <v>40</v>
      </c>
      <c r="B8" t="str">
        <f>VLOOKUP(A8,'ODBC (dsn=SQLite3 Datasource)'!$1:$1048576,2,FALSE)</f>
        <v>NIHON PARKERIZING CO</v>
      </c>
      <c r="C8">
        <v>1000</v>
      </c>
      <c r="D8">
        <f>VLOOKUP(A8,'ODBC (dsn=SQLite3 Datasource)'!$1:$1048576,3,FALSE)</f>
        <v>997</v>
      </c>
      <c r="E8">
        <v>1000</v>
      </c>
      <c r="F8">
        <f>VLOOKUP(A8,'ODBC (dsn=SQLite3 Datasource)'!$1:$1048576,36,FALSE)</f>
        <v>1519.7694384859201</v>
      </c>
      <c r="G8" s="3">
        <f t="shared" si="0"/>
        <v>0.5243424658835707</v>
      </c>
      <c r="I8" t="str">
        <f>VLOOKUP(A8,'ODBC (dsn=SQLite3 Datasource)'!$1:$1048576,4,FALSE)</f>
        <v>Specialty Chemicals</v>
      </c>
      <c r="J8" t="s">
        <v>196</v>
      </c>
      <c r="K8" t="s">
        <v>196</v>
      </c>
    </row>
    <row r="9" spans="1:12" x14ac:dyDescent="0.35">
      <c r="A9" t="s">
        <v>87</v>
      </c>
      <c r="B9" t="str">
        <f>VLOOKUP(A9,'ODBC (dsn=SQLite3 Datasource)'!$1:$1048576,2,FALSE)</f>
        <v>CHINA TOWER</v>
      </c>
      <c r="C9">
        <v>10000</v>
      </c>
      <c r="D9">
        <f>VLOOKUP(A9,'ODBC (dsn=SQLite3 Datasource)'!$1:$1048576,3,FALSE)</f>
        <v>0.74399999999999999</v>
      </c>
      <c r="E9">
        <v>0.89</v>
      </c>
      <c r="F9">
        <f>VLOOKUP(A9,'ODBC (dsn=SQLite3 Datasource)'!$1:$1048576,36,FALSE)</f>
        <v>1.4847158328476799</v>
      </c>
      <c r="G9" s="3">
        <f t="shared" si="0"/>
        <v>0.99558579683827952</v>
      </c>
      <c r="I9" t="str">
        <f>VLOOKUP(A9,'ODBC (dsn=SQLite3 Datasource)'!$1:$1048576,4,FALSE)</f>
        <v>Telecom Services</v>
      </c>
      <c r="J9" t="s">
        <v>196</v>
      </c>
      <c r="K9" t="s">
        <v>196</v>
      </c>
    </row>
    <row r="10" spans="1:12" x14ac:dyDescent="0.35">
      <c r="A10" t="s">
        <v>174</v>
      </c>
      <c r="B10" t="str">
        <f>VLOOKUP(A10,'ODBC (dsn=SQLite3 Datasource)'!$1:$1048576,2,FALSE)</f>
        <v>HENGAN INT'L</v>
      </c>
      <c r="C10">
        <v>500</v>
      </c>
      <c r="D10">
        <f>VLOOKUP(A10,'ODBC (dsn=SQLite3 Datasource)'!$1:$1048576,3,FALSE)</f>
        <v>33.04</v>
      </c>
      <c r="E10">
        <v>39.79</v>
      </c>
      <c r="F10">
        <f>VLOOKUP(A10,'ODBC (dsn=SQLite3 Datasource)'!$1:$1048576,36,FALSE)</f>
        <v>61.335919662122997</v>
      </c>
      <c r="G10" s="3">
        <f t="shared" si="0"/>
        <v>0.85641403335723365</v>
      </c>
      <c r="I10" t="str">
        <f>VLOOKUP(A10,'ODBC (dsn=SQLite3 Datasource)'!$1:$1048576,4,FALSE)</f>
        <v>Household &amp; Personal Products</v>
      </c>
      <c r="J10" t="s">
        <v>196</v>
      </c>
      <c r="K10" t="s">
        <v>196</v>
      </c>
    </row>
    <row r="11" spans="1:12" x14ac:dyDescent="0.35">
      <c r="A11" t="s">
        <v>88</v>
      </c>
      <c r="B11" t="str">
        <f>VLOOKUP(A11,'ODBC (dsn=SQLite3 Datasource)'!$1:$1048576,2,FALSE)</f>
        <v>Baidu, Inc.</v>
      </c>
      <c r="C11">
        <v>2</v>
      </c>
      <c r="D11">
        <f>VLOOKUP(A11,'ODBC (dsn=SQLite3 Datasource)'!$1:$1048576,3,FALSE)</f>
        <v>790.13333333333298</v>
      </c>
      <c r="E11">
        <v>1174</v>
      </c>
      <c r="F11">
        <f>VLOOKUP(A11,'ODBC (dsn=SQLite3 Datasource)'!$1:$1048576,36,FALSE)</f>
        <v>98.175851857119895</v>
      </c>
      <c r="G11" s="3">
        <f t="shared" si="0"/>
        <v>-0.87574774064657446</v>
      </c>
      <c r="I11" t="str">
        <f>VLOOKUP(A11,'ODBC (dsn=SQLite3 Datasource)'!$1:$1048576,4,FALSE)</f>
        <v>Internet Content &amp; Information</v>
      </c>
      <c r="J11" t="s">
        <v>196</v>
      </c>
      <c r="K11" t="s">
        <v>197</v>
      </c>
    </row>
    <row r="12" spans="1:12" x14ac:dyDescent="0.35">
      <c r="A12" t="s">
        <v>173</v>
      </c>
      <c r="B12" t="str">
        <f>VLOOKUP(A12,'ODBC (dsn=SQLite3 Datasource)'!$1:$1048576,2,FALSE)</f>
        <v>Meta Platforms, Inc.</v>
      </c>
      <c r="C12">
        <v>3</v>
      </c>
      <c r="D12">
        <f>VLOOKUP(A12,'ODBC (dsn=SQLite3 Datasource)'!$1:$1048576,3,FALSE)</f>
        <v>214.72</v>
      </c>
      <c r="E12">
        <v>214</v>
      </c>
      <c r="F12">
        <f>VLOOKUP(A12,'ODBC (dsn=SQLite3 Datasource)'!$1:$1048576,36,FALSE)</f>
        <v>215.09070225034799</v>
      </c>
      <c r="G12" s="3">
        <f t="shared" si="0"/>
        <v>1.7264449066132226E-3</v>
      </c>
      <c r="I12" t="str">
        <f>VLOOKUP(A12,'ODBC (dsn=SQLite3 Datasource)'!$1:$1048576,4,FALSE)</f>
        <v>Internet Content &amp; Information</v>
      </c>
      <c r="J12" t="s">
        <v>196</v>
      </c>
      <c r="K12" t="s">
        <v>197</v>
      </c>
    </row>
    <row r="13" spans="1:12" x14ac:dyDescent="0.35">
      <c r="A13" s="12" t="s">
        <v>121</v>
      </c>
      <c r="B13" t="str">
        <f>VLOOKUP(A13,'ODBC (dsn=SQLite3 Datasource)'!$1:$1048576,2,FALSE)</f>
        <v>NEWLAT FOOD</v>
      </c>
      <c r="C13">
        <v>100</v>
      </c>
      <c r="D13">
        <f>VLOOKUP(A13,'ODBC (dsn=SQLite3 Datasource)'!$1:$1048576,3,FALSE)</f>
        <v>7.34</v>
      </c>
      <c r="E13">
        <v>6.77</v>
      </c>
      <c r="F13">
        <f>VLOOKUP(A13,'ODBC (dsn=SQLite3 Datasource)'!$1:$1048576,36,FALSE)</f>
        <v>12.1635477541705</v>
      </c>
      <c r="G13" s="3">
        <f t="shared" si="0"/>
        <v>0.65715909457363741</v>
      </c>
      <c r="I13" t="str">
        <f>VLOOKUP(A13,'ODBC (dsn=SQLite3 Datasource)'!$1:$1048576,4,FALSE)</f>
        <v>Packaged Foods</v>
      </c>
      <c r="J13" t="s">
        <v>196</v>
      </c>
      <c r="K13" t="s">
        <v>196</v>
      </c>
    </row>
    <row r="14" spans="1:12" x14ac:dyDescent="0.35">
      <c r="A14" s="12" t="s">
        <v>96</v>
      </c>
      <c r="B14" t="str">
        <f>VLOOKUP(A14,'ODBC (dsn=SQLite3 Datasource)'!$1:$1048576,2,FALSE)</f>
        <v>KAISA PROSPER</v>
      </c>
      <c r="C14">
        <v>1000</v>
      </c>
      <c r="D14">
        <f>VLOOKUP(A14,'ODBC (dsn=SQLite3 Datasource)'!$1:$1048576,3,FALSE)</f>
        <v>7.1680000000000001</v>
      </c>
      <c r="E14">
        <v>18.12</v>
      </c>
      <c r="F14">
        <f>VLOOKUP(A14,'ODBC (dsn=SQLite3 Datasource)'!$1:$1048576,36,FALSE)</f>
        <v>50.155275007241997</v>
      </c>
      <c r="G14" s="3">
        <f t="shared" si="0"/>
        <v>5.99710867846568</v>
      </c>
      <c r="I14" t="str">
        <f>VLOOKUP(A14,'ODBC (dsn=SQLite3 Datasource)'!$1:$1048576,4,FALSE)</f>
        <v>Real Estate Services</v>
      </c>
      <c r="J14" t="s">
        <v>197</v>
      </c>
      <c r="K14" t="s">
        <v>196</v>
      </c>
    </row>
    <row r="15" spans="1:12" ht="43.5" x14ac:dyDescent="0.35">
      <c r="A15" s="12" t="s">
        <v>33</v>
      </c>
      <c r="B15" t="str">
        <f>VLOOKUP(A15,'ODBC (dsn=SQLite3 Datasource)'!$1:$1048576,2,FALSE)</f>
        <v>LNA SANTE</v>
      </c>
      <c r="C15">
        <v>1000</v>
      </c>
      <c r="D15">
        <f>VLOOKUP(A15,'ODBC (dsn=SQLite3 Datasource)'!$1:$1048576,3,FALSE)</f>
        <v>35.450000000000003</v>
      </c>
      <c r="E15">
        <v>18.12</v>
      </c>
      <c r="F15">
        <f>VLOOKUP(A15,'ODBC (dsn=SQLite3 Datasource)'!$1:$1048576,36,FALSE)</f>
        <v>82.741504955518195</v>
      </c>
      <c r="G15" s="3">
        <f t="shared" ref="G15" si="1">1/(D15/F15)-1</f>
        <v>1.3340339902826006</v>
      </c>
      <c r="I15" t="str">
        <f>VLOOKUP(A15,'ODBC (dsn=SQLite3 Datasource)'!$1:$1048576,4,FALSE)</f>
        <v>Medical Care Facilities</v>
      </c>
      <c r="J15" t="s">
        <v>196</v>
      </c>
      <c r="K15" t="s">
        <v>196</v>
      </c>
      <c r="L15" s="14" t="s">
        <v>201</v>
      </c>
    </row>
    <row r="16" spans="1:12" ht="43.5" x14ac:dyDescent="0.35">
      <c r="A16" s="13" t="s">
        <v>178</v>
      </c>
      <c r="B16" t="str">
        <f>VLOOKUP(A16,'ODBC (dsn=SQLite3 Datasource)'!$1:$1048576,2,FALSE)</f>
        <v>DYE AND DURHAM LIMITED</v>
      </c>
      <c r="C16">
        <v>70</v>
      </c>
      <c r="D16">
        <f>VLOOKUP(A16,'ODBC (dsn=SQLite3 Datasource)'!$1:$1048576,3,FALSE)</f>
        <v>27.15</v>
      </c>
      <c r="E16">
        <v>47</v>
      </c>
      <c r="F16">
        <f>VLOOKUP(A16,'ODBC (dsn=SQLite3 Datasource)'!$1:$1048576,36,FALSE)</f>
        <v>13.6175667878932</v>
      </c>
      <c r="G16" s="3">
        <f t="shared" ref="G16" si="2">1/(D16/F16)-1</f>
        <v>-0.49843216250853772</v>
      </c>
      <c r="I16" t="str">
        <f>VLOOKUP(A16,'ODBC (dsn=SQLite3 Datasource)'!$1:$1048576,4,FALSE)</f>
        <v>Software—Infrastructure</v>
      </c>
      <c r="J16" t="s">
        <v>197</v>
      </c>
      <c r="K16" t="s">
        <v>196</v>
      </c>
      <c r="L16" s="14" t="s">
        <v>198</v>
      </c>
    </row>
    <row r="17" spans="1:1" x14ac:dyDescent="0.35">
      <c r="A17" s="13" t="s">
        <v>179</v>
      </c>
    </row>
  </sheetData>
  <conditionalFormatting sqref="G1:H1048576">
    <cfRule type="colorScale" priority="1">
      <colorScale>
        <cfvo type="num" val="0"/>
        <cfvo type="num" val="0.1"/>
        <cfvo type="num" val="0.2"/>
        <color rgb="FFFF0000"/>
        <color rgb="FFFFEB84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1 b 3 5 5 d 2 - 0 5 4 d - 4 8 2 4 - 9 8 c c - 1 1 f 1 f b a 6 5 2 4 7 "   x m l n s = " h t t p : / / s c h e m a s . m i c r o s o f t . c o m / D a t a M a s h u p " > A A A A A M U D A A B Q S w M E F A A C A A g A 4 V O y V N z l c g u k A A A A 9 g A A A B I A H A B D b 2 5 m a W c v U G F j a 2 F n Z S 5 4 b W w g o h g A K K A U A A A A A A A A A A A A A A A A A A A A A A A A A A A A h Y + x D o I w F E V / h X S n L e B A y K M M L A 6 S m J g Y 1 w Y q N M L D 0 G L 5 N w c / y V 8 Q o 6 i b 4 z 3 3 D P f e r z f I p q 7 1 L m o w u s e U B J Q T T 2 H Z V x r r l I z 2 6 M c k E 7 C V 5 U n W y p t l N M l k q p Q 0 1 p 4 T x p x z 1 E W 0 H 2 o W c h 6 w Q 7 H Z l Y 3 q J P n I + r / s a z R W Y q m I g P 1 r j A h p w F c 0 i u d N w B Y I h c a v E M 7 d s / 2 B k I + t H Q c l F P r 5 G t g S g b 0 / i A d Q S w M E F A A C A A g A 4 V O y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F T s l R R D m z l v w A A A A 4 B A A A T A B w A R m 9 y b X V s Y X M v U 2 V j d G l v b j E u b S C i G A A o o B Q A A A A A A A A A A A A A A A A A A A A A A A A A A A B t j j 9 v w j A U x P d I + Q 5 P Z o E K I q F u R B l o Q m C g i q h h 8 + I / T 4 p F s J G f P Y R P T 9 o u D N x y 0 u 9 O p y P U 0 X o H / N / X Z Z 7 l G f U y o I E Z 6 5 q v G u a G X M V P R x v x E x o Z J f k U N C 4 Y V D B g z D O Y x P / Y R D q j d H F K G M Y 5 M 1 N Z S c K q 3 o g L Y S B x K + 4 Y 8 L H S f U L t S T R e p x u 6 S G J v 4 y E p w a P X 1 z Y 5 I 3 + x H L Z O D i N Z E h S 0 M E q 8 R F Q Y V b 7 / x p b A + O 6 4 q 8 / w A e 1 P 9 w 1 v J t k i z 6 x 7 v V 8 + A V B L A Q I t A B Q A A g A I A O F T s l T c 5 X I L p A A A A P Y A A A A S A A A A A A A A A A A A A A A A A A A A A A B D b 2 5 m a W c v U G F j a 2 F n Z S 5 4 b W x Q S w E C L Q A U A A I A C A D h U 7 J U D 8 r p q 6 Q A A A D p A A A A E w A A A A A A A A A A A A A A A A D w A A A A W 0 N v b n R l b n R f V H l w Z X N d L n h t b F B L A Q I t A B Q A A g A I A O F T s l R R D m z l v w A A A A 4 B A A A T A A A A A A A A A A A A A A A A A O E B A A B G b 3 J t d W x h c y 9 T Z W N 0 a W 9 u M S 5 t U E s F B g A A A A A D A A M A w g A A A O 0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U l A A A A A A A A M y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E Q k M l M j A o Z H N u J T N E U 1 F M a X R l M y U y M E R h d G F z b 3 V y Y 2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9 E Q k N f X 2 R z b l 9 T U U x p d G U z X 0 R h d G F z b 3 V y Y 2 U i I C 8 + P E V u d H J 5 I F R 5 c G U 9 I k Z p b G x l Z E N v b X B s Z X R l U m V z d W x 0 V G 9 X b 3 J r c 2 h l Z X Q i I F Z h b H V l P S J s M S I g L z 4 8 R W 5 0 c n k g V H l w Z T 0 i U X V l c n l J R C I g V m F s d W U 9 I n N l N W U z Y j F m O C 0 2 O T M 5 L T R m M G U t Y T V h Y y 1 j O T l h Y T E y M 2 F m N z Y i I C 8 + P E V u d H J 5 I F R 5 c G U 9 I k Z p b G x F c n J v c k N v d W 5 0 I i B W Y W x 1 Z T 0 i b D A i I C 8 + P E V u d H J 5 I F R 5 c G U 9 I k Z p b G x M Y X N 0 V X B k Y X R l Z C I g V m F s d W U 9 I m Q y M D I y L T A 1 L T E 4 V D A 4 O j M x O j A z L j M y M j U z M j Z a I i A v P j x F b n R y e S B U e X B l P S J G a W x s Q 2 9 s d W 1 u V H l w Z X M i I F Z h b H V l P S J z Q m d Z R k J n W U d C Z 1 l G Q l F V R k J R V U Z C U V V G Q l F V R k J R V U Z C U V V G Q l F V R k J R V U Z C U V V G I i A v P j x F b n R y e S B U e X B l P S J G a W x s R X J y b 3 J D b 2 R l I i B W Y W x 1 Z T 0 i c 1 V u a 2 5 v d 2 4 i I C 8 + P E V u d H J 5 I F R 5 c G U 9 I k Z p b G x D b 2 x 1 b W 5 O Y W 1 l c y I g V m F s d W U 9 I n N b J n F 1 b 3 Q 7 V G l j a 2 V y J n F 1 b 3 Q 7 L C Z x d W 9 0 O 0 N v b X B h b n l O Y W 1 l J n F 1 b 3 Q 7 L C Z x d W 9 0 O 0 N 1 c n J l b n R Q c m l j Z S Z x d W 9 0 O y w m c X V v d D t T Z W N 0 b 3 I m c X V v d D s s J n F 1 b 3 Q 7 Q 2 9 1 b n R y e S Z x d W 9 0 O y w m c X V v d D t T d G 9 j a 0 N 1 c n J l b m N 5 J n F 1 b 3 Q 7 L C Z x d W 9 0 O 1 J l c G 9 y d E N 1 c n J l b m N 5 J n F 1 b 3 Q 7 L C Z x d W 9 0 O 0 x h c 3 R S Z X B v c n R E Y X R l J n F 1 b 3 Q 7 L C Z x d W 9 0 O 0 N 1 c n J l b n R Q R V I m c X V v d D s s J n F 1 b 3 Q 7 T W V h b l B F U i Z x d W 9 0 O y w m c X V v d D t D d X J y Z W 5 0 R V Z F Q k l U R E E m c X V v d D s s J n F 1 b 3 Q 7 T W V h b k V W R U J J V E R B J n F 1 b 3 Q 7 L C Z x d W 9 0 O 0 N 1 c n J l b n R F V k V C S V Q m c X V v d D s s J n F 1 b 3 Q 7 Q 3 V y c m V u d F B y a W N l d G 9 C b 2 9 r J n F 1 b 3 Q 7 L C Z x d W 9 0 O 0 N 1 c n J l b n R Q c m l j Z X R v R n J l Z U N h c 2 h G b G 9 3 U m F 0 Z S Z x d W 9 0 O y w m c X V v d D t N Z W F u U H J p Y 2 V 0 b 0 Z y Z W V D Y X N o R m x v d 1 J h d G U m c X V v d D s s J n F 1 b 3 Q 7 U k 9 F J n F 1 b 3 Q 7 L C Z x d W 9 0 O 1 J P Q 0 U m c X V v d D s s J n F 1 b 3 Q 7 U k 9 B J n F 1 b 3 Q 7 L C Z x d W 9 0 O 0 J l d G E m c X V v d D s s J n F 1 b 3 Q 7 T G l x d W l k a X R 5 U m F 0 a W 8 m c X V v d D s s J n F 1 b 3 Q 7 Q 2 F z a E 9 2 Z X J T d G 9 j a 1 B y a W N l J n F 1 b 3 Q 7 L C Z x d W 9 0 O 0 R l Y n R R d W F s a X R 5 U m F 0 a W 8 m c X V v d D s s J n F 1 b 3 Q 7 T G l h Y m l s a X R p Z X N 0 b 0 V x d W l 0 e V J h d G l v J n F 1 b 3 Q 7 L C Z x d W 9 0 O 0 5 l d E R l Y n R 0 b 0 V C S V R E Q S Z x d W 9 0 O y w m c X V v d D t N Z W F u T m V 0 R G V i d H R v R U J J V E R B J n F 1 b 3 Q 7 L C Z x d W 9 0 O 0 l u d G V y Z X N 0 R X h w Z W 5 z Z X R v R U J J V C Z x d W 9 0 O y w m c X V v d D t F b n R y Z X B y a X N l V m F s d W V V U 0 Q m c X V v d D s s J n F 1 b 3 Q 7 R E N G V m F s d W V 3 a X R o R X h p d E 1 1 b H R p c G x l U G 9 0 Z W 5 0 a W F s J n F 1 b 3 Q 7 L C Z x d W 9 0 O 0 V C S V R E Q V R l b m R l b m N 5 J n F 1 b 3 Q 7 L C Z x d W 9 0 O 0 Z y Z W V D Y X N o R m x v d 1 R l b m R l b m N 5 J n F 1 b 3 Q 7 L C Z x d W 9 0 O 0 9 w Z X J h d G l u Z 0 N h c 2 h G b G 9 3 V G V u Z G V u Y 3 k m c X V v d D s s J n F 1 b 3 Q 7 T m V 0 S W 5 j b 2 1 l V G V u Z G V u Y 3 k m c X V v d D s s J n F 1 b 3 Q 7 R X F 1 a X R 5 V G V u Z G V u Y 3 k m c X V v d D s s J n F 1 b 3 Q 7 R G l 2 a W R l b m R Z a W V s Z C Z x d W 9 0 O y w m c X V v d D t U Y X J n Z X R Q c m l j Z S Z x d W 9 0 O 1 0 i I C 8 + P E V u d H J 5 I F R 5 c G U 9 I k Z p b G x D b 3 V u d C I g V m F s d W U 9 I m w 3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R C Q y A o Z H N u P V N R T G l 0 Z T M g R G F 0 Y X N v d X J j Z S k v Q X V 0 b 1 J l b W 9 2 Z W R D b 2 x 1 b W 5 z M S 5 7 V G l j a 2 V y L D B 9 J n F 1 b 3 Q 7 L C Z x d W 9 0 O 1 N l Y 3 R p b 2 4 x L 0 9 E Q k M g K G R z b j 1 T U U x p d G U z I E R h d G F z b 3 V y Y 2 U p L 0 F 1 d G 9 S Z W 1 v d m V k Q 2 9 s d W 1 u c z E u e 0 N v b X B h b n l O Y W 1 l L D F 9 J n F 1 b 3 Q 7 L C Z x d W 9 0 O 1 N l Y 3 R p b 2 4 x L 0 9 E Q k M g K G R z b j 1 T U U x p d G U z I E R h d G F z b 3 V y Y 2 U p L 0 F 1 d G 9 S Z W 1 v d m V k Q 2 9 s d W 1 u c z E u e 0 N 1 c n J l b n R Q c m l j Z S w y f S Z x d W 9 0 O y w m c X V v d D t T Z W N 0 a W 9 u M S 9 P R E J D I C h k c 2 4 9 U 1 F M a X R l M y B E Y X R h c 2 9 1 c m N l K S 9 B d X R v U m V t b 3 Z l Z E N v b H V t b n M x L n t T Z W N 0 b 3 I s M 3 0 m c X V v d D s s J n F 1 b 3 Q 7 U 2 V j d G l v b j E v T 0 R C Q y A o Z H N u P V N R T G l 0 Z T M g R G F 0 Y X N v d X J j Z S k v Q X V 0 b 1 J l b W 9 2 Z W R D b 2 x 1 b W 5 z M S 5 7 Q 2 9 1 b n R y e S w 0 f S Z x d W 9 0 O y w m c X V v d D t T Z W N 0 a W 9 u M S 9 P R E J D I C h k c 2 4 9 U 1 F M a X R l M y B E Y X R h c 2 9 1 c m N l K S 9 B d X R v U m V t b 3 Z l Z E N v b H V t b n M x L n t T d G 9 j a 0 N 1 c n J l b m N 5 L D V 9 J n F 1 b 3 Q 7 L C Z x d W 9 0 O 1 N l Y 3 R p b 2 4 x L 0 9 E Q k M g K G R z b j 1 T U U x p d G U z I E R h d G F z b 3 V y Y 2 U p L 0 F 1 d G 9 S Z W 1 v d m V k Q 2 9 s d W 1 u c z E u e 1 J l c G 9 y d E N 1 c n J l b m N 5 L D Z 9 J n F 1 b 3 Q 7 L C Z x d W 9 0 O 1 N l Y 3 R p b 2 4 x L 0 9 E Q k M g K G R z b j 1 T U U x p d G U z I E R h d G F z b 3 V y Y 2 U p L 0 F 1 d G 9 S Z W 1 v d m V k Q 2 9 s d W 1 u c z E u e 0 x h c 3 R S Z X B v c n R E Y X R l L D d 9 J n F 1 b 3 Q 7 L C Z x d W 9 0 O 1 N l Y 3 R p b 2 4 x L 0 9 E Q k M g K G R z b j 1 T U U x p d G U z I E R h d G F z b 3 V y Y 2 U p L 0 F 1 d G 9 S Z W 1 v d m V k Q 2 9 s d W 1 u c z E u e 0 N 1 c n J l b n R Q R V I s O H 0 m c X V v d D s s J n F 1 b 3 Q 7 U 2 V j d G l v b j E v T 0 R C Q y A o Z H N u P V N R T G l 0 Z T M g R G F 0 Y X N v d X J j Z S k v Q X V 0 b 1 J l b W 9 2 Z W R D b 2 x 1 b W 5 z M S 5 7 T W V h b l B F U i w 5 f S Z x d W 9 0 O y w m c X V v d D t T Z W N 0 a W 9 u M S 9 P R E J D I C h k c 2 4 9 U 1 F M a X R l M y B E Y X R h c 2 9 1 c m N l K S 9 B d X R v U m V t b 3 Z l Z E N v b H V t b n M x L n t D d X J y Z W 5 0 R V Z F Q k l U R E E s M T B 9 J n F 1 b 3 Q 7 L C Z x d W 9 0 O 1 N l Y 3 R p b 2 4 x L 0 9 E Q k M g K G R z b j 1 T U U x p d G U z I E R h d G F z b 3 V y Y 2 U p L 0 F 1 d G 9 S Z W 1 v d m V k Q 2 9 s d W 1 u c z E u e 0 1 l Y W 5 F V k V C S V R E Q S w x M X 0 m c X V v d D s s J n F 1 b 3 Q 7 U 2 V j d G l v b j E v T 0 R C Q y A o Z H N u P V N R T G l 0 Z T M g R G F 0 Y X N v d X J j Z S k v Q X V 0 b 1 J l b W 9 2 Z W R D b 2 x 1 b W 5 z M S 5 7 Q 3 V y c m V u d E V W R U J J V C w x M n 0 m c X V v d D s s J n F 1 b 3 Q 7 U 2 V j d G l v b j E v T 0 R C Q y A o Z H N u P V N R T G l 0 Z T M g R G F 0 Y X N v d X J j Z S k v Q X V 0 b 1 J l b W 9 2 Z W R D b 2 x 1 b W 5 z M S 5 7 Q 3 V y c m V u d F B y a W N l d G 9 C b 2 9 r L D E z f S Z x d W 9 0 O y w m c X V v d D t T Z W N 0 a W 9 u M S 9 P R E J D I C h k c 2 4 9 U 1 F M a X R l M y B E Y X R h c 2 9 1 c m N l K S 9 B d X R v U m V t b 3 Z l Z E N v b H V t b n M x L n t D d X J y Z W 5 0 U H J p Y 2 V 0 b 0 Z y Z W V D Y X N o R m x v d 1 J h d G U s M T R 9 J n F 1 b 3 Q 7 L C Z x d W 9 0 O 1 N l Y 3 R p b 2 4 x L 0 9 E Q k M g K G R z b j 1 T U U x p d G U z I E R h d G F z b 3 V y Y 2 U p L 0 F 1 d G 9 S Z W 1 v d m V k Q 2 9 s d W 1 u c z E u e 0 1 l Y W 5 Q c m l j Z X R v R n J l Z U N h c 2 h G b G 9 3 U m F 0 Z S w x N X 0 m c X V v d D s s J n F 1 b 3 Q 7 U 2 V j d G l v b j E v T 0 R C Q y A o Z H N u P V N R T G l 0 Z T M g R G F 0 Y X N v d X J j Z S k v Q X V 0 b 1 J l b W 9 2 Z W R D b 2 x 1 b W 5 z M S 5 7 U k 9 F L D E 2 f S Z x d W 9 0 O y w m c X V v d D t T Z W N 0 a W 9 u M S 9 P R E J D I C h k c 2 4 9 U 1 F M a X R l M y B E Y X R h c 2 9 1 c m N l K S 9 B d X R v U m V t b 3 Z l Z E N v b H V t b n M x L n t S T 0 N F L D E 3 f S Z x d W 9 0 O y w m c X V v d D t T Z W N 0 a W 9 u M S 9 P R E J D I C h k c 2 4 9 U 1 F M a X R l M y B E Y X R h c 2 9 1 c m N l K S 9 B d X R v U m V t b 3 Z l Z E N v b H V t b n M x L n t S T 0 E s M T h 9 J n F 1 b 3 Q 7 L C Z x d W 9 0 O 1 N l Y 3 R p b 2 4 x L 0 9 E Q k M g K G R z b j 1 T U U x p d G U z I E R h d G F z b 3 V y Y 2 U p L 0 F 1 d G 9 S Z W 1 v d m V k Q 2 9 s d W 1 u c z E u e 0 J l d G E s M T l 9 J n F 1 b 3 Q 7 L C Z x d W 9 0 O 1 N l Y 3 R p b 2 4 x L 0 9 E Q k M g K G R z b j 1 T U U x p d G U z I E R h d G F z b 3 V y Y 2 U p L 0 F 1 d G 9 S Z W 1 v d m V k Q 2 9 s d W 1 u c z E u e 0 x p c X V p Z G l 0 e V J h d G l v L D I w f S Z x d W 9 0 O y w m c X V v d D t T Z W N 0 a W 9 u M S 9 P R E J D I C h k c 2 4 9 U 1 F M a X R l M y B E Y X R h c 2 9 1 c m N l K S 9 B d X R v U m V t b 3 Z l Z E N v b H V t b n M x L n t D Y X N o T 3 Z l c l N 0 b 2 N r U H J p Y 2 U s M j F 9 J n F 1 b 3 Q 7 L C Z x d W 9 0 O 1 N l Y 3 R p b 2 4 x L 0 9 E Q k M g K G R z b j 1 T U U x p d G U z I E R h d G F z b 3 V y Y 2 U p L 0 F 1 d G 9 S Z W 1 v d m V k Q 2 9 s d W 1 u c z E u e 0 R l Y n R R d W F s a X R 5 U m F 0 a W 8 s M j J 9 J n F 1 b 3 Q 7 L C Z x d W 9 0 O 1 N l Y 3 R p b 2 4 x L 0 9 E Q k M g K G R z b j 1 T U U x p d G U z I E R h d G F z b 3 V y Y 2 U p L 0 F 1 d G 9 S Z W 1 v d m V k Q 2 9 s d W 1 u c z E u e 0 x p Y W J p b G l 0 a W V z d G 9 F c X V p d H l S Y X R p b y w y M 3 0 m c X V v d D s s J n F 1 b 3 Q 7 U 2 V j d G l v b j E v T 0 R C Q y A o Z H N u P V N R T G l 0 Z T M g R G F 0 Y X N v d X J j Z S k v Q X V 0 b 1 J l b W 9 2 Z W R D b 2 x 1 b W 5 z M S 5 7 T m V 0 R G V i d H R v R U J J V E R B L D I 0 f S Z x d W 9 0 O y w m c X V v d D t T Z W N 0 a W 9 u M S 9 P R E J D I C h k c 2 4 9 U 1 F M a X R l M y B E Y X R h c 2 9 1 c m N l K S 9 B d X R v U m V t b 3 Z l Z E N v b H V t b n M x L n t N Z W F u T m V 0 R G V i d H R v R U J J V E R B L D I 1 f S Z x d W 9 0 O y w m c X V v d D t T Z W N 0 a W 9 u M S 9 P R E J D I C h k c 2 4 9 U 1 F M a X R l M y B E Y X R h c 2 9 1 c m N l K S 9 B d X R v U m V t b 3 Z l Z E N v b H V t b n M x L n t J b n R l c m V z d E V 4 c G V u c 2 V 0 b 0 V C S V Q s M j Z 9 J n F 1 b 3 Q 7 L C Z x d W 9 0 O 1 N l Y 3 R p b 2 4 x L 0 9 E Q k M g K G R z b j 1 T U U x p d G U z I E R h d G F z b 3 V y Y 2 U p L 0 F 1 d G 9 S Z W 1 v d m V k Q 2 9 s d W 1 u c z E u e 0 V u d H J l c H J p c 2 V W Y W x 1 Z V V T R C w y N 3 0 m c X V v d D s s J n F 1 b 3 Q 7 U 2 V j d G l v b j E v T 0 R C Q y A o Z H N u P V N R T G l 0 Z T M g R G F 0 Y X N v d X J j Z S k v Q X V 0 b 1 J l b W 9 2 Z W R D b 2 x 1 b W 5 z M S 5 7 R E N G V m F s d W V 3 a X R o R X h p d E 1 1 b H R p c G x l U G 9 0 Z W 5 0 a W F s L D I 4 f S Z x d W 9 0 O y w m c X V v d D t T Z W N 0 a W 9 u M S 9 P R E J D I C h k c 2 4 9 U 1 F M a X R l M y B E Y X R h c 2 9 1 c m N l K S 9 B d X R v U m V t b 3 Z l Z E N v b H V t b n M x L n t F Q k l U R E F U Z W 5 k Z W 5 j e S w y O X 0 m c X V v d D s s J n F 1 b 3 Q 7 U 2 V j d G l v b j E v T 0 R C Q y A o Z H N u P V N R T G l 0 Z T M g R G F 0 Y X N v d X J j Z S k v Q X V 0 b 1 J l b W 9 2 Z W R D b 2 x 1 b W 5 z M S 5 7 R n J l Z U N h c 2 h G b G 9 3 V G V u Z G V u Y 3 k s M z B 9 J n F 1 b 3 Q 7 L C Z x d W 9 0 O 1 N l Y 3 R p b 2 4 x L 0 9 E Q k M g K G R z b j 1 T U U x p d G U z I E R h d G F z b 3 V y Y 2 U p L 0 F 1 d G 9 S Z W 1 v d m V k Q 2 9 s d W 1 u c z E u e 0 9 w Z X J h d G l u Z 0 N h c 2 h G b G 9 3 V G V u Z G V u Y 3 k s M z F 9 J n F 1 b 3 Q 7 L C Z x d W 9 0 O 1 N l Y 3 R p b 2 4 x L 0 9 E Q k M g K G R z b j 1 T U U x p d G U z I E R h d G F z b 3 V y Y 2 U p L 0 F 1 d G 9 S Z W 1 v d m V k Q 2 9 s d W 1 u c z E u e 0 5 l d E l u Y 2 9 t Z V R l b m R l b m N 5 L D M y f S Z x d W 9 0 O y w m c X V v d D t T Z W N 0 a W 9 u M S 9 P R E J D I C h k c 2 4 9 U 1 F M a X R l M y B E Y X R h c 2 9 1 c m N l K S 9 B d X R v U m V t b 3 Z l Z E N v b H V t b n M x L n t F c X V p d H l U Z W 5 k Z W 5 j e S w z M 3 0 m c X V v d D s s J n F 1 b 3 Q 7 U 2 V j d G l v b j E v T 0 R C Q y A o Z H N u P V N R T G l 0 Z T M g R G F 0 Y X N v d X J j Z S k v Q X V 0 b 1 J l b W 9 2 Z W R D b 2 x 1 b W 5 z M S 5 7 R G l 2 a W R l b m R Z a W V s Z C w z N H 0 m c X V v d D s s J n F 1 b 3 Q 7 U 2 V j d G l v b j E v T 0 R C Q y A o Z H N u P V N R T G l 0 Z T M g R G F 0 Y X N v d X J j Z S k v Q X V 0 b 1 J l b W 9 2 Z W R D b 2 x 1 b W 5 z M S 5 7 V G F y Z 2 V 0 U H J p Y 2 U s M z V 9 J n F 1 b 3 Q 7 X S w m c X V v d D t D b 2 x 1 b W 5 D b 3 V u d C Z x d W 9 0 O z o z N i w m c X V v d D t L Z X l D b 2 x 1 b W 5 O Y W 1 l c y Z x d W 9 0 O z p b X S w m c X V v d D t D b 2 x 1 b W 5 J Z G V u d G l 0 a W V z J n F 1 b 3 Q 7 O l s m c X V v d D t T Z W N 0 a W 9 u M S 9 P R E J D I C h k c 2 4 9 U 1 F M a X R l M y B E Y X R h c 2 9 1 c m N l K S 9 B d X R v U m V t b 3 Z l Z E N v b H V t b n M x L n t U a W N r Z X I s M H 0 m c X V v d D s s J n F 1 b 3 Q 7 U 2 V j d G l v b j E v T 0 R C Q y A o Z H N u P V N R T G l 0 Z T M g R G F 0 Y X N v d X J j Z S k v Q X V 0 b 1 J l b W 9 2 Z W R D b 2 x 1 b W 5 z M S 5 7 Q 2 9 t c G F u e U 5 h b W U s M X 0 m c X V v d D s s J n F 1 b 3 Q 7 U 2 V j d G l v b j E v T 0 R C Q y A o Z H N u P V N R T G l 0 Z T M g R G F 0 Y X N v d X J j Z S k v Q X V 0 b 1 J l b W 9 2 Z W R D b 2 x 1 b W 5 z M S 5 7 Q 3 V y c m V u d F B y a W N l L D J 9 J n F 1 b 3 Q 7 L C Z x d W 9 0 O 1 N l Y 3 R p b 2 4 x L 0 9 E Q k M g K G R z b j 1 T U U x p d G U z I E R h d G F z b 3 V y Y 2 U p L 0 F 1 d G 9 S Z W 1 v d m V k Q 2 9 s d W 1 u c z E u e 1 N l Y 3 R v c i w z f S Z x d W 9 0 O y w m c X V v d D t T Z W N 0 a W 9 u M S 9 P R E J D I C h k c 2 4 9 U 1 F M a X R l M y B E Y X R h c 2 9 1 c m N l K S 9 B d X R v U m V t b 3 Z l Z E N v b H V t b n M x L n t D b 3 V u d H J 5 L D R 9 J n F 1 b 3 Q 7 L C Z x d W 9 0 O 1 N l Y 3 R p b 2 4 x L 0 9 E Q k M g K G R z b j 1 T U U x p d G U z I E R h d G F z b 3 V y Y 2 U p L 0 F 1 d G 9 S Z W 1 v d m V k Q 2 9 s d W 1 u c z E u e 1 N 0 b 2 N r Q 3 V y c m V u Y 3 k s N X 0 m c X V v d D s s J n F 1 b 3 Q 7 U 2 V j d G l v b j E v T 0 R C Q y A o Z H N u P V N R T G l 0 Z T M g R G F 0 Y X N v d X J j Z S k v Q X V 0 b 1 J l b W 9 2 Z W R D b 2 x 1 b W 5 z M S 5 7 U m V w b 3 J 0 Q 3 V y c m V u Y 3 k s N n 0 m c X V v d D s s J n F 1 b 3 Q 7 U 2 V j d G l v b j E v T 0 R C Q y A o Z H N u P V N R T G l 0 Z T M g R G F 0 Y X N v d X J j Z S k v Q X V 0 b 1 J l b W 9 2 Z W R D b 2 x 1 b W 5 z M S 5 7 T G F z d F J l c G 9 y d E R h d G U s N 3 0 m c X V v d D s s J n F 1 b 3 Q 7 U 2 V j d G l v b j E v T 0 R C Q y A o Z H N u P V N R T G l 0 Z T M g R G F 0 Y X N v d X J j Z S k v Q X V 0 b 1 J l b W 9 2 Z W R D b 2 x 1 b W 5 z M S 5 7 Q 3 V y c m V u d F B F U i w 4 f S Z x d W 9 0 O y w m c X V v d D t T Z W N 0 a W 9 u M S 9 P R E J D I C h k c 2 4 9 U 1 F M a X R l M y B E Y X R h c 2 9 1 c m N l K S 9 B d X R v U m V t b 3 Z l Z E N v b H V t b n M x L n t N Z W F u U E V S L D l 9 J n F 1 b 3 Q 7 L C Z x d W 9 0 O 1 N l Y 3 R p b 2 4 x L 0 9 E Q k M g K G R z b j 1 T U U x p d G U z I E R h d G F z b 3 V y Y 2 U p L 0 F 1 d G 9 S Z W 1 v d m V k Q 2 9 s d W 1 u c z E u e 0 N 1 c n J l b n R F V k V C S V R E Q S w x M H 0 m c X V v d D s s J n F 1 b 3 Q 7 U 2 V j d G l v b j E v T 0 R C Q y A o Z H N u P V N R T G l 0 Z T M g R G F 0 Y X N v d X J j Z S k v Q X V 0 b 1 J l b W 9 2 Z W R D b 2 x 1 b W 5 z M S 5 7 T W V h b k V W R U J J V E R B L D E x f S Z x d W 9 0 O y w m c X V v d D t T Z W N 0 a W 9 u M S 9 P R E J D I C h k c 2 4 9 U 1 F M a X R l M y B E Y X R h c 2 9 1 c m N l K S 9 B d X R v U m V t b 3 Z l Z E N v b H V t b n M x L n t D d X J y Z W 5 0 R V Z F Q k l U L D E y f S Z x d W 9 0 O y w m c X V v d D t T Z W N 0 a W 9 u M S 9 P R E J D I C h k c 2 4 9 U 1 F M a X R l M y B E Y X R h c 2 9 1 c m N l K S 9 B d X R v U m V t b 3 Z l Z E N v b H V t b n M x L n t D d X J y Z W 5 0 U H J p Y 2 V 0 b 0 J v b 2 s s M T N 9 J n F 1 b 3 Q 7 L C Z x d W 9 0 O 1 N l Y 3 R p b 2 4 x L 0 9 E Q k M g K G R z b j 1 T U U x p d G U z I E R h d G F z b 3 V y Y 2 U p L 0 F 1 d G 9 S Z W 1 v d m V k Q 2 9 s d W 1 u c z E u e 0 N 1 c n J l b n R Q c m l j Z X R v R n J l Z U N h c 2 h G b G 9 3 U m F 0 Z S w x N H 0 m c X V v d D s s J n F 1 b 3 Q 7 U 2 V j d G l v b j E v T 0 R C Q y A o Z H N u P V N R T G l 0 Z T M g R G F 0 Y X N v d X J j Z S k v Q X V 0 b 1 J l b W 9 2 Z W R D b 2 x 1 b W 5 z M S 5 7 T W V h b l B y a W N l d G 9 G c m V l Q 2 F z a E Z s b 3 d S Y X R l L D E 1 f S Z x d W 9 0 O y w m c X V v d D t T Z W N 0 a W 9 u M S 9 P R E J D I C h k c 2 4 9 U 1 F M a X R l M y B E Y X R h c 2 9 1 c m N l K S 9 B d X R v U m V t b 3 Z l Z E N v b H V t b n M x L n t S T 0 U s M T Z 9 J n F 1 b 3 Q 7 L C Z x d W 9 0 O 1 N l Y 3 R p b 2 4 x L 0 9 E Q k M g K G R z b j 1 T U U x p d G U z I E R h d G F z b 3 V y Y 2 U p L 0 F 1 d G 9 S Z W 1 v d m V k Q 2 9 s d W 1 u c z E u e 1 J P Q 0 U s M T d 9 J n F 1 b 3 Q 7 L C Z x d W 9 0 O 1 N l Y 3 R p b 2 4 x L 0 9 E Q k M g K G R z b j 1 T U U x p d G U z I E R h d G F z b 3 V y Y 2 U p L 0 F 1 d G 9 S Z W 1 v d m V k Q 2 9 s d W 1 u c z E u e 1 J P Q S w x O H 0 m c X V v d D s s J n F 1 b 3 Q 7 U 2 V j d G l v b j E v T 0 R C Q y A o Z H N u P V N R T G l 0 Z T M g R G F 0 Y X N v d X J j Z S k v Q X V 0 b 1 J l b W 9 2 Z W R D b 2 x 1 b W 5 z M S 5 7 Q m V 0 Y S w x O X 0 m c X V v d D s s J n F 1 b 3 Q 7 U 2 V j d G l v b j E v T 0 R C Q y A o Z H N u P V N R T G l 0 Z T M g R G F 0 Y X N v d X J j Z S k v Q X V 0 b 1 J l b W 9 2 Z W R D b 2 x 1 b W 5 z M S 5 7 T G l x d W l k a X R 5 U m F 0 a W 8 s M j B 9 J n F 1 b 3 Q 7 L C Z x d W 9 0 O 1 N l Y 3 R p b 2 4 x L 0 9 E Q k M g K G R z b j 1 T U U x p d G U z I E R h d G F z b 3 V y Y 2 U p L 0 F 1 d G 9 S Z W 1 v d m V k Q 2 9 s d W 1 u c z E u e 0 N h c 2 h P d m V y U 3 R v Y 2 t Q c m l j Z S w y M X 0 m c X V v d D s s J n F 1 b 3 Q 7 U 2 V j d G l v b j E v T 0 R C Q y A o Z H N u P V N R T G l 0 Z T M g R G F 0 Y X N v d X J j Z S k v Q X V 0 b 1 J l b W 9 2 Z W R D b 2 x 1 b W 5 z M S 5 7 R G V i d F F 1 Y W x p d H l S Y X R p b y w y M n 0 m c X V v d D s s J n F 1 b 3 Q 7 U 2 V j d G l v b j E v T 0 R C Q y A o Z H N u P V N R T G l 0 Z T M g R G F 0 Y X N v d X J j Z S k v Q X V 0 b 1 J l b W 9 2 Z W R D b 2 x 1 b W 5 z M S 5 7 T G l h Y m l s a X R p Z X N 0 b 0 V x d W l 0 e V J h d G l v L D I z f S Z x d W 9 0 O y w m c X V v d D t T Z W N 0 a W 9 u M S 9 P R E J D I C h k c 2 4 9 U 1 F M a X R l M y B E Y X R h c 2 9 1 c m N l K S 9 B d X R v U m V t b 3 Z l Z E N v b H V t b n M x L n t O Z X R E Z W J 0 d G 9 F Q k l U R E E s M j R 9 J n F 1 b 3 Q 7 L C Z x d W 9 0 O 1 N l Y 3 R p b 2 4 x L 0 9 E Q k M g K G R z b j 1 T U U x p d G U z I E R h d G F z b 3 V y Y 2 U p L 0 F 1 d G 9 S Z W 1 v d m V k Q 2 9 s d W 1 u c z E u e 0 1 l Y W 5 O Z X R E Z W J 0 d G 9 F Q k l U R E E s M j V 9 J n F 1 b 3 Q 7 L C Z x d W 9 0 O 1 N l Y 3 R p b 2 4 x L 0 9 E Q k M g K G R z b j 1 T U U x p d G U z I E R h d G F z b 3 V y Y 2 U p L 0 F 1 d G 9 S Z W 1 v d m V k Q 2 9 s d W 1 u c z E u e 0 l u d G V y Z X N 0 R X h w Z W 5 z Z X R v R U J J V C w y N n 0 m c X V v d D s s J n F 1 b 3 Q 7 U 2 V j d G l v b j E v T 0 R C Q y A o Z H N u P V N R T G l 0 Z T M g R G F 0 Y X N v d X J j Z S k v Q X V 0 b 1 J l b W 9 2 Z W R D b 2 x 1 b W 5 z M S 5 7 R W 5 0 c m V w c m l z Z V Z h b H V l V V N E L D I 3 f S Z x d W 9 0 O y w m c X V v d D t T Z W N 0 a W 9 u M S 9 P R E J D I C h k c 2 4 9 U 1 F M a X R l M y B E Y X R h c 2 9 1 c m N l K S 9 B d X R v U m V t b 3 Z l Z E N v b H V t b n M x L n t E Q 0 Z W Y W x 1 Z X d p d G h F e G l 0 T X V s d G l w b G V Q b 3 R l b n R p Y W w s M j h 9 J n F 1 b 3 Q 7 L C Z x d W 9 0 O 1 N l Y 3 R p b 2 4 x L 0 9 E Q k M g K G R z b j 1 T U U x p d G U z I E R h d G F z b 3 V y Y 2 U p L 0 F 1 d G 9 S Z W 1 v d m V k Q 2 9 s d W 1 u c z E u e 0 V C S V R E Q V R l b m R l b m N 5 L D I 5 f S Z x d W 9 0 O y w m c X V v d D t T Z W N 0 a W 9 u M S 9 P R E J D I C h k c 2 4 9 U 1 F M a X R l M y B E Y X R h c 2 9 1 c m N l K S 9 B d X R v U m V t b 3 Z l Z E N v b H V t b n M x L n t G c m V l Q 2 F z a E Z s b 3 d U Z W 5 k Z W 5 j e S w z M H 0 m c X V v d D s s J n F 1 b 3 Q 7 U 2 V j d G l v b j E v T 0 R C Q y A o Z H N u P V N R T G l 0 Z T M g R G F 0 Y X N v d X J j Z S k v Q X V 0 b 1 J l b W 9 2 Z W R D b 2 x 1 b W 5 z M S 5 7 T 3 B l c m F 0 a W 5 n Q 2 F z a E Z s b 3 d U Z W 5 k Z W 5 j e S w z M X 0 m c X V v d D s s J n F 1 b 3 Q 7 U 2 V j d G l v b j E v T 0 R C Q y A o Z H N u P V N R T G l 0 Z T M g R G F 0 Y X N v d X J j Z S k v Q X V 0 b 1 J l b W 9 2 Z W R D b 2 x 1 b W 5 z M S 5 7 T m V 0 S W 5 j b 2 1 l V G V u Z G V u Y 3 k s M z J 9 J n F 1 b 3 Q 7 L C Z x d W 9 0 O 1 N l Y 3 R p b 2 4 x L 0 9 E Q k M g K G R z b j 1 T U U x p d G U z I E R h d G F z b 3 V y Y 2 U p L 0 F 1 d G 9 S Z W 1 v d m V k Q 2 9 s d W 1 u c z E u e 0 V x d W l 0 e V R l b m R l b m N 5 L D M z f S Z x d W 9 0 O y w m c X V v d D t T Z W N 0 a W 9 u M S 9 P R E J D I C h k c 2 4 9 U 1 F M a X R l M y B E Y X R h c 2 9 1 c m N l K S 9 B d X R v U m V t b 3 Z l Z E N v b H V t b n M x L n t E a X Z p Z G V u Z F l p Z W x k L D M 0 f S Z x d W 9 0 O y w m c X V v d D t T Z W N 0 a W 9 u M S 9 P R E J D I C h k c 2 4 9 U 1 F M a X R l M y B E Y X R h c 2 9 1 c m N l K S 9 B d X R v U m V t b 3 Z l Z E N v b H V t b n M x L n t U Y X J n Z X R Q c m l j Z S w z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E Q k M l M j A o Z H N u J T N E U 1 F M a X R l M y U y M E R h d G F z b 3 V y Y 2 U p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W q W i d R 5 u / T K w A 2 r F 7 I + D s A A A A A A I A A A A A A A N m A A D A A A A A E A A A A L 8 3 C 7 s t B L S 7 s F b o 5 1 A k 6 q o A A A A A B I A A A K A A A A A Q A A A A J w b 6 e X a 8 S d b h h m q n p 5 L / 6 l A A A A D W I c 2 3 5 E 0 e v 8 w B L 2 d X M J G F + C m 2 E x w / h O n a r K e P V B S c L x w D a F O J 2 c a q 7 v r s q N j x D J W B B w O o G r Y L C E Z p 4 b O q H t V s J I h 1 F D W 5 l U 1 F n q 7 z 8 D W y t B Q A A A C L L u R H Z 5 V 9 x 1 y C c z i 1 8 8 X o L K 6 A W w = = < / D a t a M a s h u p > 
</file>

<file path=customXml/itemProps1.xml><?xml version="1.0" encoding="utf-8"?>
<ds:datastoreItem xmlns:ds="http://schemas.openxmlformats.org/officeDocument/2006/customXml" ds:itemID="{2409C2AF-ED22-4030-9299-67D12AD5CC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ODBC (dsn=SQLite3 Datasource)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 Chuecos Martin</dc:creator>
  <cp:lastModifiedBy>Perez Chuecos Martin</cp:lastModifiedBy>
  <dcterms:created xsi:type="dcterms:W3CDTF">2021-11-16T21:14:15Z</dcterms:created>
  <dcterms:modified xsi:type="dcterms:W3CDTF">2022-05-18T12:41:11Z</dcterms:modified>
</cp:coreProperties>
</file>