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4A797D5-08F9-432B-BE07-C03780E3E6A6}" xr6:coauthVersionLast="47" xr6:coauthVersionMax="47" xr10:uidLastSave="{00000000-0000-0000-0000-000000000000}"/>
  <bookViews>
    <workbookView xWindow="19850" yWindow="810" windowWidth="18910" windowHeight="16450" xr2:uid="{A4396999-1B9C-44B6-ACF7-399230C6AE3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H27" i="2"/>
  <c r="G27" i="2"/>
  <c r="G17" i="2"/>
  <c r="H17" i="2"/>
  <c r="I17" i="2"/>
  <c r="I18" i="2"/>
  <c r="I20" i="2" s="1"/>
  <c r="I21" i="2" s="1"/>
  <c r="H18" i="2"/>
  <c r="H20" i="2" s="1"/>
  <c r="H21" i="2" s="1"/>
  <c r="G18" i="2"/>
  <c r="G20" i="2" s="1"/>
  <c r="G21" i="2" s="1"/>
  <c r="I15" i="2"/>
  <c r="I16" i="2" s="1"/>
  <c r="H15" i="2"/>
  <c r="H16" i="2" s="1"/>
  <c r="G15" i="2"/>
  <c r="G16" i="2" s="1"/>
  <c r="I12" i="2"/>
  <c r="H12" i="2"/>
  <c r="G12" i="2"/>
  <c r="H10" i="2"/>
  <c r="I10" i="2"/>
  <c r="D27" i="2" l="1"/>
  <c r="C27" i="2"/>
  <c r="C17" i="2"/>
  <c r="D17" i="2"/>
  <c r="D15" i="2"/>
  <c r="C15" i="2"/>
  <c r="D12" i="2"/>
  <c r="C12" i="2"/>
  <c r="P7" i="1"/>
  <c r="P6" i="1"/>
  <c r="P5" i="1"/>
  <c r="P4" i="1"/>
  <c r="P3" i="1"/>
  <c r="C16" i="2" l="1"/>
  <c r="C18" i="2" s="1"/>
  <c r="C20" i="2" s="1"/>
  <c r="C21" i="2" s="1"/>
  <c r="D16" i="2"/>
  <c r="D18" i="2" s="1"/>
  <c r="D20" i="2" s="1"/>
  <c r="D21" i="2" s="1"/>
</calcChain>
</file>

<file path=xl/sharedStrings.xml><?xml version="1.0" encoding="utf-8"?>
<sst xmlns="http://schemas.openxmlformats.org/spreadsheetml/2006/main" count="51" uniqueCount="48">
  <si>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</si>
  <si>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</si>
  <si>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</si>
  <si>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</si>
  <si>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</si>
  <si>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</si>
  <si>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</si>
  <si>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</si>
  <si>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</si>
  <si>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COGS</t>
  </si>
  <si>
    <t>Gross Profit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</si>
  <si>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</si>
  <si>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</si>
  <si>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</si>
  <si>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</si>
  <si>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</si>
  <si>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</si>
  <si>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</si>
  <si>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</si>
  <si>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</si>
  <si>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</si>
  <si>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FCF</t>
  </si>
  <si>
    <t>CX</t>
  </si>
  <si>
    <t>B2C, B2B communications (fixed, mobile, cable)</t>
  </si>
  <si>
    <t>High Tech</t>
  </si>
  <si>
    <t>Software</t>
  </si>
  <si>
    <t>Communications, Media &amp; Technology - 10.8B</t>
  </si>
  <si>
    <t>Financial Services - 11.6B</t>
  </si>
  <si>
    <t>Banking &amp; Capital Markets</t>
  </si>
  <si>
    <t>Insurance</t>
  </si>
  <si>
    <t>Health &amp; Public Service - 13.8B</t>
  </si>
  <si>
    <t>Health</t>
  </si>
  <si>
    <t>Public Service (defense, military)</t>
  </si>
  <si>
    <t>Products - 19.6B</t>
  </si>
  <si>
    <t>Consumer Goods, Retail, Travel</t>
  </si>
  <si>
    <t>Industrial</t>
  </si>
  <si>
    <t>Life Sciences</t>
  </si>
  <si>
    <t>Resources - 9.1B</t>
  </si>
  <si>
    <t>Chemicals &amp; Natural Resources</t>
  </si>
  <si>
    <t>Energy</t>
  </si>
  <si>
    <t>Utilities</t>
  </si>
  <si>
    <t>Consulting</t>
  </si>
  <si>
    <t>Managed Services</t>
  </si>
  <si>
    <t>TMT</t>
  </si>
  <si>
    <t>Finance</t>
  </si>
  <si>
    <t>Health/Public</t>
  </si>
  <si>
    <t>Products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</si>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</sst>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166" fontId="1" fillId="0" borderId="0" xfId="0" applyNumberFormat="1" applyFont="1"/>
    <xf numFmtId="3" fontId="3" fillId="0" borderId="0" xfId="0" applyNumberFormat="1" applyFont="1"/>
    <xf numFmtId="166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4FF3-592D-4D08-B591-1B9AE25E1288}">
  <dimension ref="B2:Q23"/>
  <sheetViews>
    <sheetView tabSelected="1" zoomScaleNormal="100" workbookViewId="0"/>
  </sheetViews>
  <sheetFormatPr defaultRowHeight="12.5" x14ac:dyDescent="0.25"/>
  <cols>
    <col min="1" max="16384" width="8.7265625" style="1"/>
  </cols>
  <sheetData>
    <row r="2" spans="2:17" ht="13" x14ac:dyDescent="0.3">
      <c r="B2" s="11" t="s">
        <v>26</v>
      </c>
      <c r="O2" s="1" t="s">
        <v>0</v>
      </c>
      <c r="P2" s="2">
        <v>320.5</v>
      </c>
    </row>
    <row r="3" spans="2:17" x14ac:dyDescent="0.25">
      <c r="B3" s="10">
        <v>0.4</v>
      </c>
      <c r="C3" s="1" t="s">
        <v>23</v>
      </c>
      <c r="O3" s="1" t="s">
        <v>1</v>
      </c>
      <c r="P3" s="3">
        <f>307.754+674.873-49.393</f>
        <v>933.23400000000004</v>
      </c>
      <c r="Q3" s="4" t="s">
        <v>6</v>
      </c>
    </row>
    <row r="4" spans="2:17" x14ac:dyDescent="0.25">
      <c r="B4" s="10">
        <v>0.18</v>
      </c>
      <c r="C4" s="1" t="s">
        <v>24</v>
      </c>
      <c r="O4" s="1" t="s">
        <v>2</v>
      </c>
      <c r="P4" s="3">
        <f>+P2*P3</f>
        <v>299101.49700000003</v>
      </c>
    </row>
    <row r="5" spans="2:17" x14ac:dyDescent="0.25">
      <c r="B5" s="10">
        <v>0.42</v>
      </c>
      <c r="C5" s="1" t="s">
        <v>25</v>
      </c>
      <c r="O5" s="1" t="s">
        <v>3</v>
      </c>
      <c r="P5" s="3">
        <f>8306+5+371</f>
        <v>8682</v>
      </c>
      <c r="Q5" s="4" t="s">
        <v>6</v>
      </c>
    </row>
    <row r="6" spans="2:17" x14ac:dyDescent="0.25">
      <c r="O6" s="1" t="s">
        <v>4</v>
      </c>
      <c r="P6" s="3">
        <f>114+5039</f>
        <v>5153</v>
      </c>
      <c r="Q6" s="4" t="s">
        <v>6</v>
      </c>
    </row>
    <row r="7" spans="2:17" ht="13" x14ac:dyDescent="0.3">
      <c r="B7" s="12" t="s">
        <v>27</v>
      </c>
      <c r="O7" s="1" t="s">
        <v>5</v>
      </c>
      <c r="P7" s="3">
        <f>+P4-P5+P6</f>
        <v>295572.49700000003</v>
      </c>
    </row>
    <row r="8" spans="2:17" x14ac:dyDescent="0.25">
      <c r="B8" s="10">
        <v>0.69</v>
      </c>
      <c r="C8" s="1" t="s">
        <v>28</v>
      </c>
    </row>
    <row r="9" spans="2:17" x14ac:dyDescent="0.25">
      <c r="B9" s="10">
        <v>0.31</v>
      </c>
      <c r="C9" s="1" t="s">
        <v>29</v>
      </c>
    </row>
    <row r="11" spans="2:17" ht="13" x14ac:dyDescent="0.3">
      <c r="B11" s="12" t="s">
        <v>30</v>
      </c>
    </row>
    <row r="12" spans="2:17" x14ac:dyDescent="0.25">
      <c r="B12" s="10">
        <v>0.31</v>
      </c>
      <c r="C12" s="1" t="s">
        <v>31</v>
      </c>
    </row>
    <row r="13" spans="2:17" x14ac:dyDescent="0.25">
      <c r="B13" s="10">
        <v>0.69</v>
      </c>
      <c r="C13" s="1" t="s">
        <v>32</v>
      </c>
    </row>
    <row r="15" spans="2:17" ht="13" x14ac:dyDescent="0.3">
      <c r="B15" s="12" t="s">
        <v>33</v>
      </c>
    </row>
    <row r="16" spans="2:17" x14ac:dyDescent="0.25">
      <c r="B16" s="10">
        <v>0.46</v>
      </c>
      <c r="C16" s="1" t="s">
        <v>34</v>
      </c>
    </row>
    <row r="17" spans="2:3" x14ac:dyDescent="0.25">
      <c r="B17" s="10">
        <v>0.34</v>
      </c>
      <c r="C17" s="1" t="s">
        <v>35</v>
      </c>
    </row>
    <row r="18" spans="2:3" x14ac:dyDescent="0.25">
      <c r="B18" s="10">
        <v>0.2</v>
      </c>
      <c r="C18" s="1" t="s">
        <v>36</v>
      </c>
    </row>
    <row r="20" spans="2:3" ht="13" x14ac:dyDescent="0.3">
      <c r="B20" s="12" t="s">
        <v>37</v>
      </c>
    </row>
    <row r="21" spans="2:3" x14ac:dyDescent="0.25">
      <c r="B21" s="10">
        <v>0.28999999999999998</v>
      </c>
      <c r="C21" s="1" t="s">
        <v>38</v>
      </c>
    </row>
    <row r="22" spans="2:3" x14ac:dyDescent="0.25">
      <c r="B22" s="10">
        <v>0.25</v>
      </c>
      <c r="C22" s="1" t="s">
        <v>39</v>
      </c>
    </row>
    <row r="23" spans="2:3" x14ac:dyDescent="0.25">
      <c r="B23" s="10">
        <v>0.46</v>
      </c>
      <c r="C23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8833-89FE-41A7-92CA-F086701375BB}">
  <dimension ref="A1:I3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1" max="1" width="4.6328125" style="1" bestFit="1" customWidth="1"/>
    <col min="2" max="2" width="17.1796875" style="1" bestFit="1" customWidth="1"/>
    <col min="3" max="4" width="10" style="1" bestFit="1" customWidth="1"/>
    <col min="5" max="8" width="8.7265625" style="1"/>
    <col min="9" max="9" width="9" style="4" bestFit="1" customWidth="1"/>
    <col min="10" max="16384" width="8.7265625" style="1"/>
  </cols>
  <sheetData>
    <row r="1" spans="1:9" x14ac:dyDescent="0.25">
      <c r="A1" s="13" t="s">
        <v>7</v>
      </c>
    </row>
    <row r="2" spans="1:9" s="5" customFormat="1" x14ac:dyDescent="0.25">
      <c r="C2" s="5">
        <v>45260</v>
      </c>
      <c r="D2" s="5">
        <v>45626</v>
      </c>
      <c r="G2" s="5">
        <v>44804</v>
      </c>
      <c r="H2" s="5">
        <v>45169</v>
      </c>
      <c r="I2" s="7">
        <v>45535</v>
      </c>
    </row>
    <row r="3" spans="1:9" s="3" customFormat="1" x14ac:dyDescent="0.25">
      <c r="B3" s="3" t="s">
        <v>43</v>
      </c>
      <c r="H3" s="3">
        <v>11453</v>
      </c>
      <c r="I3" s="9">
        <v>10837</v>
      </c>
    </row>
    <row r="4" spans="1:9" s="3" customFormat="1" x14ac:dyDescent="0.25">
      <c r="B4" s="3" t="s">
        <v>44</v>
      </c>
      <c r="H4" s="3">
        <v>12132</v>
      </c>
      <c r="I4" s="9">
        <v>11610</v>
      </c>
    </row>
    <row r="5" spans="1:9" s="3" customFormat="1" x14ac:dyDescent="0.25">
      <c r="B5" s="3" t="s">
        <v>45</v>
      </c>
      <c r="H5" s="3">
        <v>12560</v>
      </c>
      <c r="I5" s="9">
        <v>13841</v>
      </c>
    </row>
    <row r="6" spans="1:9" s="3" customFormat="1" x14ac:dyDescent="0.25">
      <c r="B6" s="3" t="s">
        <v>46</v>
      </c>
      <c r="H6" s="3">
        <v>19104</v>
      </c>
      <c r="I6" s="9">
        <v>19554</v>
      </c>
    </row>
    <row r="7" spans="1:9" s="3" customFormat="1" x14ac:dyDescent="0.25">
      <c r="B7" s="3" t="s">
        <v>47</v>
      </c>
      <c r="H7" s="3">
        <v>8863</v>
      </c>
      <c r="I7" s="9">
        <v>9054</v>
      </c>
    </row>
    <row r="8" spans="1:9" s="3" customFormat="1" x14ac:dyDescent="0.25">
      <c r="B8" s="3" t="s">
        <v>41</v>
      </c>
      <c r="H8" s="3">
        <v>33613</v>
      </c>
      <c r="I8" s="9">
        <v>33195</v>
      </c>
    </row>
    <row r="9" spans="1:9" s="5" customFormat="1" x14ac:dyDescent="0.25">
      <c r="B9" s="5" t="s">
        <v>42</v>
      </c>
      <c r="H9" s="5">
        <v>30499</v>
      </c>
      <c r="I9" s="9">
        <v>31701</v>
      </c>
    </row>
    <row r="10" spans="1:9" s="6" customFormat="1" ht="13" x14ac:dyDescent="0.3">
      <c r="B10" s="6" t="s">
        <v>8</v>
      </c>
      <c r="C10" s="6">
        <v>16224.303</v>
      </c>
      <c r="D10" s="6">
        <v>17689.544999999998</v>
      </c>
      <c r="G10" s="8">
        <v>61594.305</v>
      </c>
      <c r="H10" s="8">
        <f>+H8+H9</f>
        <v>64112</v>
      </c>
      <c r="I10" s="8">
        <f>+I8+I9</f>
        <v>64896</v>
      </c>
    </row>
    <row r="11" spans="1:9" s="3" customFormat="1" x14ac:dyDescent="0.25">
      <c r="B11" s="3" t="s">
        <v>9</v>
      </c>
      <c r="C11" s="3">
        <v>10776.361999999999</v>
      </c>
      <c r="D11" s="3">
        <v>11866.716</v>
      </c>
      <c r="G11" s="3">
        <v>41892.766000000003</v>
      </c>
      <c r="H11" s="3">
        <v>43380.137999999999</v>
      </c>
      <c r="I11" s="3">
        <v>43734.146999999997</v>
      </c>
    </row>
    <row r="12" spans="1:9" x14ac:dyDescent="0.25">
      <c r="B12" s="1" t="s">
        <v>10</v>
      </c>
      <c r="C12" s="3">
        <f>+C10-C11</f>
        <v>5447.9410000000007</v>
      </c>
      <c r="D12" s="3">
        <f>+D10-D11</f>
        <v>5822.8289999999979</v>
      </c>
      <c r="G12" s="3">
        <f>+G10-G11</f>
        <v>19701.538999999997</v>
      </c>
      <c r="H12" s="3">
        <f t="shared" ref="H12:I13" si="0">+H10-H11</f>
        <v>20731.862000000001</v>
      </c>
      <c r="I12" s="3">
        <f t="shared" si="0"/>
        <v>21161.853000000003</v>
      </c>
    </row>
    <row r="13" spans="1:9" x14ac:dyDescent="0.25">
      <c r="B13" s="1" t="s">
        <v>11</v>
      </c>
      <c r="C13" s="3">
        <v>1709.8910000000001</v>
      </c>
      <c r="D13" s="3">
        <v>1811.1089999999999</v>
      </c>
      <c r="G13" s="3">
        <v>6108.4009999999998</v>
      </c>
      <c r="H13" s="3">
        <v>6582.6289999999999</v>
      </c>
      <c r="I13" s="3">
        <v>6846.7139999999999</v>
      </c>
    </row>
    <row r="14" spans="1:9" s="3" customFormat="1" x14ac:dyDescent="0.25">
      <c r="B14" s="3" t="s">
        <v>12</v>
      </c>
      <c r="C14" s="3">
        <v>1033.499</v>
      </c>
      <c r="D14" s="3">
        <v>1063.2429999999999</v>
      </c>
      <c r="G14" s="3">
        <v>4225.9570000000003</v>
      </c>
      <c r="H14" s="3">
        <v>4275.9430000000002</v>
      </c>
      <c r="I14" s="9">
        <v>4281.3159999999998</v>
      </c>
    </row>
    <row r="15" spans="1:9" x14ac:dyDescent="0.25">
      <c r="B15" s="1" t="s">
        <v>13</v>
      </c>
      <c r="C15" s="3">
        <f>+C13+C14</f>
        <v>2743.3900000000003</v>
      </c>
      <c r="D15" s="3">
        <f t="shared" ref="D15" si="1">+D13+D14</f>
        <v>2874.3519999999999</v>
      </c>
      <c r="G15" s="3">
        <f t="shared" ref="G15" si="2">+G13+G14</f>
        <v>10334.358</v>
      </c>
      <c r="H15" s="3">
        <f t="shared" ref="H15" si="3">+H13+H14</f>
        <v>10858.572</v>
      </c>
      <c r="I15" s="3">
        <f t="shared" ref="I15" si="4">+I13+I14</f>
        <v>11128.029999999999</v>
      </c>
    </row>
    <row r="16" spans="1:9" x14ac:dyDescent="0.25">
      <c r="B16" s="1" t="s">
        <v>14</v>
      </c>
      <c r="C16" s="3">
        <f>+C12-C15</f>
        <v>2704.5510000000004</v>
      </c>
      <c r="D16" s="3">
        <f t="shared" ref="D16" si="5">+D12-D15</f>
        <v>2948.476999999998</v>
      </c>
      <c r="G16" s="3">
        <f t="shared" ref="G16" si="6">+G12-G15</f>
        <v>9367.1809999999969</v>
      </c>
      <c r="H16" s="3">
        <f t="shared" ref="H16" si="7">+H12-H15</f>
        <v>9873.2900000000009</v>
      </c>
      <c r="I16" s="3">
        <f t="shared" ref="I16" si="8">+I12-I15</f>
        <v>10033.823000000004</v>
      </c>
    </row>
    <row r="17" spans="2:9" s="3" customFormat="1" x14ac:dyDescent="0.25">
      <c r="B17" s="3" t="s">
        <v>15</v>
      </c>
      <c r="C17" s="3">
        <f>101.98-14.495-35.719</f>
        <v>51.765999999999998</v>
      </c>
      <c r="D17" s="3">
        <f>76.027-30.042-39.217</f>
        <v>6.7680000000000007</v>
      </c>
      <c r="G17" s="3">
        <f>45.133-47.32-72.533</f>
        <v>-74.72</v>
      </c>
      <c r="H17" s="3">
        <f>280.409-47.525+96.559</f>
        <v>329.44299999999998</v>
      </c>
      <c r="I17" s="9">
        <f>272.256-58.969-109.811</f>
        <v>103.47599999999997</v>
      </c>
    </row>
    <row r="18" spans="2:9" s="3" customFormat="1" x14ac:dyDescent="0.25">
      <c r="B18" s="3" t="s">
        <v>16</v>
      </c>
      <c r="C18" s="3">
        <f>+C16+C17</f>
        <v>2756.3170000000005</v>
      </c>
      <c r="D18" s="3">
        <f>+D16+D17</f>
        <v>2955.2449999999981</v>
      </c>
      <c r="G18" s="3">
        <f t="shared" ref="G18:I18" si="9">+G16+G17</f>
        <v>9292.4609999999975</v>
      </c>
      <c r="H18" s="3">
        <f t="shared" si="9"/>
        <v>10202.733</v>
      </c>
      <c r="I18" s="3">
        <f t="shared" si="9"/>
        <v>10137.299000000005</v>
      </c>
    </row>
    <row r="19" spans="2:9" s="3" customFormat="1" x14ac:dyDescent="0.25">
      <c r="B19" s="3" t="s">
        <v>17</v>
      </c>
      <c r="C19" s="3">
        <v>606.67200000000003</v>
      </c>
      <c r="D19" s="3">
        <v>639.05499999999995</v>
      </c>
      <c r="G19" s="3">
        <v>2207.2069999999999</v>
      </c>
      <c r="H19" s="3">
        <v>2135.8020000000001</v>
      </c>
      <c r="I19" s="9">
        <v>2280.1260000000002</v>
      </c>
    </row>
    <row r="20" spans="2:9" x14ac:dyDescent="0.25">
      <c r="B20" s="1" t="s">
        <v>18</v>
      </c>
      <c r="C20" s="3">
        <f>+C18-C19</f>
        <v>2149.6450000000004</v>
      </c>
      <c r="D20" s="3">
        <f>+D18-D19</f>
        <v>2316.1899999999982</v>
      </c>
      <c r="G20" s="3">
        <f t="shared" ref="G20:I20" si="10">+G18-G19</f>
        <v>7085.2539999999972</v>
      </c>
      <c r="H20" s="3">
        <f t="shared" si="10"/>
        <v>8066.9310000000005</v>
      </c>
      <c r="I20" s="3">
        <f t="shared" si="10"/>
        <v>7857.1730000000043</v>
      </c>
    </row>
    <row r="21" spans="2:9" x14ac:dyDescent="0.25">
      <c r="B21" s="1" t="s">
        <v>19</v>
      </c>
      <c r="C21" s="2">
        <f>+C20/C22</f>
        <v>3.3725298518613549</v>
      </c>
      <c r="D21" s="2">
        <f>+D20/D22</f>
        <v>3.6495180124313218</v>
      </c>
      <c r="G21" s="2">
        <f t="shared" ref="G21:I21" si="11">+G20/G22</f>
        <v>11.021814179058255</v>
      </c>
      <c r="H21" s="2">
        <f t="shared" si="11"/>
        <v>12.632378499626277</v>
      </c>
      <c r="I21" s="2">
        <f t="shared" si="11"/>
        <v>12.355210328601363</v>
      </c>
    </row>
    <row r="22" spans="2:9" s="3" customFormat="1" x14ac:dyDescent="0.25">
      <c r="B22" s="3" t="s">
        <v>1</v>
      </c>
      <c r="C22" s="3">
        <v>637.39836100000002</v>
      </c>
      <c r="D22" s="3">
        <v>634.65641000000005</v>
      </c>
      <c r="G22" s="3">
        <v>642.83918100000005</v>
      </c>
      <c r="H22" s="3">
        <v>638.59161600000004</v>
      </c>
      <c r="I22" s="9">
        <v>635.94004399999994</v>
      </c>
    </row>
    <row r="25" spans="2:9" s="3" customFormat="1" x14ac:dyDescent="0.25">
      <c r="B25" s="3" t="s">
        <v>20</v>
      </c>
      <c r="C25" s="3">
        <v>498.55099999999999</v>
      </c>
      <c r="D25" s="3">
        <v>1022.486</v>
      </c>
      <c r="G25" s="3">
        <v>9541.1290000000008</v>
      </c>
      <c r="H25" s="3">
        <v>9524.268</v>
      </c>
      <c r="I25" s="9">
        <v>9131.027</v>
      </c>
    </row>
    <row r="26" spans="2:9" s="3" customFormat="1" x14ac:dyDescent="0.25">
      <c r="B26" s="3" t="s">
        <v>22</v>
      </c>
      <c r="C26" s="3">
        <v>68.933000000000007</v>
      </c>
      <c r="D26" s="3">
        <v>152.20500000000001</v>
      </c>
      <c r="G26" s="3">
        <v>717.99800000000005</v>
      </c>
      <c r="H26" s="3">
        <v>528.17200000000003</v>
      </c>
      <c r="I26" s="9">
        <v>516.50900000000001</v>
      </c>
    </row>
    <row r="27" spans="2:9" s="3" customFormat="1" x14ac:dyDescent="0.25">
      <c r="B27" s="3" t="s">
        <v>21</v>
      </c>
      <c r="C27" s="3">
        <f>+C25-C26</f>
        <v>429.61799999999999</v>
      </c>
      <c r="D27" s="3">
        <f>+D25-D26</f>
        <v>870.28099999999995</v>
      </c>
      <c r="G27" s="3">
        <f>+G25-G26</f>
        <v>8823.1310000000012</v>
      </c>
      <c r="H27" s="3">
        <f>+H25-H26</f>
        <v>8996.0959999999995</v>
      </c>
      <c r="I27" s="3">
        <f>+I25-I26</f>
        <v>8614.518</v>
      </c>
    </row>
    <row r="30" spans="2:9" s="3" customFormat="1" x14ac:dyDescent="0.25">
      <c r="I30" s="9">
        <v>774000</v>
      </c>
    </row>
  </sheetData>
  <hyperlinks>
    <hyperlink ref="A1" location="Main!A1" display="Main" xr:uid="{E43EC89B-FBE3-4AB7-8921-51A0F56E6A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2025-03-13T15:23:21Z</dcterms:created>
  <dcterms:modified xsi:type="dcterms:W3CDTF">2025-03-13T17:27:14Z</dcterms:modified>
</cp:coreProperties>
</file>