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204B66-B407-468F-95AB-3D03618552F6}" xr6:coauthVersionLast="47" xr6:coauthVersionMax="47" xr10:uidLastSave="{00000000-0000-0000-0000-000000000000}"/>
  <bookViews>
    <workbookView xWindow="-25560" yWindow="0" windowWidth="25185" windowHeight="14340" xr2:uid="{EC5D0CAF-E534-4D3C-A0C8-B9D37F8C1A04}"/>
  </bookViews>
  <sheets>
    <sheet name="Main" sheetId="1" r:id="rId1"/>
    <sheet name="Allo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<sst xmlns="http://schemas.openxmlformats.org/spreadsheetml/2006/main" count="37" uniqueCount="32">
  <si>
    <t>Price</t>
  </si>
  <si>
    <t>Shares</t>
  </si>
  <si>
    <t>MC</t>
  </si>
  <si>
    <t>Cash</t>
  </si>
  <si>
    <t>Debt</t>
  </si>
  <si>
    <t>EV</t>
  </si>
  <si>
    <t>Founded: 2019</t>
  </si>
  <si>
    <t>CEO: Fred Aslan</t>
  </si>
  <si>
    <t>Name</t>
  </si>
  <si>
    <t>AlloNK</t>
  </si>
  <si>
    <t>Indication</t>
  </si>
  <si>
    <t>LN, SLE</t>
  </si>
  <si>
    <t>RA, PV</t>
  </si>
  <si>
    <t>MOA</t>
  </si>
  <si>
    <t>Main</t>
  </si>
  <si>
    <t>Brand</t>
  </si>
  <si>
    <t>Clinical Trials</t>
  </si>
  <si>
    <t>Q324</t>
  </si>
  <si>
    <t>PIC</t>
  </si>
  <si>
    <t>AD</t>
  </si>
  <si>
    <t>7/22/24: Sold 13,920,000 shares in IPO at $12 for $151m net.</t>
  </si>
  <si>
    <t>AB-101</t>
  </si>
  <si>
    <t>AB-201</t>
  </si>
  <si>
    <t>AV-205</t>
  </si>
  <si>
    <t>MRK</t>
  </si>
  <si>
    <t>Economics</t>
  </si>
  <si>
    <t>Affimed</t>
  </si>
  <si>
    <t>Allogeneic, off-the-shelf NK cells</t>
  </si>
  <si>
    <t>1H25: initial autoimmune data</t>
  </si>
  <si>
    <t>Phase I/II B-NHL</t>
  </si>
  <si>
    <t>basket IIT - combination with rituximab in RA, PV, granulomatosis, SLE</t>
  </si>
  <si>
    <t>Phase I/Ib SLE with rituximab or obinutuzumab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</si>
</sst>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0A7493A-C38F-4C20-BF4A-8AFCEA16B9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60158</xdr:colOff>
      <xdr:row>4</xdr:row>
      <xdr:rowOff>88635</xdr:rowOff>
    </xdr:from>
    <xdr:to>
      <xdr:col>8</xdr:col>
      <xdr:colOff>231319</xdr:colOff>
      <xdr:row>18</xdr:row>
      <xdr:rowOff>122839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4A3DDF-CC13-4AA1-C5AA-888FA6A2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184" y="730319"/>
          <a:ext cx="3840793" cy="228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9038-58F7-41EC-BCB8-E1560CEA0B13}">
  <dimension ref="B2:L16"/>
  <sheetViews>
    <sheetView tabSelected="1" zoomScale="175" zoomScaleNormal="175" workbookViewId="0">
      <selection activeCell="K7" sqref="K7"/>
    </sheetView>
  </sheetViews>
  <sheetFormatPr defaultRowHeight="12.75" x14ac:dyDescent="0.2"/>
  <cols>
    <col min="1" max="1" width="4.140625" customWidth="1"/>
    <col min="4" max="4" width="18.7109375" customWidth="1"/>
  </cols>
  <sheetData>
    <row r="2" spans="2:12" x14ac:dyDescent="0.2">
      <c r="B2" s="9" t="s">
        <v>8</v>
      </c>
      <c r="C2" s="10" t="s">
        <v>10</v>
      </c>
      <c r="D2" s="10" t="s">
        <v>13</v>
      </c>
      <c r="E2" s="10" t="s">
        <v>25</v>
      </c>
      <c r="F2" s="10"/>
      <c r="G2" s="10"/>
      <c r="H2" s="11"/>
      <c r="J2" t="s">
        <v>0</v>
      </c>
      <c r="K2" s="1">
        <v>13.15</v>
      </c>
    </row>
    <row r="3" spans="2:12" x14ac:dyDescent="0.2">
      <c r="B3" s="4" t="s">
        <v>9</v>
      </c>
      <c r="C3" t="s">
        <v>11</v>
      </c>
      <c r="D3" t="s">
        <v>27</v>
      </c>
      <c r="H3" s="5"/>
      <c r="J3" t="s">
        <v>1</v>
      </c>
      <c r="K3" s="2">
        <v>24.289328000000001</v>
      </c>
      <c r="L3" s="3" t="s">
        <v>17</v>
      </c>
    </row>
    <row r="4" spans="2:12" x14ac:dyDescent="0.2">
      <c r="B4" s="4"/>
      <c r="C4" t="s">
        <v>12</v>
      </c>
      <c r="H4" s="5"/>
      <c r="J4" t="s">
        <v>2</v>
      </c>
      <c r="K4" s="2">
        <f>+K2*K3</f>
        <v>319.40466320000002</v>
      </c>
    </row>
    <row r="5" spans="2:12" x14ac:dyDescent="0.2">
      <c r="B5" s="4" t="s">
        <v>21</v>
      </c>
      <c r="H5" s="5"/>
      <c r="J5" t="s">
        <v>3</v>
      </c>
      <c r="K5" s="2">
        <f>52.966+55.881+90.75</f>
        <v>199.59700000000001</v>
      </c>
      <c r="L5" s="3" t="s">
        <v>17</v>
      </c>
    </row>
    <row r="6" spans="2:12" x14ac:dyDescent="0.2">
      <c r="B6" s="4" t="s">
        <v>22</v>
      </c>
      <c r="H6" s="5"/>
      <c r="J6" t="s">
        <v>4</v>
      </c>
      <c r="K6" s="2">
        <v>0</v>
      </c>
      <c r="L6" s="3" t="s">
        <v>17</v>
      </c>
    </row>
    <row r="7" spans="2:12" x14ac:dyDescent="0.2">
      <c r="B7" s="4" t="s">
        <v>23</v>
      </c>
      <c r="H7" s="5"/>
      <c r="J7" t="s">
        <v>5</v>
      </c>
      <c r="K7" s="2">
        <f>+K4-K5+K6</f>
        <v>119.80766320000001</v>
      </c>
    </row>
    <row r="8" spans="2:12" x14ac:dyDescent="0.2">
      <c r="B8" s="4"/>
      <c r="E8" t="s">
        <v>26</v>
      </c>
      <c r="H8" s="5"/>
      <c r="K8" s="2"/>
    </row>
    <row r="9" spans="2:12" x14ac:dyDescent="0.2">
      <c r="B9" s="6"/>
      <c r="C9" s="7"/>
      <c r="D9" s="7"/>
      <c r="E9" s="7" t="s">
        <v>24</v>
      </c>
      <c r="F9" s="7"/>
      <c r="G9" s="7"/>
      <c r="H9" s="8"/>
    </row>
    <row r="11" spans="2:12" x14ac:dyDescent="0.2">
      <c r="F11" t="s">
        <v>28</v>
      </c>
      <c r="J11" t="s">
        <v>7</v>
      </c>
    </row>
    <row r="12" spans="2:12" x14ac:dyDescent="0.2">
      <c r="J12" t="s">
        <v>6</v>
      </c>
    </row>
    <row r="13" spans="2:12" x14ac:dyDescent="0.2">
      <c r="F13" t="s">
        <v>20</v>
      </c>
    </row>
    <row r="15" spans="2:12" x14ac:dyDescent="0.2">
      <c r="J15" t="s">
        <v>18</v>
      </c>
      <c r="K15" s="2">
        <v>431.24400000000003</v>
      </c>
      <c r="L15" s="3" t="s">
        <v>17</v>
      </c>
    </row>
    <row r="16" spans="2:12" x14ac:dyDescent="0.2">
      <c r="J16" t="s">
        <v>19</v>
      </c>
      <c r="K16" s="2">
        <v>230.589</v>
      </c>
      <c r="L16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1974-8C14-409D-AE86-81AA1983D3C9}">
  <dimension ref="A1:C23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5703125" customWidth="1"/>
  </cols>
  <sheetData>
    <row r="1" spans="1:3" x14ac:dyDescent="0.2">
      <c r="A1" s="12" t="s">
        <v>14</v>
      </c>
    </row>
    <row r="2" spans="1:3" x14ac:dyDescent="0.2">
      <c r="B2" t="s">
        <v>15</v>
      </c>
      <c r="C2" t="s">
        <v>9</v>
      </c>
    </row>
    <row r="3" spans="1:3" x14ac:dyDescent="0.2">
      <c r="B3" t="s">
        <v>16</v>
      </c>
    </row>
    <row r="21" spans="3:3" x14ac:dyDescent="0.2">
      <c r="C21" t="s">
        <v>30</v>
      </c>
    </row>
    <row r="22" spans="3:3" x14ac:dyDescent="0.2">
      <c r="C22" t="s">
        <v>29</v>
      </c>
    </row>
    <row r="23" spans="3:3" x14ac:dyDescent="0.2">
      <c r="C23" t="s">
        <v>31</v>
      </c>
    </row>
  </sheetData>
  <hyperlinks>
    <hyperlink ref="A1" location="Main!A1" display="Main" xr:uid="{E10960C9-6E27-4B4A-BCC5-07535B5617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2024-11-12T14:12:13Z</dcterms:created>
  <dcterms:modified xsi:type="dcterms:W3CDTF">2024-12-11T17:22:42Z</dcterms:modified>
</cp:coreProperties>
</file>