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rtin Shkreli - DL\models\"/>
    </mc:Choice>
  </mc:AlternateContent>
  <xr:revisionPtr revIDLastSave="0" documentId="13_ncr:1_{9ABA87FD-AA33-4A5E-9B0C-ADFF6C994881}" xr6:coauthVersionLast="47" xr6:coauthVersionMax="47" xr10:uidLastSave="{00000000-0000-0000-0000-000000000000}"/>
  <bookViews>
    <workbookView xWindow="8620" yWindow="3040" windowWidth="18550" windowHeight="14860" xr2:uid="{1A7C4E6E-17E9-42FA-8063-AAB9A0129D59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" i="2" l="1"/>
  <c r="G8" i="2"/>
  <c r="G5" i="2"/>
  <c r="H14" i="2"/>
  <c r="D13" i="2"/>
  <c r="D14" i="2" s="1"/>
  <c r="H13" i="2"/>
  <c r="D11" i="2"/>
  <c r="H11" i="2"/>
  <c r="H10" i="2"/>
  <c r="D8" i="2"/>
  <c r="D5" i="2"/>
  <c r="H9" i="2"/>
  <c r="H8" i="2"/>
  <c r="H5" i="2"/>
  <c r="N7" i="1"/>
  <c r="N4" i="1"/>
  <c r="G9" i="2" l="1"/>
  <c r="G11" i="2" s="1"/>
  <c r="G13" i="2" s="1"/>
  <c r="G14" i="2" s="1"/>
  <c r="D9" i="2"/>
</calcChain>
</file>

<file path=xl/sharedStrings.xml><?xml version="1.0" encoding="utf-8"?>
<sst xmlns="http://schemas.openxmlformats.org/spreadsheetml/2006/main" count="34" uniqueCount="30">
  <si>
    <t>Price</t>
  </si>
  <si>
    <t>Shares</t>
  </si>
  <si>
    <t>MC</t>
  </si>
  <si>
    <t>Cash</t>
  </si>
  <si>
    <t>Debt</t>
  </si>
  <si>
    <t>EV</t>
  </si>
  <si>
    <t>Q224</t>
  </si>
  <si>
    <t>Main</t>
  </si>
  <si>
    <t>Q123</t>
  </si>
  <si>
    <t>Q223</t>
  </si>
  <si>
    <t>Q323</t>
  </si>
  <si>
    <t>Q423</t>
  </si>
  <si>
    <t>Q124</t>
  </si>
  <si>
    <t>Q324</t>
  </si>
  <si>
    <t>Q424</t>
  </si>
  <si>
    <t>Revenue</t>
  </si>
  <si>
    <t>Operating Income</t>
  </si>
  <si>
    <t>Operating Expenses</t>
  </si>
  <si>
    <t>SG&amp;A</t>
  </si>
  <si>
    <t>R&amp;D</t>
  </si>
  <si>
    <t>Gross Profit</t>
  </si>
  <si>
    <t>COGS</t>
  </si>
  <si>
    <t>Pretax Income</t>
  </si>
  <si>
    <t>Interest Income</t>
  </si>
  <si>
    <t>Taxes</t>
  </si>
  <si>
    <t>Net Income</t>
  </si>
  <si>
    <t>EPS</t>
  </si>
  <si>
    <t>Founded</t>
  </si>
  <si>
    <t>Ytterbium-176 enrichment facility</t>
  </si>
  <si>
    <t>Silicon-28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</si>
</sst>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1" fillId="0" borderId="0" xfId="0" applyFont="1" applyAlignment="1">
      <alignment horizontal="right"/>
    </xf>
    <xf numFmtId="3" fontId="1" fillId="0" borderId="0" xfId="0" applyNumberFormat="1" applyFont="1" applyAlignment="1">
      <alignment horizontal="right"/>
    </xf>
    <xf numFmtId="4" fontId="1" fillId="0" borderId="0" xfId="0" applyNumberFormat="1" applyFont="1" applyAlignment="1">
      <alignment horizontal="right"/>
    </xf>
    <xf numFmtId="3" fontId="2" fillId="0" borderId="0" xfId="0" applyNumberFormat="1" applyFont="1"/>
    <xf numFmtId="3" fontId="2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3EB3F-F624-441B-826D-F32673FD6297}">
  <dimension ref="B2:O10"/>
  <sheetViews>
    <sheetView tabSelected="1" zoomScale="115" zoomScaleNormal="115" workbookViewId="0">
      <selection activeCell="B5" sqref="B5"/>
    </sheetView>
  </sheetViews>
  <sheetFormatPr defaultRowHeight="12.5" x14ac:dyDescent="0.25"/>
  <cols>
    <col min="1" max="16384" width="8.7265625" style="1"/>
  </cols>
  <sheetData>
    <row r="2" spans="2:15" x14ac:dyDescent="0.25">
      <c r="M2" s="1" t="s">
        <v>0</v>
      </c>
      <c r="N2" s="1">
        <v>3.55</v>
      </c>
    </row>
    <row r="3" spans="2:15" x14ac:dyDescent="0.25">
      <c r="B3" s="1" t="s">
        <v>28</v>
      </c>
      <c r="M3" s="1" t="s">
        <v>1</v>
      </c>
      <c r="N3" s="2">
        <v>66.686941000000004</v>
      </c>
      <c r="O3" s="3" t="s">
        <v>6</v>
      </c>
    </row>
    <row r="4" spans="2:15" x14ac:dyDescent="0.25">
      <c r="B4" s="1" t="s">
        <v>29</v>
      </c>
      <c r="M4" s="1" t="s">
        <v>2</v>
      </c>
      <c r="N4" s="2">
        <f>+N2*N3</f>
        <v>236.73864055000001</v>
      </c>
    </row>
    <row r="5" spans="2:15" x14ac:dyDescent="0.25">
      <c r="M5" s="1" t="s">
        <v>3</v>
      </c>
      <c r="N5" s="2">
        <v>28.262332000000001</v>
      </c>
      <c r="O5" s="3" t="s">
        <v>6</v>
      </c>
    </row>
    <row r="6" spans="2:15" x14ac:dyDescent="0.25">
      <c r="M6" s="1" t="s">
        <v>4</v>
      </c>
      <c r="N6" s="2">
        <v>29.086669000000001</v>
      </c>
      <c r="O6" s="3" t="s">
        <v>6</v>
      </c>
    </row>
    <row r="7" spans="2:15" x14ac:dyDescent="0.25">
      <c r="M7" s="1" t="s">
        <v>5</v>
      </c>
      <c r="N7" s="2">
        <f>+N4-N5+N6</f>
        <v>237.56297755</v>
      </c>
    </row>
    <row r="10" spans="2:15" x14ac:dyDescent="0.25">
      <c r="M10" s="1" t="s">
        <v>27</v>
      </c>
      <c r="N10" s="1">
        <v>2021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51B05-550E-4A1F-9337-EC55BA2ADC82}">
  <dimension ref="A1:J15"/>
  <sheetViews>
    <sheetView zoomScale="160" zoomScaleNormal="16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G5" sqref="G5:H5"/>
    </sheetView>
  </sheetViews>
  <sheetFormatPr defaultRowHeight="12.5" x14ac:dyDescent="0.25"/>
  <cols>
    <col min="1" max="1" width="4.7265625" style="1" bestFit="1" customWidth="1"/>
    <col min="2" max="2" width="17.1796875" style="1" bestFit="1" customWidth="1"/>
    <col min="3" max="10" width="8.7265625" style="3"/>
    <col min="11" max="16384" width="8.7265625" style="1"/>
  </cols>
  <sheetData>
    <row r="1" spans="1:10" x14ac:dyDescent="0.25">
      <c r="A1" s="1" t="s">
        <v>7</v>
      </c>
    </row>
    <row r="2" spans="1:10" x14ac:dyDescent="0.25">
      <c r="C2" s="3" t="s">
        <v>8</v>
      </c>
      <c r="D2" s="3" t="s">
        <v>9</v>
      </c>
      <c r="E2" s="3" t="s">
        <v>10</v>
      </c>
      <c r="F2" s="3" t="s">
        <v>11</v>
      </c>
      <c r="G2" s="3" t="s">
        <v>12</v>
      </c>
      <c r="H2" s="3" t="s">
        <v>6</v>
      </c>
      <c r="I2" s="3" t="s">
        <v>13</v>
      </c>
      <c r="J2" s="3" t="s">
        <v>14</v>
      </c>
    </row>
    <row r="3" spans="1:10" s="6" customFormat="1" ht="13" x14ac:dyDescent="0.3">
      <c r="B3" s="6" t="s">
        <v>15</v>
      </c>
      <c r="C3" s="7"/>
      <c r="D3" s="7">
        <v>0</v>
      </c>
      <c r="E3" s="7"/>
      <c r="F3" s="7"/>
      <c r="G3" s="7">
        <v>840.35400000000004</v>
      </c>
      <c r="H3" s="7">
        <v>1022.299</v>
      </c>
      <c r="I3" s="7"/>
      <c r="J3" s="7"/>
    </row>
    <row r="4" spans="1:10" s="2" customFormat="1" x14ac:dyDescent="0.25">
      <c r="B4" s="2" t="s">
        <v>21</v>
      </c>
      <c r="C4" s="4"/>
      <c r="D4" s="4">
        <v>0</v>
      </c>
      <c r="E4" s="4"/>
      <c r="F4" s="4"/>
      <c r="G4" s="4">
        <v>561.48400000000004</v>
      </c>
      <c r="H4" s="4">
        <v>601.27499999999998</v>
      </c>
      <c r="I4" s="4"/>
      <c r="J4" s="4"/>
    </row>
    <row r="5" spans="1:10" s="2" customFormat="1" x14ac:dyDescent="0.25">
      <c r="B5" s="2" t="s">
        <v>20</v>
      </c>
      <c r="C5" s="4"/>
      <c r="D5" s="4">
        <f>+D3-D4</f>
        <v>0</v>
      </c>
      <c r="E5" s="4"/>
      <c r="F5" s="4"/>
      <c r="G5" s="4">
        <f>+G3-G4</f>
        <v>278.87</v>
      </c>
      <c r="H5" s="4">
        <f>+H3-H4</f>
        <v>421.024</v>
      </c>
      <c r="I5" s="4"/>
      <c r="J5" s="4"/>
    </row>
    <row r="6" spans="1:10" s="2" customFormat="1" x14ac:dyDescent="0.25">
      <c r="B6" s="2" t="s">
        <v>19</v>
      </c>
      <c r="C6" s="4"/>
      <c r="D6" s="4">
        <v>252.88</v>
      </c>
      <c r="E6" s="4"/>
      <c r="F6" s="4"/>
      <c r="G6" s="4">
        <v>215.13399999999999</v>
      </c>
      <c r="H6" s="4">
        <v>473.30200000000002</v>
      </c>
      <c r="I6" s="4"/>
      <c r="J6" s="4"/>
    </row>
    <row r="7" spans="1:10" s="2" customFormat="1" x14ac:dyDescent="0.25">
      <c r="B7" s="2" t="s">
        <v>18</v>
      </c>
      <c r="C7" s="4"/>
      <c r="D7" s="4">
        <v>4094.6640000000002</v>
      </c>
      <c r="E7" s="4"/>
      <c r="F7" s="4"/>
      <c r="G7" s="4">
        <v>5878.5460000000003</v>
      </c>
      <c r="H7" s="4">
        <v>7405.1779999999999</v>
      </c>
      <c r="I7" s="4"/>
      <c r="J7" s="4"/>
    </row>
    <row r="8" spans="1:10" s="2" customFormat="1" x14ac:dyDescent="0.25">
      <c r="B8" s="2" t="s">
        <v>17</v>
      </c>
      <c r="C8" s="4"/>
      <c r="D8" s="4">
        <f>+D6+D7</f>
        <v>4347.5439999999999</v>
      </c>
      <c r="E8" s="4"/>
      <c r="F8" s="4"/>
      <c r="G8" s="4">
        <f>+G6+G7</f>
        <v>6093.68</v>
      </c>
      <c r="H8" s="4">
        <f>+H6+H7</f>
        <v>7878.48</v>
      </c>
      <c r="I8" s="4"/>
      <c r="J8" s="4"/>
    </row>
    <row r="9" spans="1:10" s="2" customFormat="1" x14ac:dyDescent="0.25">
      <c r="B9" s="2" t="s">
        <v>16</v>
      </c>
      <c r="C9" s="4"/>
      <c r="D9" s="4">
        <f>+D5-D8</f>
        <v>-4347.5439999999999</v>
      </c>
      <c r="E9" s="4"/>
      <c r="F9" s="4"/>
      <c r="G9" s="4">
        <f>+G5-G8</f>
        <v>-5814.81</v>
      </c>
      <c r="H9" s="4">
        <f>+H5-H8</f>
        <v>-7457.4559999999992</v>
      </c>
      <c r="I9" s="4"/>
      <c r="J9" s="4"/>
    </row>
    <row r="10" spans="1:10" s="2" customFormat="1" x14ac:dyDescent="0.25">
      <c r="B10" s="2" t="s">
        <v>23</v>
      </c>
      <c r="C10" s="4"/>
      <c r="D10" s="4">
        <v>1.0980000000000001</v>
      </c>
      <c r="E10" s="4"/>
      <c r="F10" s="4"/>
      <c r="G10" s="4">
        <f>12.188-13.788</f>
        <v>-1.5999999999999996</v>
      </c>
      <c r="H10" s="4">
        <f>43.53-69.078</f>
        <v>-25.548000000000002</v>
      </c>
      <c r="I10" s="4"/>
      <c r="J10" s="4"/>
    </row>
    <row r="11" spans="1:10" s="2" customFormat="1" x14ac:dyDescent="0.25">
      <c r="B11" s="2" t="s">
        <v>22</v>
      </c>
      <c r="C11" s="4"/>
      <c r="D11" s="4">
        <f>+D9+D10</f>
        <v>-4346.4459999999999</v>
      </c>
      <c r="E11" s="4"/>
      <c r="F11" s="4"/>
      <c r="G11" s="4">
        <f>+G9+G10</f>
        <v>-5816.4100000000008</v>
      </c>
      <c r="H11" s="4">
        <f>+H9+H10</f>
        <v>-7483.003999999999</v>
      </c>
      <c r="I11" s="4"/>
      <c r="J11" s="4"/>
    </row>
    <row r="12" spans="1:10" x14ac:dyDescent="0.25">
      <c r="B12" s="1" t="s">
        <v>24</v>
      </c>
      <c r="D12" s="3">
        <v>0</v>
      </c>
      <c r="G12" s="4">
        <v>47.619</v>
      </c>
      <c r="H12" s="3">
        <v>13.769</v>
      </c>
    </row>
    <row r="13" spans="1:10" x14ac:dyDescent="0.25">
      <c r="B13" s="1" t="s">
        <v>25</v>
      </c>
      <c r="D13" s="4">
        <f>+D11-D12</f>
        <v>-4346.4459999999999</v>
      </c>
      <c r="G13" s="4">
        <f>+G11-G12</f>
        <v>-5864.0290000000005</v>
      </c>
      <c r="H13" s="4">
        <f>+H11-H12</f>
        <v>-7496.7729999999992</v>
      </c>
    </row>
    <row r="14" spans="1:10" x14ac:dyDescent="0.25">
      <c r="B14" s="1" t="s">
        <v>26</v>
      </c>
      <c r="D14" s="5">
        <f>+D13/D15</f>
        <v>-0.14587315472697485</v>
      </c>
      <c r="G14" s="5">
        <f>+G13/G15</f>
        <v>-0.13159305077231545</v>
      </c>
      <c r="H14" s="5">
        <f>+H13/H15</f>
        <v>-0.15257187452892235</v>
      </c>
    </row>
    <row r="15" spans="1:10" x14ac:dyDescent="0.25">
      <c r="B15" s="1" t="s">
        <v>1</v>
      </c>
      <c r="D15" s="4">
        <v>29796.064999999999</v>
      </c>
      <c r="G15" s="4">
        <v>44561.843999999997</v>
      </c>
      <c r="H15" s="4">
        <v>49136.008999999998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2024-10-16T18:19:12Z</dcterms:created>
  <dcterms:modified xsi:type="dcterms:W3CDTF">2024-10-16T18:36:20Z</dcterms:modified>
</cp:coreProperties>
</file>