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8F4E8396-96D5-4E67-98FB-EA88569125E9}" xr6:coauthVersionLast="47" xr6:coauthVersionMax="47" xr10:uidLastSave="{00000000-0000-0000-0000-000000000000}"/>
  <bookViews>
    <workbookView xWindow="7965" yWindow="5175" windowWidth="20760" windowHeight="10725" xr2:uid="{274E451A-5C3F-C34C-8309-F345A53CB7D9}"/>
  </bookViews>
  <sheets>
    <sheet name="Main" sheetId="1" r:id="rId1"/>
    <sheet name="blarcamesine" sheetId="2" r:id="rId2"/>
    <sheet name="IP" sheetId="4" r:id="rId3"/>
    <sheet name="Sigma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5" i="2" l="1"/>
  <c r="I44" i="2"/>
  <c r="I47" i="2" s="1"/>
  <c r="H45" i="2"/>
  <c r="H44" i="2"/>
  <c r="C21" i="2"/>
  <c r="I4" i="1"/>
  <c r="I7" i="1" s="1"/>
</calcChain>
</file>

<file path=xl/sharedStrings.xml><?xml version="1.0" encoding="utf-8"?>
<sst xmlns="http://schemas.openxmlformats.org/spreadsheetml/2006/main" count="151" uniqueCount="127">
  <si>
    <t>Price</t>
  </si>
  <si>
    <t>Shares</t>
  </si>
  <si>
    <t>MC</t>
  </si>
  <si>
    <t>Cash</t>
  </si>
  <si>
    <t>Debt</t>
  </si>
  <si>
    <t>EV</t>
  </si>
  <si>
    <t>Name</t>
  </si>
  <si>
    <t>blarcamesine</t>
  </si>
  <si>
    <t>Indication</t>
  </si>
  <si>
    <t>Alzheimer's</t>
  </si>
  <si>
    <t>MOA</t>
  </si>
  <si>
    <t>Phase</t>
  </si>
  <si>
    <t>Filed EMA</t>
  </si>
  <si>
    <t>IP</t>
  </si>
  <si>
    <t>Head of R&amp;D: Juan Carlos Lopez-Talavera</t>
  </si>
  <si>
    <t>CEO: Christopher Missling</t>
  </si>
  <si>
    <t>Main</t>
  </si>
  <si>
    <t>Brand</t>
  </si>
  <si>
    <t>Generic</t>
  </si>
  <si>
    <t>Alzheimer's Disease</t>
  </si>
  <si>
    <t>Clinical Trials</t>
  </si>
  <si>
    <t>n=168, 170, 170</t>
  </si>
  <si>
    <t>Placebo</t>
  </si>
  <si>
    <t>298 to 191</t>
  </si>
  <si>
    <t>December 1 2022: first disclosure of data</t>
  </si>
  <si>
    <t>CMO: Edward Hammond</t>
  </si>
  <si>
    <t xml:space="preserve">  30mg, 50mg, placebo</t>
  </si>
  <si>
    <t>ADAS-COG</t>
  </si>
  <si>
    <t>Baseline</t>
  </si>
  <si>
    <t>48 weeks</t>
  </si>
  <si>
    <t>ANAVEX2-73</t>
  </si>
  <si>
    <t>p=0.033</t>
  </si>
  <si>
    <t>SE</t>
  </si>
  <si>
    <t>1.85 point change in ADAS-Cog, p=0.033, repeated by 2023 10-K</t>
  </si>
  <si>
    <t>SIGMAR1 agonist</t>
  </si>
  <si>
    <t>NCT02756858 extensioin study</t>
  </si>
  <si>
    <t>Phase IIa "002" n=32 AD - NCT02244541</t>
  </si>
  <si>
    <t>57 week study at 3 Australian sites</t>
  </si>
  <si>
    <t>7 discontinuations</t>
  </si>
  <si>
    <t>Location</t>
  </si>
  <si>
    <t>Ligands</t>
  </si>
  <si>
    <t>Structure</t>
  </si>
  <si>
    <t>Trimer</t>
  </si>
  <si>
    <t>Mutations</t>
  </si>
  <si>
    <t>ALS</t>
  </si>
  <si>
    <t>September 14 2023: second disclosure of data</t>
  </si>
  <si>
    <t>President: Harvey Lalach</t>
  </si>
  <si>
    <t>5/21/2008: Panos Kontzalis resigns.</t>
  </si>
  <si>
    <t>Co-founder/CSO: Alexandre Vamvakides</t>
  </si>
  <si>
    <t>1/31/2007: Alexandre Vamvakides agreement.</t>
  </si>
  <si>
    <t>ANAVEX1-41</t>
  </si>
  <si>
    <t>Tetrahydro-N, N-dimethyl-5, 5-diphenyl-3-furanmethanamine</t>
  </si>
  <si>
    <t>Tetrahydro-N, N-dimethyl-2, 2-diphenyl-3-furanmethanamine</t>
  </si>
  <si>
    <t>MK-7622</t>
  </si>
  <si>
    <t>failed at 12 weeks, M1 agonist</t>
  </si>
  <si>
    <t>GSK1034702</t>
  </si>
  <si>
    <t>talsaclidine</t>
  </si>
  <si>
    <t>Lu 25-109</t>
  </si>
  <si>
    <t>xanomeline</t>
  </si>
  <si>
    <t>Former CEO: Panos Kontzalis, Herve de Kergrohen</t>
  </si>
  <si>
    <t>PIC</t>
  </si>
  <si>
    <t>AD</t>
  </si>
  <si>
    <t>Patent says sigma regulates NMDA, dopamine and acetylcholine</t>
  </si>
  <si>
    <t>Single transmembrane domain. C-terminal associates with ER membrane via hydrophobic surface.</t>
  </si>
  <si>
    <t>C-terminal beta-barrel contains hydrophobic binding site.</t>
  </si>
  <si>
    <t xml:space="preserve">  binds +-benzomorphans (opioids bind -)</t>
  </si>
  <si>
    <t>ER chaperone, calcium signaling</t>
  </si>
  <si>
    <t>Crystal structure of the human sigma1-receptor. Schmidt et al. Nature 2016.</t>
  </si>
  <si>
    <t>PD144418 - antagonist</t>
  </si>
  <si>
    <t>4-IBP - agonist</t>
  </si>
  <si>
    <t>ER-resident, single transmembrane trimer.</t>
  </si>
  <si>
    <t>Function</t>
  </si>
  <si>
    <t>communication between ER and mitochondrion: the ER supplies calcium ions via inositol 1,4,5-trisphosphate receptors (IP3Rs)</t>
  </si>
  <si>
    <t xml:space="preserve">  mitochondrion-associated ER membrane (MAM)</t>
  </si>
  <si>
    <t>binds to hERG and translocates to membrane</t>
  </si>
  <si>
    <t>binds to Kv1.2, IP3R3</t>
  </si>
  <si>
    <t>Phase IIB/III "AVANEX2-73-AD-004" 48-week n=509 AD trial - NCT03790709</t>
  </si>
  <si>
    <t>96-week OLE "ATTENTION-AD" NCT04314934</t>
  </si>
  <si>
    <t>Australia - 19 sites</t>
  </si>
  <si>
    <t>UK - 15 sites</t>
  </si>
  <si>
    <t>Canada - 10 sites</t>
  </si>
  <si>
    <t>Germany - 5 sites</t>
  </si>
  <si>
    <t>Netherlands - 3 sites</t>
  </si>
  <si>
    <t>Initiated August 2018, enrolled 508 patients from 11/17/2018 to 6/28/22, database lock 11/17/22</t>
  </si>
  <si>
    <t>Co-primary endpoint changed from ADAS-Cog13+ADCS-ADL to ADAS-Cog+CDR-SB</t>
  </si>
  <si>
    <t>Powering assumption was 1.5 points, SD=4.5</t>
  </si>
  <si>
    <t>2.027 ADAS-Cog difference, p=0.008 for blarcamesine combined vs. placebo</t>
  </si>
  <si>
    <t xml:space="preserve">  50mg -2.149 (p=0.021), 30mg -1.934 (p=0.026)</t>
  </si>
  <si>
    <t>ADCS-ADL FAILED. Blamed early AD population and low sensitivity of scale.</t>
  </si>
  <si>
    <t xml:space="preserve"> Even  when early termination patients were excluded, the placebo group performed better than the blarcamesine group in these early phases (includ- ing Week 12) (Supplemental Figure 3). Therefore, there is no evidence that early termination will introduce a bias in favor of blarcamesine. </t>
  </si>
  <si>
    <t>Blarcamesine and placebo groups had 72 (75%) and 16 (57.2%) patient discontinuations in this early titration phase on or before Week 
24, primarily due to TEAEs (Supplemental Table 2, Supplemental Figure 2). 40 (41.7%) blarcamesine patients and 5 (17.9%) placebo patients dropped out on or before the ﬁrst analysis visit (Week 12).</t>
  </si>
  <si>
    <t>Q424</t>
  </si>
  <si>
    <t>Fake</t>
  </si>
  <si>
    <t>None</t>
  </si>
  <si>
    <t>2024: filed with EMA</t>
  </si>
  <si>
    <t>YE25: review response according to Missling Q424 earnings call.</t>
  </si>
  <si>
    <t>6/13/2015: 210 day clock</t>
  </si>
  <si>
    <t>PMID 12514509 - A Vamvakidès</t>
  </si>
  <si>
    <t>Laboratoire de pharmacologie expérimentale, Faculté de Médecine d'Athènes, Grèce</t>
  </si>
  <si>
    <t>1/25/2007: changes name to Anavex Life Sciences, ticker change.</t>
  </si>
  <si>
    <t>1/23/2004: founded by Harvey Lalach and Athanasios Skarpelos as Thrifty Printing.</t>
  </si>
  <si>
    <t>Patent No. 1002616/Greece</t>
  </si>
  <si>
    <t>February 21, 1996/</t>
  </si>
  <si>
    <t>February 20, 1997/</t>
  </si>
  <si>
    <t>Invention related to the synthesis and the method of synthesis of molecules of a novel formula. This method is to be applied for the obtention of anticonvulsant, antidepressant and nootropic pharmaceuticals.</t>
  </si>
  <si>
    <t>Patent No. 1004208/Greece</t>
  </si>
  <si>
    <t>October 15, 2001/</t>
  </si>
  <si>
    <t>April 4, 2003/</t>
  </si>
  <si>
    <t>Aminotetrahydrofuran derivatives, muscarinic/sigma/sodium channel ligands, with synergic sigma/muscarinic (neuroactivating) and sigma/sodium channel (neuroprotective) components, as prototypical activating – neuroprotectors and neuroregenerative drugs</t>
  </si>
  <si>
    <t>Patent No. 1004868/Greece</t>
  </si>
  <si>
    <t>April 22, 2003/</t>
  </si>
  <si>
    <t>April 26, 2005/</t>
  </si>
  <si>
    <t>Aminotetrahydrofuran derivatives, muscarinic/sigma/sodium channel ligands, ortho-and allo-sterically operating, as prototypical neuromodulating and neuroregenerative drugs</t>
  </si>
  <si>
    <t>Patent Application No. 20070100020/ Greece</t>
  </si>
  <si>
    <t>New sigma (s) receptor ligands with anti-apoptotic and/or pro-apoptotic properties over cellular biochemical mechanisms, with neuroprotective, anti-cancer, anti-metastatic and anti-(chronic) inflammatory action</t>
  </si>
  <si>
    <t>Invention related to the synthesis and the method of synthesis of molecules of a novel formula.</t>
  </si>
  <si>
    <t>This method is to be applied for the obtention of anticonvulsant, antidepressant and nootropic pharmaceuticals.</t>
  </si>
  <si>
    <t>New sigma (s) receptor ligands with anti-apoptotic and/or pro-apoptotic properties over cellular biochemical mechanisms, with neuroprotective, anti-cancer, anti-metastatic and anti-(chronic) inflammatory action.</t>
  </si>
  <si>
    <t>Dr. Alexandre Vamvakides, Chief Scientific Officer and Director</t>
  </si>
  <si>
    <t>Prior to joining our company, Dr. Vamvakides has spent thirty years in research focusing on the therapeutic/pharmacological areas of nootropes, anti-neurodegenerative (anti-Alzheimer), antiepileptic, antidepressive, and prototype molecules. During his career, Dr. Vamvakides has been published over 80 times in highly respected Medical/Scientific journals. In the past 30 years, Dr. Vamvakides has pioneered his expertise at the Institut National de la</t>
  </si>
  <si>
    <t>Sante et de la Recherche Medicale (INSERM) in Paris France, at the University of Athens (Greece) as well as at Chropi Pharmaceuticals (Piraeus, Greece), Ciba-Geigy (Basel, Switzerland) and Sanofi (Montpellier, France) for the development of new concepts in the aforementioned therapeutic/pharmacological areas.</t>
  </si>
  <si>
    <t>Dr. Vamvakides holds a M.Sc. in Chemistry from Bordeaux University, France, a M.Sc. in Pharmacology, a M.Sc. in Biochemistry and a Ph.D. in Molecular Pharmacology all from the University of Paris, Medical School.</t>
  </si>
  <si>
    <t>ALEXANDROS  VAMVAKIDIS</t>
  </si>
  <si>
    <t>Several pharmacological targets have been identified for ANAVEX1-41. In particular, pharmacological screening using competition binding confirmed that ANAVEX1-41 is a potent muscarinic acetylcholine receptor ligand and a s1 receptor ligand. Functional tests in the rabbit vas deferens, guinea-pig atria and ileum revealed that the drug is an M1 muscarinic acetylcholine receptor agonist and an M2/M3 receptor antagonist, with a median efficacy of 1mM (for M1 and M2) and 0.3mM (for M3).</t>
  </si>
  <si>
    <t>LU 25-109</t>
  </si>
  <si>
    <t>https://pubmed.ncbi.nlm.nih.gov/10668706/</t>
  </si>
  <si>
    <t>https://pubmed.ncbi.nlm.nih.gov/3281057/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</si>
</sst>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 x14ac:knownFonts="1">
    <font>
      <sz val="12"/>
      <color theme="1"/>
      <name val="Aptos Narrow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u/>
      <sz val="12"/>
      <color theme="10"/>
      <name val="Aptos Narrow"/>
      <family val="2"/>
      <scheme val="minor"/>
    </font>
    <font>
      <u/>
      <sz val="10"/>
      <color theme="10"/>
      <name val="Arial"/>
      <family val="2"/>
    </font>
    <font>
      <b/>
      <sz val="10"/>
      <color theme="1"/>
      <name val="Arial"/>
      <family val="2"/>
    </font>
    <font>
      <b/>
      <u/>
      <sz val="10"/>
      <color theme="1"/>
      <name val="Arial"/>
      <family val="2"/>
    </font>
    <font>
      <i/>
      <sz val="10"/>
      <color rgb="FF000000"/>
      <name val="Times New Roman"/>
      <family val="1"/>
    </font>
    <font>
      <sz val="10"/>
      <color rgb="FF000000"/>
      <name val="Times New Roman"/>
      <family val="1"/>
    </font>
    <font>
      <sz val="7.5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3">
    <xf numFmtId="0" fontId="0" fillId="0" borderId="0" xfId="0"/>
    <xf numFmtId="0" fontId="3" fillId="0" borderId="0" xfId="0" applyFont="1"/>
    <xf numFmtId="4" fontId="3" fillId="0" borderId="0" xfId="0" applyNumberFormat="1" applyFont="1"/>
    <xf numFmtId="3" fontId="3" fillId="0" borderId="0" xfId="0" applyNumberFormat="1" applyFont="1"/>
    <xf numFmtId="0" fontId="3" fillId="0" borderId="0" xfId="0" applyFont="1" applyAlignment="1">
      <alignment horizontal="right"/>
    </xf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5" fillId="0" borderId="0" xfId="1" applyFont="1"/>
    <xf numFmtId="0" fontId="6" fillId="0" borderId="0" xfId="0" applyFont="1"/>
    <xf numFmtId="0" fontId="7" fillId="0" borderId="0" xfId="0" applyFont="1"/>
    <xf numFmtId="0" fontId="3" fillId="0" borderId="0" xfId="0" quotePrefix="1" applyFont="1"/>
    <xf numFmtId="2" fontId="3" fillId="0" borderId="0" xfId="0" applyNumberFormat="1" applyFont="1" applyAlignment="1">
      <alignment horizontal="left"/>
    </xf>
    <xf numFmtId="0" fontId="5" fillId="0" borderId="1" xfId="1" applyFont="1" applyBorder="1"/>
    <xf numFmtId="0" fontId="7" fillId="0" borderId="0" xfId="0" applyFont="1" applyAlignment="1">
      <alignment horizontal="right"/>
    </xf>
    <xf numFmtId="0" fontId="6" fillId="0" borderId="0" xfId="0" applyFont="1" applyAlignment="1">
      <alignment horizontal="left"/>
    </xf>
    <xf numFmtId="9" fontId="3" fillId="0" borderId="0" xfId="0" applyNumberFormat="1" applyFont="1"/>
    <xf numFmtId="0" fontId="2" fillId="0" borderId="0" xfId="0" applyFont="1"/>
    <xf numFmtId="0" fontId="1" fillId="0" borderId="0" xfId="0" applyFont="1" applyAlignment="1">
      <alignment horizontal="right"/>
    </xf>
    <xf numFmtId="0" fontId="1" fillId="0" borderId="0" xfId="0" applyFont="1"/>
    <xf numFmtId="14" fontId="3" fillId="0" borderId="0" xfId="0" applyNumberFormat="1" applyFont="1"/>
    <xf numFmtId="0" fontId="1" fillId="0" borderId="2" xfId="0" applyFont="1" applyBorder="1"/>
    <xf numFmtId="15" fontId="3" fillId="0" borderId="0" xfId="0" applyNumberFormat="1" applyFont="1"/>
    <xf numFmtId="15" fontId="0" fillId="0" borderId="0" xfId="0" applyNumberFormat="1"/>
    <xf numFmtId="0" fontId="8" fillId="0" borderId="0" xfId="0" applyFont="1" applyAlignment="1">
      <alignment horizontal="left" vertical="center" wrapText="1"/>
    </xf>
    <xf numFmtId="0" fontId="9" fillId="0" borderId="0" xfId="0" applyFont="1" applyAlignment="1">
      <alignment horizontal="left" vertical="center" wrapText="1"/>
    </xf>
    <xf numFmtId="0" fontId="10" fillId="0" borderId="0" xfId="0" applyFont="1" applyAlignment="1">
      <alignment horizontal="left" vertical="center" wrapText="1"/>
    </xf>
    <xf numFmtId="0" fontId="4" fillId="0" borderId="0" xfId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9C789B0C-ADF4-4977-B89B-9C709B964EB2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458345</xdr:colOff>
      <xdr:row>12</xdr:row>
      <xdr:rowOff>7161</xdr:rowOff>
    </xdr:from>
    <xdr:to>
      <xdr:col>19</xdr:col>
      <xdr:colOff>444022</xdr:colOff>
      <xdr:row>50</xdr:row>
      <xdr:rowOff>30432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6DCB03B-1B01-DFE3-78C7-9B3F009A84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82086" y="1654341"/>
          <a:ext cx="8078345" cy="6318365"/>
        </a:xfrm>
        <a:prstGeom prst="rect">
          <a:avLst/>
        </a:prstGeom>
      </xdr:spPr>
    </xdr:pic>
    <xdr:clientData/>
  </xdr:twoCellAnchor>
  <xdr:twoCellAnchor editAs="oneCell">
    <xdr:from>
      <xdr:col>1</xdr:col>
      <xdr:colOff>844643</xdr:colOff>
      <xdr:row>25</xdr:row>
      <xdr:rowOff>63405</xdr:rowOff>
    </xdr:from>
    <xdr:to>
      <xdr:col>7</xdr:col>
      <xdr:colOff>305563</xdr:colOff>
      <xdr:row>41</xdr:row>
      <xdr:rowOff>91448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026E0E7-37A9-F4E7-F6AF-FDB9EE1C81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17049" y="3634683"/>
          <a:ext cx="4416785" cy="2625336"/>
        </a:xfrm>
        <a:prstGeom prst="rect">
          <a:avLst/>
        </a:prstGeom>
      </xdr:spPr>
    </xdr:pic>
    <xdr:clientData/>
  </xdr:twoCellAnchor>
  <xdr:twoCellAnchor editAs="oneCell">
    <xdr:from>
      <xdr:col>3</xdr:col>
      <xdr:colOff>365760</xdr:colOff>
      <xdr:row>50</xdr:row>
      <xdr:rowOff>19050</xdr:rowOff>
    </xdr:from>
    <xdr:to>
      <xdr:col>12</xdr:col>
      <xdr:colOff>469900</xdr:colOff>
      <xdr:row>69</xdr:row>
      <xdr:rowOff>127001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5682EA5-246B-1770-37E0-8EFEA72E24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34360" y="7651750"/>
          <a:ext cx="5933440" cy="3244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481853</xdr:colOff>
      <xdr:row>10</xdr:row>
      <xdr:rowOff>60104</xdr:rowOff>
    </xdr:from>
    <xdr:to>
      <xdr:col>35</xdr:col>
      <xdr:colOff>771160</xdr:colOff>
      <xdr:row>60</xdr:row>
      <xdr:rowOff>39910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A7D5CCD-50AB-8698-2D9E-9E61AC97A9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739171" y="1618740"/>
          <a:ext cx="12758398" cy="7824943"/>
        </a:xfrm>
        <a:prstGeom prst="rect">
          <a:avLst/>
        </a:prstGeom>
      </xdr:spPr>
    </xdr:pic>
    <xdr:clientData/>
  </xdr:twoCellAnchor>
  <xdr:twoCellAnchor editAs="oneCell">
    <xdr:from>
      <xdr:col>20</xdr:col>
      <xdr:colOff>447216</xdr:colOff>
      <xdr:row>60</xdr:row>
      <xdr:rowOff>77421</xdr:rowOff>
    </xdr:from>
    <xdr:to>
      <xdr:col>35</xdr:col>
      <xdr:colOff>294409</xdr:colOff>
      <xdr:row>119</xdr:row>
      <xdr:rowOff>103036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06EADFE-F043-D410-1642-4F79F31AE5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5704534" y="9481194"/>
          <a:ext cx="12316284" cy="9255113"/>
        </a:xfrm>
        <a:prstGeom prst="rect">
          <a:avLst/>
        </a:prstGeom>
      </xdr:spPr>
    </xdr:pic>
    <xdr:clientData/>
  </xdr:twoCellAnchor>
  <xdr:twoCellAnchor editAs="oneCell">
    <xdr:from>
      <xdr:col>8</xdr:col>
      <xdr:colOff>588819</xdr:colOff>
      <xdr:row>73</xdr:row>
      <xdr:rowOff>34636</xdr:rowOff>
    </xdr:from>
    <xdr:to>
      <xdr:col>19</xdr:col>
      <xdr:colOff>441090</xdr:colOff>
      <xdr:row>109</xdr:row>
      <xdr:rowOff>34971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8E24AEB2-9E59-3C37-D13E-D4525DF0F5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217228" y="11464636"/>
          <a:ext cx="8649907" cy="5630061"/>
        </a:xfrm>
        <a:prstGeom prst="rect">
          <a:avLst/>
        </a:prstGeom>
      </xdr:spPr>
    </xdr:pic>
    <xdr:clientData/>
  </xdr:twoCellAnchor>
  <xdr:twoCellAnchor editAs="oneCell">
    <xdr:from>
      <xdr:col>9</xdr:col>
      <xdr:colOff>448235</xdr:colOff>
      <xdr:row>50</xdr:row>
      <xdr:rowOff>0</xdr:rowOff>
    </xdr:from>
    <xdr:to>
      <xdr:col>20</xdr:col>
      <xdr:colOff>123265</xdr:colOff>
      <xdr:row>91</xdr:row>
      <xdr:rowOff>50047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7F6FA6B5-F71D-1D45-49F8-A2109EBF4C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768353" y="7888941"/>
          <a:ext cx="8583706" cy="648222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432955</xdr:colOff>
      <xdr:row>18</xdr:row>
      <xdr:rowOff>190501</xdr:rowOff>
    </xdr:from>
    <xdr:to>
      <xdr:col>16</xdr:col>
      <xdr:colOff>636767</xdr:colOff>
      <xdr:row>22</xdr:row>
      <xdr:rowOff>744201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9FD3909-92D3-BC46-5A8E-FA495FA161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89864" y="3931228"/>
          <a:ext cx="8516539" cy="275310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pubmed.ncbi.nlm.nih.gov/3281057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19DC9-089E-0845-9EC6-A85530307FC2}">
  <dimension ref="B2:J18"/>
  <sheetViews>
    <sheetView tabSelected="1" zoomScaleNormal="100" workbookViewId="0">
      <selection activeCell="K10" sqref="K10"/>
    </sheetView>
  </sheetViews>
  <sheetFormatPr defaultColWidth="10.875" defaultRowHeight="12.75" x14ac:dyDescent="0.2"/>
  <cols>
    <col min="1" max="1" width="3.875" style="1" customWidth="1"/>
    <col min="2" max="7" width="10.875" style="1"/>
    <col min="8" max="8" width="9" style="1" customWidth="1"/>
    <col min="9" max="10" width="7.125" style="1" customWidth="1"/>
    <col min="11" max="16384" width="10.875" style="1"/>
  </cols>
  <sheetData>
    <row r="2" spans="2:10" x14ac:dyDescent="0.2">
      <c r="B2" s="10" t="s">
        <v>6</v>
      </c>
      <c r="C2" s="11" t="s">
        <v>8</v>
      </c>
      <c r="D2" s="11" t="s">
        <v>10</v>
      </c>
      <c r="E2" s="11" t="s">
        <v>11</v>
      </c>
      <c r="F2" s="12" t="s">
        <v>13</v>
      </c>
      <c r="H2" s="1" t="s">
        <v>0</v>
      </c>
      <c r="I2" s="2">
        <v>7.33</v>
      </c>
      <c r="J2" s="4"/>
    </row>
    <row r="3" spans="2:10" x14ac:dyDescent="0.2">
      <c r="B3" s="18" t="s">
        <v>7</v>
      </c>
      <c r="C3" s="1" t="s">
        <v>9</v>
      </c>
      <c r="D3" s="24" t="s">
        <v>92</v>
      </c>
      <c r="E3" s="1" t="s">
        <v>12</v>
      </c>
      <c r="F3" s="26" t="s">
        <v>93</v>
      </c>
      <c r="H3" s="1" t="s">
        <v>1</v>
      </c>
      <c r="I3" s="3">
        <v>85.064199000000002</v>
      </c>
      <c r="J3" s="23" t="s">
        <v>91</v>
      </c>
    </row>
    <row r="4" spans="2:10" x14ac:dyDescent="0.2">
      <c r="B4" s="5"/>
      <c r="F4" s="6"/>
      <c r="H4" s="1" t="s">
        <v>2</v>
      </c>
      <c r="I4" s="3">
        <f>I2*I3</f>
        <v>623.52057867000008</v>
      </c>
      <c r="J4" s="4"/>
    </row>
    <row r="5" spans="2:10" x14ac:dyDescent="0.2">
      <c r="B5" s="5"/>
      <c r="F5" s="6"/>
      <c r="H5" s="1" t="s">
        <v>3</v>
      </c>
      <c r="I5" s="3">
        <v>120.77500000000001</v>
      </c>
      <c r="J5" s="23" t="s">
        <v>91</v>
      </c>
    </row>
    <row r="6" spans="2:10" x14ac:dyDescent="0.2">
      <c r="B6" s="7"/>
      <c r="C6" s="8"/>
      <c r="D6" s="8"/>
      <c r="E6" s="8"/>
      <c r="F6" s="9"/>
      <c r="H6" s="1" t="s">
        <v>4</v>
      </c>
      <c r="I6" s="3">
        <v>0</v>
      </c>
      <c r="J6" s="23" t="s">
        <v>91</v>
      </c>
    </row>
    <row r="7" spans="2:10" x14ac:dyDescent="0.2">
      <c r="H7" s="1" t="s">
        <v>5</v>
      </c>
      <c r="I7" s="3">
        <f>I4-I5+I6</f>
        <v>502.7455786700001</v>
      </c>
      <c r="J7" s="4"/>
    </row>
    <row r="8" spans="2:10" x14ac:dyDescent="0.2">
      <c r="B8" s="24" t="s">
        <v>95</v>
      </c>
    </row>
    <row r="9" spans="2:10" x14ac:dyDescent="0.2">
      <c r="B9" s="24" t="s">
        <v>96</v>
      </c>
      <c r="C9" s="25"/>
      <c r="H9" s="1" t="s">
        <v>60</v>
      </c>
      <c r="I9" s="3">
        <v>459.012</v>
      </c>
      <c r="J9" s="23" t="s">
        <v>91</v>
      </c>
    </row>
    <row r="10" spans="2:10" x14ac:dyDescent="0.2">
      <c r="B10" s="24" t="s">
        <v>94</v>
      </c>
      <c r="H10" s="1" t="s">
        <v>61</v>
      </c>
      <c r="I10" s="3">
        <v>348.18200000000002</v>
      </c>
      <c r="J10" s="23" t="s">
        <v>91</v>
      </c>
    </row>
    <row r="11" spans="2:10" x14ac:dyDescent="0.2">
      <c r="B11" s="1" t="s">
        <v>47</v>
      </c>
    </row>
    <row r="12" spans="2:10" x14ac:dyDescent="0.2">
      <c r="B12" s="24" t="s">
        <v>49</v>
      </c>
      <c r="H12" s="1" t="s">
        <v>15</v>
      </c>
    </row>
    <row r="13" spans="2:10" x14ac:dyDescent="0.2">
      <c r="B13" s="14" t="s">
        <v>99</v>
      </c>
      <c r="H13" s="1" t="s">
        <v>14</v>
      </c>
    </row>
    <row r="14" spans="2:10" x14ac:dyDescent="0.2">
      <c r="H14" s="1" t="s">
        <v>25</v>
      </c>
    </row>
    <row r="15" spans="2:10" x14ac:dyDescent="0.2">
      <c r="B15" s="24" t="s">
        <v>100</v>
      </c>
    </row>
    <row r="16" spans="2:10" x14ac:dyDescent="0.2">
      <c r="H16" s="1" t="s">
        <v>59</v>
      </c>
    </row>
    <row r="17" spans="8:8" x14ac:dyDescent="0.2">
      <c r="H17" s="1" t="s">
        <v>46</v>
      </c>
    </row>
    <row r="18" spans="8:8" x14ac:dyDescent="0.2">
      <c r="H18" s="1" t="s">
        <v>48</v>
      </c>
    </row>
  </sheetData>
  <hyperlinks>
    <hyperlink ref="B3" location="blarcamesine!A1" display="blarcamesine" xr:uid="{96E00E21-41B3-EE40-9B51-6FC3CC34F00C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2C90A-EC98-3E4F-99A8-2768003AD1EE}">
  <dimension ref="A1:K139"/>
  <sheetViews>
    <sheetView topLeftCell="A96" zoomScale="115" zoomScaleNormal="115" workbookViewId="0">
      <selection activeCell="C105" sqref="C105"/>
    </sheetView>
  </sheetViews>
  <sheetFormatPr defaultColWidth="10.875" defaultRowHeight="12.75" x14ac:dyDescent="0.2"/>
  <cols>
    <col min="1" max="1" width="4.375" style="1" bestFit="1" customWidth="1"/>
    <col min="2" max="2" width="11.375" style="1" customWidth="1"/>
    <col min="3" max="3" width="20.125" style="1" customWidth="1"/>
    <col min="4" max="4" width="7.375" style="1" bestFit="1" customWidth="1"/>
    <col min="5" max="5" width="4.125" style="1" bestFit="1" customWidth="1"/>
    <col min="6" max="6" width="14.5" style="1" bestFit="1" customWidth="1"/>
    <col min="7" max="7" width="7.5" style="1" bestFit="1" customWidth="1"/>
    <col min="8" max="8" width="4.125" style="1" bestFit="1" customWidth="1"/>
    <col min="9" max="9" width="9" style="1" bestFit="1" customWidth="1"/>
    <col min="10" max="10" width="8.125" style="1" bestFit="1" customWidth="1"/>
    <col min="11" max="16384" width="10.875" style="1"/>
  </cols>
  <sheetData>
    <row r="1" spans="1:11" x14ac:dyDescent="0.2">
      <c r="A1" s="13" t="s">
        <v>16</v>
      </c>
    </row>
    <row r="2" spans="1:11" x14ac:dyDescent="0.2">
      <c r="B2" s="1" t="s">
        <v>17</v>
      </c>
      <c r="C2" s="1" t="s">
        <v>30</v>
      </c>
    </row>
    <row r="3" spans="1:11" x14ac:dyDescent="0.2">
      <c r="B3" s="1" t="s">
        <v>18</v>
      </c>
      <c r="C3" s="1" t="s">
        <v>7</v>
      </c>
    </row>
    <row r="4" spans="1:11" x14ac:dyDescent="0.2">
      <c r="B4" s="1" t="s">
        <v>8</v>
      </c>
      <c r="C4" s="1" t="s">
        <v>19</v>
      </c>
    </row>
    <row r="5" spans="1:11" x14ac:dyDescent="0.2">
      <c r="B5" s="1" t="s">
        <v>10</v>
      </c>
      <c r="C5" s="1" t="s">
        <v>34</v>
      </c>
    </row>
    <row r="6" spans="1:11" x14ac:dyDescent="0.2">
      <c r="B6" s="1" t="s">
        <v>20</v>
      </c>
    </row>
    <row r="7" spans="1:11" x14ac:dyDescent="0.2">
      <c r="C7" s="15" t="s">
        <v>76</v>
      </c>
      <c r="K7" s="1" t="s">
        <v>89</v>
      </c>
    </row>
    <row r="8" spans="1:11" x14ac:dyDescent="0.2">
      <c r="C8" s="22" t="s">
        <v>83</v>
      </c>
      <c r="K8" s="22" t="s">
        <v>90</v>
      </c>
    </row>
    <row r="9" spans="1:11" x14ac:dyDescent="0.2">
      <c r="C9" s="22" t="s">
        <v>84</v>
      </c>
    </row>
    <row r="10" spans="1:11" x14ac:dyDescent="0.2">
      <c r="C10" s="1" t="s">
        <v>26</v>
      </c>
    </row>
    <row r="11" spans="1:11" x14ac:dyDescent="0.2">
      <c r="C11" s="22" t="s">
        <v>85</v>
      </c>
    </row>
    <row r="13" spans="1:11" x14ac:dyDescent="0.2">
      <c r="C13" s="15"/>
      <c r="F13" s="22" t="s">
        <v>77</v>
      </c>
    </row>
    <row r="14" spans="1:11" x14ac:dyDescent="0.2">
      <c r="C14" s="22" t="s">
        <v>86</v>
      </c>
    </row>
    <row r="15" spans="1:11" x14ac:dyDescent="0.2">
      <c r="C15" s="22" t="s">
        <v>87</v>
      </c>
      <c r="F15" s="22" t="s">
        <v>78</v>
      </c>
    </row>
    <row r="16" spans="1:11" x14ac:dyDescent="0.2">
      <c r="C16" s="1" t="s">
        <v>21</v>
      </c>
      <c r="F16" s="22" t="s">
        <v>79</v>
      </c>
    </row>
    <row r="17" spans="3:6" x14ac:dyDescent="0.2">
      <c r="C17" s="15" t="s">
        <v>88</v>
      </c>
      <c r="F17" s="22" t="s">
        <v>80</v>
      </c>
    </row>
    <row r="18" spans="3:6" x14ac:dyDescent="0.2">
      <c r="F18" s="22" t="s">
        <v>81</v>
      </c>
    </row>
    <row r="19" spans="3:6" x14ac:dyDescent="0.2">
      <c r="C19" s="16" t="s">
        <v>23</v>
      </c>
      <c r="F19" s="22" t="s">
        <v>82</v>
      </c>
    </row>
    <row r="21" spans="3:6" x14ac:dyDescent="0.2">
      <c r="C21" s="17">
        <f>191/298</f>
        <v>0.64093959731543626</v>
      </c>
    </row>
    <row r="23" spans="3:6" x14ac:dyDescent="0.2">
      <c r="C23" s="1" t="s">
        <v>24</v>
      </c>
    </row>
    <row r="24" spans="3:6" x14ac:dyDescent="0.2">
      <c r="C24" s="14" t="s">
        <v>33</v>
      </c>
    </row>
    <row r="25" spans="3:6" x14ac:dyDescent="0.2">
      <c r="C25" s="1" t="s">
        <v>45</v>
      </c>
    </row>
    <row r="43" spans="2:9" x14ac:dyDescent="0.2">
      <c r="C43" s="15" t="s">
        <v>27</v>
      </c>
      <c r="D43" s="15" t="s">
        <v>28</v>
      </c>
      <c r="E43" s="15" t="s">
        <v>32</v>
      </c>
      <c r="F43" s="19" t="s">
        <v>29</v>
      </c>
      <c r="G43" s="1" t="s">
        <v>32</v>
      </c>
    </row>
    <row r="44" spans="2:9" x14ac:dyDescent="0.2">
      <c r="B44" s="20">
        <v>30.25</v>
      </c>
      <c r="C44" s="1" t="s">
        <v>22</v>
      </c>
      <c r="D44" s="1">
        <v>29.18</v>
      </c>
      <c r="E44" s="1">
        <v>0.61</v>
      </c>
      <c r="F44" s="1">
        <v>33.26</v>
      </c>
      <c r="G44" s="1">
        <v>0.86</v>
      </c>
      <c r="H44" s="21">
        <f>B44/D44-1</f>
        <v>3.6668951336531919E-2</v>
      </c>
      <c r="I44" s="1">
        <f>F44-D44</f>
        <v>4.0799999999999983</v>
      </c>
    </row>
    <row r="45" spans="2:9" x14ac:dyDescent="0.2">
      <c r="B45" s="20">
        <v>28.75</v>
      </c>
      <c r="C45" s="1" t="s">
        <v>30</v>
      </c>
      <c r="D45" s="1">
        <v>27.62</v>
      </c>
      <c r="E45" s="1">
        <v>0.83</v>
      </c>
      <c r="F45" s="1">
        <v>30.36</v>
      </c>
      <c r="G45" s="1">
        <v>0.51</v>
      </c>
      <c r="H45" s="21">
        <f>B45/D45-1</f>
        <v>4.0912382331643737E-2</v>
      </c>
      <c r="I45" s="1">
        <f>F45-D45</f>
        <v>2.7399999999999984</v>
      </c>
    </row>
    <row r="46" spans="2:9" x14ac:dyDescent="0.2">
      <c r="C46" s="1" t="s">
        <v>31</v>
      </c>
    </row>
    <row r="47" spans="2:9" x14ac:dyDescent="0.2">
      <c r="I47" s="1">
        <f>I44-I45</f>
        <v>1.3399999999999999</v>
      </c>
    </row>
    <row r="48" spans="2:9" ht="15.75" x14ac:dyDescent="0.25">
      <c r="C48"/>
    </row>
    <row r="49" spans="2:2" x14ac:dyDescent="0.2">
      <c r="B49" s="15" t="s">
        <v>36</v>
      </c>
    </row>
    <row r="50" spans="2:2" x14ac:dyDescent="0.2">
      <c r="B50" s="1" t="s">
        <v>37</v>
      </c>
    </row>
    <row r="51" spans="2:2" x14ac:dyDescent="0.2">
      <c r="B51" s="1" t="s">
        <v>35</v>
      </c>
    </row>
    <row r="52" spans="2:2" x14ac:dyDescent="0.2">
      <c r="B52" s="1" t="s">
        <v>38</v>
      </c>
    </row>
    <row r="86" spans="2:3" x14ac:dyDescent="0.2">
      <c r="B86" s="1" t="s">
        <v>50</v>
      </c>
      <c r="C86" s="24" t="s">
        <v>51</v>
      </c>
    </row>
    <row r="87" spans="2:3" x14ac:dyDescent="0.2">
      <c r="B87" s="24" t="s">
        <v>30</v>
      </c>
      <c r="C87" s="24" t="s">
        <v>52</v>
      </c>
    </row>
    <row r="88" spans="2:3" x14ac:dyDescent="0.2">
      <c r="B88" s="1" t="s">
        <v>53</v>
      </c>
      <c r="C88" s="1" t="s">
        <v>54</v>
      </c>
    </row>
    <row r="89" spans="2:3" x14ac:dyDescent="0.2">
      <c r="B89" s="1" t="s">
        <v>55</v>
      </c>
    </row>
    <row r="90" spans="2:3" x14ac:dyDescent="0.2">
      <c r="B90" s="1" t="s">
        <v>56</v>
      </c>
    </row>
    <row r="91" spans="2:3" x14ac:dyDescent="0.2">
      <c r="B91" s="1" t="s">
        <v>57</v>
      </c>
    </row>
    <row r="92" spans="2:3" x14ac:dyDescent="0.2">
      <c r="B92" s="1" t="s">
        <v>58</v>
      </c>
    </row>
    <row r="97" spans="2:3" x14ac:dyDescent="0.2">
      <c r="B97" s="24" t="s">
        <v>97</v>
      </c>
    </row>
    <row r="98" spans="2:3" x14ac:dyDescent="0.2">
      <c r="C98" s="24" t="s">
        <v>98</v>
      </c>
    </row>
    <row r="105" spans="2:3" x14ac:dyDescent="0.2">
      <c r="B105" s="1" t="s">
        <v>101</v>
      </c>
    </row>
    <row r="107" spans="2:3" x14ac:dyDescent="0.2">
      <c r="B107" s="1" t="s">
        <v>102</v>
      </c>
    </row>
    <row r="109" spans="2:3" x14ac:dyDescent="0.2">
      <c r="B109" s="1" t="s">
        <v>103</v>
      </c>
    </row>
    <row r="111" spans="2:3" x14ac:dyDescent="0.2">
      <c r="B111" s="27">
        <v>42786</v>
      </c>
    </row>
    <row r="113" spans="2:2" x14ac:dyDescent="0.2">
      <c r="B113" s="1" t="s">
        <v>104</v>
      </c>
    </row>
    <row r="115" spans="2:2" x14ac:dyDescent="0.2">
      <c r="B115" s="1" t="s">
        <v>105</v>
      </c>
    </row>
    <row r="117" spans="2:2" x14ac:dyDescent="0.2">
      <c r="B117" s="1" t="s">
        <v>106</v>
      </c>
    </row>
    <row r="119" spans="2:2" x14ac:dyDescent="0.2">
      <c r="B119" s="1" t="s">
        <v>107</v>
      </c>
    </row>
    <row r="121" spans="2:2" x14ac:dyDescent="0.2">
      <c r="B121" s="27">
        <v>45020</v>
      </c>
    </row>
    <row r="123" spans="2:2" x14ac:dyDescent="0.2">
      <c r="B123" s="1" t="s">
        <v>108</v>
      </c>
    </row>
    <row r="125" spans="2:2" x14ac:dyDescent="0.2">
      <c r="B125" s="1" t="s">
        <v>109</v>
      </c>
    </row>
    <row r="127" spans="2:2" x14ac:dyDescent="0.2">
      <c r="B127" s="1" t="s">
        <v>110</v>
      </c>
    </row>
    <row r="129" spans="2:2" x14ac:dyDescent="0.2">
      <c r="B129" s="1" t="s">
        <v>111</v>
      </c>
    </row>
    <row r="131" spans="2:2" x14ac:dyDescent="0.2">
      <c r="B131" s="27">
        <v>45773</v>
      </c>
    </row>
    <row r="133" spans="2:2" x14ac:dyDescent="0.2">
      <c r="B133" s="1" t="s">
        <v>112</v>
      </c>
    </row>
    <row r="135" spans="2:2" x14ac:dyDescent="0.2">
      <c r="B135" s="1" t="s">
        <v>113</v>
      </c>
    </row>
    <row r="137" spans="2:2" x14ac:dyDescent="0.2">
      <c r="B137" s="27">
        <v>39099</v>
      </c>
    </row>
    <row r="139" spans="2:2" x14ac:dyDescent="0.2">
      <c r="B139" s="1" t="s">
        <v>114</v>
      </c>
    </row>
  </sheetData>
  <hyperlinks>
    <hyperlink ref="A1" location="Main!A1" display="Main" xr:uid="{307425ED-FE23-4F4A-9340-6E0DA829B4B2}"/>
  </hyperlink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E4738-6709-4ED0-BCBF-547D5468002F}">
  <dimension ref="B3:G29"/>
  <sheetViews>
    <sheetView zoomScale="55" zoomScaleNormal="55" workbookViewId="0">
      <selection activeCell="C19" sqref="C19"/>
    </sheetView>
  </sheetViews>
  <sheetFormatPr defaultRowHeight="15.75" x14ac:dyDescent="0.25"/>
  <cols>
    <col min="2" max="2" width="39.125" customWidth="1"/>
  </cols>
  <sheetData>
    <row r="3" spans="2:7" x14ac:dyDescent="0.25">
      <c r="B3" t="s">
        <v>101</v>
      </c>
      <c r="C3" t="s">
        <v>102</v>
      </c>
      <c r="E3" t="s">
        <v>103</v>
      </c>
      <c r="G3" s="28">
        <v>42786</v>
      </c>
    </row>
    <row r="4" spans="2:7" x14ac:dyDescent="0.25">
      <c r="C4" t="s">
        <v>115</v>
      </c>
    </row>
    <row r="5" spans="2:7" x14ac:dyDescent="0.25">
      <c r="C5" t="s">
        <v>116</v>
      </c>
    </row>
    <row r="7" spans="2:7" x14ac:dyDescent="0.25">
      <c r="B7" t="s">
        <v>105</v>
      </c>
    </row>
    <row r="8" spans="2:7" x14ac:dyDescent="0.25">
      <c r="C8" t="s">
        <v>106</v>
      </c>
      <c r="D8" t="s">
        <v>107</v>
      </c>
      <c r="E8" s="28">
        <v>45020</v>
      </c>
    </row>
    <row r="9" spans="2:7" x14ac:dyDescent="0.25">
      <c r="C9" t="s">
        <v>108</v>
      </c>
    </row>
    <row r="11" spans="2:7" x14ac:dyDescent="0.25">
      <c r="B11" t="s">
        <v>109</v>
      </c>
    </row>
    <row r="12" spans="2:7" x14ac:dyDescent="0.25">
      <c r="C12" t="s">
        <v>110</v>
      </c>
      <c r="D12" t="s">
        <v>111</v>
      </c>
      <c r="E12" s="28">
        <v>45773</v>
      </c>
    </row>
    <row r="13" spans="2:7" x14ac:dyDescent="0.25">
      <c r="C13" t="s">
        <v>112</v>
      </c>
    </row>
    <row r="16" spans="2:7" x14ac:dyDescent="0.25">
      <c r="B16" t="s">
        <v>113</v>
      </c>
      <c r="C16" s="28">
        <v>39099</v>
      </c>
    </row>
    <row r="17" spans="2:5" x14ac:dyDescent="0.25">
      <c r="C17" t="s">
        <v>117</v>
      </c>
    </row>
    <row r="18" spans="2:5" x14ac:dyDescent="0.25">
      <c r="B18" t="s">
        <v>122</v>
      </c>
    </row>
    <row r="21" spans="2:5" ht="25.5" x14ac:dyDescent="0.25">
      <c r="B21" s="29" t="s">
        <v>118</v>
      </c>
    </row>
    <row r="22" spans="2:5" ht="114.75" x14ac:dyDescent="0.25">
      <c r="B22" s="30" t="s">
        <v>119</v>
      </c>
    </row>
    <row r="23" spans="2:5" ht="76.5" x14ac:dyDescent="0.25">
      <c r="B23" s="30" t="s">
        <v>120</v>
      </c>
    </row>
    <row r="24" spans="2:5" ht="63.75" x14ac:dyDescent="0.25">
      <c r="B24" s="30" t="s">
        <v>121</v>
      </c>
      <c r="E24" t="s">
        <v>123</v>
      </c>
    </row>
    <row r="25" spans="2:5" x14ac:dyDescent="0.25">
      <c r="B25" s="31"/>
      <c r="E25" t="s">
        <v>124</v>
      </c>
    </row>
    <row r="26" spans="2:5" x14ac:dyDescent="0.25">
      <c r="E26" t="s">
        <v>125</v>
      </c>
    </row>
    <row r="27" spans="2:5" x14ac:dyDescent="0.25">
      <c r="E27" s="32" t="s">
        <v>126</v>
      </c>
    </row>
    <row r="29" spans="2:5" x14ac:dyDescent="0.25">
      <c r="B29" s="30"/>
    </row>
  </sheetData>
  <hyperlinks>
    <hyperlink ref="E27" r:id="rId1" xr:uid="{73734EA4-69D6-472E-AEFF-5D379F0563B1}"/>
  </hyperlinks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557E3-2963-C44D-9264-B948B79F761C}">
  <dimension ref="A1:C21"/>
  <sheetViews>
    <sheetView zoomScale="162" workbookViewId="0"/>
  </sheetViews>
  <sheetFormatPr defaultColWidth="10.875" defaultRowHeight="12.75" x14ac:dyDescent="0.2"/>
  <cols>
    <col min="1" max="1" width="4.875" style="1" bestFit="1" customWidth="1"/>
    <col min="2" max="16384" width="10.875" style="1"/>
  </cols>
  <sheetData>
    <row r="1" spans="1:3" x14ac:dyDescent="0.2">
      <c r="A1" s="13" t="s">
        <v>16</v>
      </c>
    </row>
    <row r="2" spans="1:3" x14ac:dyDescent="0.2">
      <c r="B2" s="1" t="s">
        <v>39</v>
      </c>
      <c r="C2" s="1" t="s">
        <v>70</v>
      </c>
    </row>
    <row r="3" spans="1:3" x14ac:dyDescent="0.2">
      <c r="B3" s="1" t="s">
        <v>71</v>
      </c>
      <c r="C3" s="1" t="s">
        <v>72</v>
      </c>
    </row>
    <row r="4" spans="1:3" x14ac:dyDescent="0.2">
      <c r="C4" s="1" t="s">
        <v>73</v>
      </c>
    </row>
    <row r="5" spans="1:3" x14ac:dyDescent="0.2">
      <c r="C5" s="1" t="s">
        <v>74</v>
      </c>
    </row>
    <row r="6" spans="1:3" x14ac:dyDescent="0.2">
      <c r="C6" s="1" t="s">
        <v>75</v>
      </c>
    </row>
    <row r="7" spans="1:3" x14ac:dyDescent="0.2">
      <c r="B7" s="1" t="s">
        <v>40</v>
      </c>
      <c r="C7" s="1" t="s">
        <v>68</v>
      </c>
    </row>
    <row r="8" spans="1:3" x14ac:dyDescent="0.2">
      <c r="C8" s="1" t="s">
        <v>69</v>
      </c>
    </row>
    <row r="9" spans="1:3" x14ac:dyDescent="0.2">
      <c r="C9" s="1" t="s">
        <v>7</v>
      </c>
    </row>
    <row r="10" spans="1:3" x14ac:dyDescent="0.2">
      <c r="B10" s="1" t="s">
        <v>41</v>
      </c>
      <c r="C10" s="1" t="s">
        <v>42</v>
      </c>
    </row>
    <row r="11" spans="1:3" x14ac:dyDescent="0.2">
      <c r="B11" s="1" t="s">
        <v>43</v>
      </c>
      <c r="C11" s="1" t="s">
        <v>44</v>
      </c>
    </row>
    <row r="13" spans="1:3" x14ac:dyDescent="0.2">
      <c r="C13" s="1" t="s">
        <v>62</v>
      </c>
    </row>
    <row r="16" spans="1:3" x14ac:dyDescent="0.2">
      <c r="C16" s="15" t="s">
        <v>67</v>
      </c>
    </row>
    <row r="17" spans="3:3" x14ac:dyDescent="0.2">
      <c r="C17" s="1" t="s">
        <v>63</v>
      </c>
    </row>
    <row r="18" spans="3:3" x14ac:dyDescent="0.2">
      <c r="C18" s="1" t="s">
        <v>64</v>
      </c>
    </row>
    <row r="19" spans="3:3" x14ac:dyDescent="0.2">
      <c r="C19" s="1" t="s">
        <v>65</v>
      </c>
    </row>
    <row r="21" spans="3:3" x14ac:dyDescent="0.2">
      <c r="C21" s="1" t="s">
        <v>66</v>
      </c>
    </row>
  </sheetData>
  <hyperlinks>
    <hyperlink ref="A1" location="Main!A1" display="Main" xr:uid="{F131805E-8929-4E4F-B5DB-7A465B01FEF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blarcamesine</vt:lpstr>
      <vt:lpstr>IP</vt:lpstr>
      <vt:lpstr>Sigma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2024-11-26T18:22:30Z</dcterms:created>
  <dcterms:modified xsi:type="dcterms:W3CDTF">2025-04-09T16:49:09Z</dcterms:modified>
</cp:coreProperties>
</file>