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7D64D16-0B81-4485-A613-679C15C70CC6}" xr6:coauthVersionLast="47" xr6:coauthVersionMax="47" xr10:uidLastSave="{00000000-0000-0000-0000-000000000000}"/>
  <bookViews>
    <workbookView xWindow="19590" yWindow="2160" windowWidth="29265" windowHeight="18405" activeTab="1" xr2:uid="{005A39A5-D9C0-4168-AEFB-651F7222C8C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I21" i="2"/>
  <c r="I22" i="2" s="1"/>
  <c r="J21" i="2"/>
  <c r="J22" i="2"/>
  <c r="H22" i="2"/>
  <c r="J20" i="2"/>
  <c r="I20" i="2"/>
  <c r="H20" i="2"/>
  <c r="J18" i="2"/>
  <c r="I18" i="2"/>
  <c r="H18" i="2"/>
  <c r="J30" i="2"/>
  <c r="I30" i="2"/>
  <c r="H30" i="2"/>
  <c r="J16" i="2"/>
  <c r="I16" i="2"/>
  <c r="H16" i="2"/>
  <c r="J14" i="2"/>
  <c r="I14" i="2"/>
  <c r="H14" i="2"/>
  <c r="H11" i="2"/>
  <c r="H12" i="2" s="1"/>
  <c r="J11" i="2"/>
  <c r="L12" i="2"/>
  <c r="K12" i="2"/>
  <c r="J12" i="2"/>
  <c r="I12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K4" i="1"/>
  <c r="I29" i="2" l="1"/>
  <c r="J29" i="2"/>
</calcChain>
</file>

<file path=xl/sharedStrings.xml><?xml version="1.0" encoding="utf-8"?>
<sst xmlns="http://schemas.openxmlformats.org/spreadsheetml/2006/main" count="31" uniqueCount="28">
  <si>
    <t>Price</t>
  </si>
  <si>
    <t>Shares</t>
  </si>
  <si>
    <t>MC</t>
  </si>
  <si>
    <t>Cash</t>
  </si>
  <si>
    <t>Debt</t>
  </si>
  <si>
    <t>EV</t>
  </si>
  <si>
    <t>Q422</t>
  </si>
  <si>
    <t>Main</t>
  </si>
  <si>
    <t>Evernorth</t>
  </si>
  <si>
    <t>Cigna</t>
  </si>
  <si>
    <t>Other</t>
  </si>
  <si>
    <t>Corporate</t>
  </si>
  <si>
    <t>Revenue</t>
  </si>
  <si>
    <t>Revenue y/y</t>
  </si>
  <si>
    <t>Pharmacy</t>
  </si>
  <si>
    <t>Premiums</t>
  </si>
  <si>
    <t>Fees</t>
  </si>
  <si>
    <t>Investment</t>
  </si>
  <si>
    <t>Pharmacy Costs</t>
  </si>
  <si>
    <t>Pharmacy GM</t>
  </si>
  <si>
    <t>Medical Costs</t>
  </si>
  <si>
    <t>MLR</t>
  </si>
  <si>
    <t>SG&amp;A</t>
  </si>
  <si>
    <t>Operating Margin</t>
  </si>
  <si>
    <t>Interest</t>
  </si>
  <si>
    <t>Pretax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</si>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</sst>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1606-B3A1-44BD-A32A-BE73F888CE61}">
  <dimension ref="J2:L7"/>
  <sheetViews>
    <sheetView zoomScale="190" zoomScaleNormal="190" workbookViewId="0">
      <selection activeCell="K5" sqref="K5"/>
    </sheetView>
  </sheetViews>
  <sheetFormatPr defaultRowHeight="12.75" x14ac:dyDescent="0.2"/>
  <sheetData>
    <row r="2" spans="10:12" x14ac:dyDescent="0.2">
      <c r="J2" t="s">
        <v>0</v>
      </c>
      <c r="K2" s="1">
        <v>280</v>
      </c>
    </row>
    <row r="3" spans="10:12" x14ac:dyDescent="0.2">
      <c r="J3" t="s">
        <v>1</v>
      </c>
      <c r="K3" s="2">
        <v>297.05997300000001</v>
      </c>
      <c r="L3" s="3" t="s">
        <v>6</v>
      </c>
    </row>
    <row r="4" spans="10:12" x14ac:dyDescent="0.2">
      <c r="J4" t="s">
        <v>2</v>
      </c>
      <c r="K4" s="2">
        <f>K3*K2</f>
        <v>83176.792440000005</v>
      </c>
    </row>
    <row r="5" spans="10:12" x14ac:dyDescent="0.2">
      <c r="J5" t="s">
        <v>3</v>
      </c>
      <c r="K5" s="2"/>
      <c r="L5" s="3" t="s">
        <v>6</v>
      </c>
    </row>
    <row r="6" spans="10:12" x14ac:dyDescent="0.2">
      <c r="J6" t="s">
        <v>4</v>
      </c>
      <c r="K6" s="2"/>
      <c r="L6" s="3" t="s">
        <v>6</v>
      </c>
    </row>
    <row r="7" spans="10:12" x14ac:dyDescent="0.2">
      <c r="J7" t="s">
        <v>5</v>
      </c>
      <c r="K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B27-9324-48AE-8686-10C7C1819101}">
  <dimension ref="A1:P30"/>
  <sheetViews>
    <sheetView tabSelected="1" zoomScale="160" zoomScaleNormal="16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RowHeight="12.75" x14ac:dyDescent="0.2"/>
  <cols>
    <col min="1" max="1" width="5" bestFit="1" customWidth="1"/>
    <col min="2" max="2" width="16.42578125" customWidth="1"/>
  </cols>
  <sheetData>
    <row r="1" spans="1:16" x14ac:dyDescent="0.2">
      <c r="A1" t="s">
        <v>7</v>
      </c>
    </row>
    <row r="2" spans="1:16" x14ac:dyDescent="0.2">
      <c r="C2">
        <v>2015</v>
      </c>
      <c r="D2">
        <f>C2+1</f>
        <v>2016</v>
      </c>
      <c r="E2">
        <f t="shared" ref="E2:P2" si="0">D2+1</f>
        <v>2017</v>
      </c>
      <c r="F2">
        <f t="shared" si="0"/>
        <v>2018</v>
      </c>
      <c r="G2">
        <f t="shared" si="0"/>
        <v>2019</v>
      </c>
      <c r="H2">
        <f t="shared" si="0"/>
        <v>2020</v>
      </c>
      <c r="I2">
        <f t="shared" si="0"/>
        <v>2021</v>
      </c>
      <c r="J2">
        <f t="shared" si="0"/>
        <v>2022</v>
      </c>
      <c r="K2">
        <f t="shared" si="0"/>
        <v>2023</v>
      </c>
      <c r="L2">
        <f t="shared" si="0"/>
        <v>2024</v>
      </c>
      <c r="M2">
        <f t="shared" si="0"/>
        <v>2025</v>
      </c>
      <c r="N2">
        <f t="shared" si="0"/>
        <v>2026</v>
      </c>
      <c r="O2">
        <f t="shared" si="0"/>
        <v>2027</v>
      </c>
      <c r="P2">
        <f t="shared" si="0"/>
        <v>2028</v>
      </c>
    </row>
    <row r="3" spans="1:16" x14ac:dyDescent="0.2">
      <c r="B3" t="s">
        <v>14</v>
      </c>
      <c r="H3" s="2">
        <v>107769</v>
      </c>
      <c r="I3" s="2">
        <v>121413</v>
      </c>
      <c r="J3" s="2">
        <v>128566</v>
      </c>
    </row>
    <row r="4" spans="1:16" x14ac:dyDescent="0.2">
      <c r="B4" t="s">
        <v>15</v>
      </c>
      <c r="H4" s="2">
        <v>42627</v>
      </c>
      <c r="I4" s="2">
        <v>41154</v>
      </c>
      <c r="J4" s="2">
        <v>39915</v>
      </c>
    </row>
    <row r="5" spans="1:16" x14ac:dyDescent="0.2">
      <c r="B5" t="s">
        <v>16</v>
      </c>
      <c r="H5" s="2">
        <v>8761</v>
      </c>
      <c r="I5" s="2">
        <v>9962</v>
      </c>
      <c r="J5" s="2">
        <v>10880</v>
      </c>
    </row>
    <row r="6" spans="1:16" x14ac:dyDescent="0.2">
      <c r="B6" t="s">
        <v>17</v>
      </c>
      <c r="H6" s="2">
        <v>1244</v>
      </c>
      <c r="I6" s="2">
        <v>1549</v>
      </c>
      <c r="J6" s="2">
        <v>1155</v>
      </c>
    </row>
    <row r="7" spans="1:16" x14ac:dyDescent="0.2">
      <c r="H7" s="2"/>
      <c r="I7" s="2"/>
      <c r="J7" s="2"/>
    </row>
    <row r="8" spans="1:16" x14ac:dyDescent="0.2">
      <c r="B8" t="s">
        <v>8</v>
      </c>
      <c r="H8" s="2">
        <v>116130</v>
      </c>
      <c r="I8" s="2">
        <v>131912</v>
      </c>
      <c r="J8" s="2">
        <v>140335</v>
      </c>
      <c r="K8" s="2"/>
      <c r="L8" s="2"/>
    </row>
    <row r="9" spans="1:16" x14ac:dyDescent="0.2">
      <c r="B9" t="s">
        <v>9</v>
      </c>
      <c r="H9" s="2">
        <v>41135</v>
      </c>
      <c r="I9" s="2">
        <v>44652</v>
      </c>
      <c r="J9" s="2">
        <v>45036</v>
      </c>
      <c r="K9" s="2"/>
      <c r="L9" s="2"/>
    </row>
    <row r="10" spans="1:16" x14ac:dyDescent="0.2">
      <c r="B10" t="s">
        <v>10</v>
      </c>
      <c r="H10" s="2">
        <v>8446</v>
      </c>
      <c r="I10" s="2">
        <v>3989</v>
      </c>
      <c r="J10" s="2">
        <v>2262</v>
      </c>
      <c r="K10" s="2"/>
      <c r="L10" s="2"/>
    </row>
    <row r="11" spans="1:16" x14ac:dyDescent="0.2">
      <c r="B11" t="s">
        <v>11</v>
      </c>
      <c r="H11" s="2">
        <f>-5644+130+204</f>
        <v>-5310</v>
      </c>
      <c r="I11" s="2">
        <v>-6475</v>
      </c>
      <c r="J11" s="2">
        <f>-6991-126</f>
        <v>-7117</v>
      </c>
      <c r="K11" s="2"/>
      <c r="L11" s="2"/>
    </row>
    <row r="12" spans="1:16" s="5" customFormat="1" x14ac:dyDescent="0.2">
      <c r="B12" s="5" t="s">
        <v>12</v>
      </c>
      <c r="H12" s="6">
        <f>SUM(H8:H11)</f>
        <v>160401</v>
      </c>
      <c r="I12" s="6">
        <f t="shared" ref="I12:L12" si="1">SUM(I8:I11)</f>
        <v>174078</v>
      </c>
      <c r="J12" s="6">
        <f t="shared" si="1"/>
        <v>180516</v>
      </c>
      <c r="K12" s="6">
        <f t="shared" si="1"/>
        <v>0</v>
      </c>
      <c r="L12" s="6">
        <f t="shared" si="1"/>
        <v>0</v>
      </c>
    </row>
    <row r="13" spans="1:16" x14ac:dyDescent="0.2">
      <c r="B13" t="s">
        <v>18</v>
      </c>
      <c r="H13" s="2">
        <v>103484</v>
      </c>
      <c r="I13" s="2">
        <v>117553</v>
      </c>
      <c r="J13" s="2">
        <v>124834</v>
      </c>
    </row>
    <row r="14" spans="1:16" x14ac:dyDescent="0.2">
      <c r="B14" t="s">
        <v>19</v>
      </c>
      <c r="H14" s="6">
        <f>H3-H13</f>
        <v>4285</v>
      </c>
      <c r="I14" s="6">
        <f>I3-I13</f>
        <v>3860</v>
      </c>
      <c r="J14" s="6">
        <f>J3-J13</f>
        <v>3732</v>
      </c>
    </row>
    <row r="15" spans="1:16" x14ac:dyDescent="0.2">
      <c r="B15" t="s">
        <v>20</v>
      </c>
      <c r="H15" s="2">
        <v>32710</v>
      </c>
      <c r="I15" s="2">
        <v>33562</v>
      </c>
      <c r="J15" s="2">
        <v>32206</v>
      </c>
    </row>
    <row r="16" spans="1:16" x14ac:dyDescent="0.2">
      <c r="B16" t="s">
        <v>21</v>
      </c>
      <c r="H16" s="2">
        <f>H4-H15</f>
        <v>9917</v>
      </c>
      <c r="I16" s="2">
        <f t="shared" ref="I16:J16" si="2">I4-I15</f>
        <v>7592</v>
      </c>
      <c r="J16" s="2">
        <f t="shared" si="2"/>
        <v>7709</v>
      </c>
    </row>
    <row r="17" spans="2:10" x14ac:dyDescent="0.2">
      <c r="B17" t="s">
        <v>22</v>
      </c>
      <c r="H17" s="2">
        <v>14072</v>
      </c>
      <c r="I17" s="2">
        <v>13030</v>
      </c>
      <c r="J17" s="2">
        <v>13186</v>
      </c>
    </row>
    <row r="18" spans="2:10" x14ac:dyDescent="0.2">
      <c r="B18" t="s">
        <v>23</v>
      </c>
      <c r="H18" s="2">
        <f>H12-H13-H15-H17</f>
        <v>10135</v>
      </c>
      <c r="I18" s="2">
        <f t="shared" ref="I18:J18" si="3">I12-I13-I15-I17</f>
        <v>9933</v>
      </c>
      <c r="J18" s="2">
        <f t="shared" si="3"/>
        <v>10290</v>
      </c>
    </row>
    <row r="19" spans="2:10" x14ac:dyDescent="0.2">
      <c r="B19" t="s">
        <v>24</v>
      </c>
      <c r="H19" s="2">
        <v>-1438</v>
      </c>
      <c r="I19" s="2">
        <v>-1208</v>
      </c>
      <c r="J19" s="2">
        <v>-1228</v>
      </c>
    </row>
    <row r="20" spans="2:10" x14ac:dyDescent="0.2">
      <c r="B20" t="s">
        <v>25</v>
      </c>
      <c r="H20" s="2">
        <f>H18+H19</f>
        <v>8697</v>
      </c>
      <c r="I20" s="2">
        <f t="shared" ref="I20:J20" si="4">I18+I19</f>
        <v>8725</v>
      </c>
      <c r="J20" s="2">
        <f t="shared" si="4"/>
        <v>9062</v>
      </c>
    </row>
    <row r="21" spans="2:10" x14ac:dyDescent="0.2">
      <c r="B21" t="s">
        <v>26</v>
      </c>
      <c r="H21" s="2">
        <f>2379+31</f>
        <v>2410</v>
      </c>
      <c r="I21" s="2">
        <f>1367+50</f>
        <v>1417</v>
      </c>
      <c r="J21" s="2">
        <f>1607+78</f>
        <v>1685</v>
      </c>
    </row>
    <row r="22" spans="2:10" x14ac:dyDescent="0.2">
      <c r="B22" t="s">
        <v>27</v>
      </c>
      <c r="H22" s="2">
        <f>H20-H21</f>
        <v>6287</v>
      </c>
      <c r="I22" s="2">
        <f t="shared" ref="I22:J22" si="5">I20-I21</f>
        <v>7308</v>
      </c>
      <c r="J22" s="2">
        <f t="shared" si="5"/>
        <v>7377</v>
      </c>
    </row>
    <row r="29" spans="2:10" x14ac:dyDescent="0.2">
      <c r="B29" t="s">
        <v>13</v>
      </c>
      <c r="I29" s="4">
        <f>I12/H12-1</f>
        <v>8.5267548207305532E-2</v>
      </c>
      <c r="J29" s="4">
        <f>J12/I12-1</f>
        <v>3.6983421224968227E-2</v>
      </c>
    </row>
    <row r="30" spans="2:10" x14ac:dyDescent="0.2">
      <c r="B30" t="s">
        <v>21</v>
      </c>
      <c r="H30" s="4">
        <f>H15/H4</f>
        <v>0.76735402444460088</v>
      </c>
      <c r="I30" s="4">
        <f t="shared" ref="I30:J30" si="6">I15/I4</f>
        <v>0.81552218496379458</v>
      </c>
      <c r="J30" s="4">
        <f t="shared" si="6"/>
        <v>0.80686458724790178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2023-03-27T02:30:32Z</dcterms:created>
  <dcterms:modified xsi:type="dcterms:W3CDTF">2023-03-27T03:27:20Z</dcterms:modified>
</cp:coreProperties>
</file>