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53A6B96-AEC6-448A-8017-F9F4C0C4E6EC}" xr6:coauthVersionLast="47" xr6:coauthVersionMax="47" xr10:uidLastSave="{00000000-0000-0000-0000-000000000000}"/>
  <bookViews>
    <workbookView xWindow="-26670" yWindow="1095" windowWidth="26490" windowHeight="19650" xr2:uid="{22E2E758-CC27-4A75-B04B-7EB93190F89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8" i="2"/>
  <c r="G5" i="2"/>
  <c r="K10" i="2"/>
  <c r="K8" i="2"/>
  <c r="K5" i="2"/>
  <c r="H10" i="2"/>
  <c r="H8" i="2"/>
  <c r="H5" i="2"/>
  <c r="L12" i="2"/>
  <c r="L11" i="2"/>
  <c r="L10" i="2"/>
  <c r="L9" i="2"/>
  <c r="L8" i="2"/>
  <c r="L5" i="2"/>
  <c r="K7" i="1"/>
  <c r="K4" i="1"/>
  <c r="K5" i="1"/>
  <c r="G9" i="2" l="1"/>
  <c r="G11" i="2" s="1"/>
  <c r="G12" i="2" s="1"/>
  <c r="K9" i="2"/>
  <c r="K11" i="2" s="1"/>
  <c r="K12" i="2" s="1"/>
  <c r="H9" i="2"/>
  <c r="H11" i="2" s="1"/>
  <c r="H12" i="2" s="1"/>
</calcChain>
</file>

<file path=xl/sharedStrings.xml><?xml version="1.0" encoding="utf-8"?>
<sst xmlns="http://schemas.openxmlformats.org/spreadsheetml/2006/main" count="33" uniqueCount="29">
  <si>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</si>
  <si>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</si>
  <si>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</si>
  <si>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</si>
  <si>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</si>
  <si>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</si>
  <si>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</si>
  <si>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</si>
  <si>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</si>
  <si>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</si>
  <si>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</si>
  <si>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</si>
  <si>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</si>
  <si>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</si>
  <si>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</si>
  <si>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</si>
  <si>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</si>
  <si>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</si>
  <si>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</si>
  <si>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</si>
  <si>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</si>
  <si>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</si>
  <si>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R&amp;D</t>
  </si>
  <si>
    <t>SG&amp;A</t>
  </si>
  <si>
    <t>Operating Expenses</t>
  </si>
  <si>
    <t>Operating Income</t>
  </si>
  <si>
    <t>Interest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</si>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</sst>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AA4F876-8A27-49C1-9388-369B802985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2377-728F-4FE6-9EDF-F71CBD523320}">
  <dimension ref="J2:L7"/>
  <sheetViews>
    <sheetView tabSelected="1" zoomScale="205" zoomScaleNormal="205" workbookViewId="0"/>
  </sheetViews>
  <sheetFormatPr defaultRowHeight="12.75" x14ac:dyDescent="0.2"/>
  <sheetData>
    <row r="2" spans="10:12" x14ac:dyDescent="0.2">
      <c r="J2" t="s">
        <v>0</v>
      </c>
      <c r="K2" s="1">
        <v>10</v>
      </c>
    </row>
    <row r="3" spans="10:12" x14ac:dyDescent="0.2">
      <c r="J3" t="s">
        <v>1</v>
      </c>
      <c r="K3" s="2">
        <v>27.999521999999999</v>
      </c>
      <c r="L3" s="3" t="s">
        <v>6</v>
      </c>
    </row>
    <row r="4" spans="10:12" x14ac:dyDescent="0.2">
      <c r="J4" t="s">
        <v>2</v>
      </c>
      <c r="K4" s="2">
        <f>+K2*K3</f>
        <v>279.99522000000002</v>
      </c>
    </row>
    <row r="5" spans="10:12" x14ac:dyDescent="0.2">
      <c r="J5" t="s">
        <v>3</v>
      </c>
      <c r="K5" s="2">
        <f>14.782+5.124</f>
        <v>19.905999999999999</v>
      </c>
      <c r="L5" s="3" t="s">
        <v>6</v>
      </c>
    </row>
    <row r="6" spans="10:12" x14ac:dyDescent="0.2">
      <c r="J6" t="s">
        <v>4</v>
      </c>
      <c r="K6" s="2">
        <v>4.4909999999999997</v>
      </c>
      <c r="L6" s="3" t="s">
        <v>6</v>
      </c>
    </row>
    <row r="7" spans="10:12" x14ac:dyDescent="0.2">
      <c r="J7" t="s">
        <v>5</v>
      </c>
      <c r="K7" s="2">
        <f>+K4-K5+K6</f>
        <v>264.58022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64B4-A062-4F58-805B-6D0E3A0D2465}">
  <dimension ref="A1:N13"/>
  <sheetViews>
    <sheetView zoomScale="220" zoomScaleNormal="22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</row>
    <row r="3" spans="1:14" s="6" customFormat="1" x14ac:dyDescent="0.2">
      <c r="B3" s="6" t="s">
        <v>8</v>
      </c>
      <c r="C3" s="7"/>
      <c r="D3" s="7"/>
      <c r="E3" s="7"/>
      <c r="F3" s="7"/>
      <c r="G3" s="8">
        <v>597</v>
      </c>
      <c r="H3" s="8">
        <v>495</v>
      </c>
      <c r="I3" s="7"/>
      <c r="J3" s="7"/>
      <c r="K3" s="8">
        <v>3139</v>
      </c>
      <c r="L3" s="8">
        <v>7766</v>
      </c>
      <c r="M3" s="7"/>
      <c r="N3" s="7"/>
    </row>
    <row r="4" spans="1:14" x14ac:dyDescent="0.2">
      <c r="B4" t="s">
        <v>20</v>
      </c>
      <c r="G4" s="5">
        <v>181</v>
      </c>
      <c r="H4" s="5">
        <v>150</v>
      </c>
      <c r="K4" s="5">
        <v>903</v>
      </c>
      <c r="L4" s="5">
        <v>1519</v>
      </c>
    </row>
    <row r="5" spans="1:14" x14ac:dyDescent="0.2">
      <c r="B5" t="s">
        <v>21</v>
      </c>
      <c r="G5" s="5">
        <f>+G3-G4</f>
        <v>416</v>
      </c>
      <c r="H5" s="5">
        <f>+H3-H4</f>
        <v>345</v>
      </c>
      <c r="K5" s="5">
        <f>+K3-K4</f>
        <v>2236</v>
      </c>
      <c r="L5" s="5">
        <f>+L3-L4</f>
        <v>6247</v>
      </c>
    </row>
    <row r="6" spans="1:14" x14ac:dyDescent="0.2">
      <c r="B6" t="s">
        <v>22</v>
      </c>
      <c r="G6" s="5">
        <v>4576</v>
      </c>
      <c r="H6" s="5">
        <v>3555</v>
      </c>
      <c r="K6" s="5">
        <v>3700</v>
      </c>
      <c r="L6" s="5">
        <v>3394</v>
      </c>
    </row>
    <row r="7" spans="1:14" x14ac:dyDescent="0.2">
      <c r="B7" t="s">
        <v>23</v>
      </c>
      <c r="G7" s="5">
        <v>4165</v>
      </c>
      <c r="H7" s="5">
        <v>4787</v>
      </c>
      <c r="K7" s="5">
        <v>8814</v>
      </c>
      <c r="L7" s="5">
        <v>6765</v>
      </c>
    </row>
    <row r="8" spans="1:14" x14ac:dyDescent="0.2">
      <c r="B8" t="s">
        <v>24</v>
      </c>
      <c r="G8" s="5">
        <f>+G6+G7</f>
        <v>8741</v>
      </c>
      <c r="H8" s="5">
        <f>+H6+H7</f>
        <v>8342</v>
      </c>
      <c r="K8" s="5">
        <f>+K6+K7</f>
        <v>12514</v>
      </c>
      <c r="L8" s="5">
        <f>+L6+L7</f>
        <v>10159</v>
      </c>
    </row>
    <row r="9" spans="1:14" x14ac:dyDescent="0.2">
      <c r="B9" t="s">
        <v>25</v>
      </c>
      <c r="G9" s="5">
        <f>+G5-G8</f>
        <v>-8325</v>
      </c>
      <c r="H9" s="5">
        <f>+H5-H8</f>
        <v>-7997</v>
      </c>
      <c r="K9" s="5">
        <f>+K5-K8</f>
        <v>-10278</v>
      </c>
      <c r="L9" s="5">
        <f>+L5-L8</f>
        <v>-3912</v>
      </c>
    </row>
    <row r="10" spans="1:14" x14ac:dyDescent="0.2">
      <c r="B10" t="s">
        <v>26</v>
      </c>
      <c r="G10" s="5">
        <f>-688-13</f>
        <v>-701</v>
      </c>
      <c r="H10" s="5">
        <f>-371+6</f>
        <v>-365</v>
      </c>
      <c r="K10" s="5">
        <f>-199-22</f>
        <v>-221</v>
      </c>
      <c r="L10" s="5">
        <f>-84+10</f>
        <v>-74</v>
      </c>
    </row>
    <row r="11" spans="1:14" x14ac:dyDescent="0.2">
      <c r="B11" t="s">
        <v>27</v>
      </c>
      <c r="G11" s="5">
        <f>+G9+G10</f>
        <v>-9026</v>
      </c>
      <c r="H11" s="5">
        <f>+H9+H10</f>
        <v>-8362</v>
      </c>
      <c r="K11" s="5">
        <f>+K9+K10</f>
        <v>-10499</v>
      </c>
      <c r="L11" s="5">
        <f>+L9+L10</f>
        <v>-3986</v>
      </c>
    </row>
    <row r="12" spans="1:14" x14ac:dyDescent="0.2">
      <c r="B12" t="s">
        <v>28</v>
      </c>
      <c r="G12" s="4">
        <f>+G11/G13</f>
        <v>-0.77660486867410339</v>
      </c>
      <c r="H12" s="4">
        <f>+H11/H13</f>
        <v>-0.6709102017745181</v>
      </c>
      <c r="K12" s="4">
        <f>+K11/K13</f>
        <v>-0.42186378689751108</v>
      </c>
      <c r="L12" s="4">
        <f>+L11/L13</f>
        <v>-0.14052662794510548</v>
      </c>
    </row>
    <row r="13" spans="1:14" x14ac:dyDescent="0.2">
      <c r="B13" t="s">
        <v>1</v>
      </c>
      <c r="G13" s="5">
        <v>11622.384</v>
      </c>
      <c r="H13" s="5">
        <v>12463.665000000001</v>
      </c>
      <c r="K13" s="5">
        <v>24887.18</v>
      </c>
      <c r="L13" s="5">
        <v>28364.731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2024-09-03T14:23:48Z</dcterms:created>
  <dcterms:modified xsi:type="dcterms:W3CDTF">2024-09-03T14:32:00Z</dcterms:modified>
</cp:coreProperties>
</file>