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1BA4BA-49B6-4237-A28F-6B2EE69B71E9}" xr6:coauthVersionLast="47" xr6:coauthVersionMax="47" xr10:uidLastSave="{00000000-0000-0000-0000-000000000000}"/>
  <bookViews>
    <workbookView xWindow="-36300" yWindow="915" windowWidth="29010" windowHeight="15345" activeTab="1" xr2:uid="{8F08EDE3-2868-4A34-B110-FCF4E0DD6D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20" i="2" s="1"/>
  <c r="I11" i="2"/>
  <c r="I9" i="2"/>
  <c r="I10" i="2"/>
  <c r="I7" i="2"/>
  <c r="M7" i="1"/>
  <c r="M4" i="1"/>
  <c r="I14" i="2" l="1"/>
</calcChain>
</file>

<file path=xl/sharedStrings.xml><?xml version="1.0" encoding="utf-8"?>
<sst xmlns="http://schemas.openxmlformats.org/spreadsheetml/2006/main" count="32" uniqueCount="27">
  <si>
    <t>Price</t>
  </si>
  <si>
    <t>Shares</t>
  </si>
  <si>
    <t>MC</t>
  </si>
  <si>
    <t>Cash</t>
  </si>
  <si>
    <t>Debt</t>
  </si>
  <si>
    <t>EV</t>
  </si>
  <si>
    <t>Q324</t>
  </si>
  <si>
    <t>Main</t>
  </si>
  <si>
    <t>Bonds</t>
  </si>
  <si>
    <t>Q124</t>
  </si>
  <si>
    <t>Q224</t>
  </si>
  <si>
    <t>Q424</t>
  </si>
  <si>
    <t>Equities</t>
  </si>
  <si>
    <t>Other Investments</t>
  </si>
  <si>
    <t>Assets</t>
  </si>
  <si>
    <t>Other</t>
  </si>
  <si>
    <t>Income Taxes</t>
  </si>
  <si>
    <t>Insurance receivables</t>
  </si>
  <si>
    <t>Reserves</t>
  </si>
  <si>
    <t>OL</t>
  </si>
  <si>
    <t>SE</t>
  </si>
  <si>
    <t>L+SE</t>
  </si>
  <si>
    <t>Premiums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</si>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</sst>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BB8263-B563-4EBD-8A31-DD7FF5BB11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35BB-6E95-4C98-9F73-E8B8B50A85B4}">
  <dimension ref="L2:N7"/>
  <sheetViews>
    <sheetView zoomScale="175" zoomScaleNormal="175"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 s="1">
        <v>385.63</v>
      </c>
    </row>
    <row r="3" spans="12:14" x14ac:dyDescent="0.2">
      <c r="L3" t="s">
        <v>1</v>
      </c>
      <c r="M3" s="2">
        <v>42.978585000000002</v>
      </c>
      <c r="N3" s="3" t="s">
        <v>6</v>
      </c>
    </row>
    <row r="4" spans="12:14" x14ac:dyDescent="0.2">
      <c r="L4" t="s">
        <v>2</v>
      </c>
      <c r="M4" s="2">
        <f>+M2*M3</f>
        <v>16573.83173355</v>
      </c>
    </row>
    <row r="5" spans="12:14" x14ac:dyDescent="0.2">
      <c r="L5" t="s">
        <v>3</v>
      </c>
      <c r="M5" s="2"/>
      <c r="N5" s="3" t="s">
        <v>6</v>
      </c>
    </row>
    <row r="6" spans="12:14" x14ac:dyDescent="0.2">
      <c r="L6" t="s">
        <v>4</v>
      </c>
      <c r="M6" s="2"/>
      <c r="N6" s="3" t="s">
        <v>6</v>
      </c>
    </row>
    <row r="7" spans="12:14" x14ac:dyDescent="0.2">
      <c r="L7" t="s">
        <v>5</v>
      </c>
      <c r="M7" s="2">
        <f>+M4-M5+M6</f>
        <v>16573.83173355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C047-79D2-486C-905D-E63A741FC28D}">
  <dimension ref="A1:J20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A3:XFD3"/>
    </sheetView>
  </sheetViews>
  <sheetFormatPr defaultRowHeight="12.75" x14ac:dyDescent="0.2"/>
  <cols>
    <col min="1" max="1" width="5" bestFit="1" customWidth="1"/>
    <col min="2" max="2" width="19.28515625" bestFit="1" customWidth="1"/>
    <col min="3" max="6" width="8.7109375" style="3" customWidth="1"/>
    <col min="7" max="10" width="9.140625" style="3"/>
  </cols>
  <sheetData>
    <row r="1" spans="1:10" x14ac:dyDescent="0.2">
      <c r="A1" t="s">
        <v>7</v>
      </c>
    </row>
    <row r="2" spans="1:10" x14ac:dyDescent="0.2">
      <c r="C2" s="3" t="s">
        <v>23</v>
      </c>
      <c r="D2" s="3" t="s">
        <v>24</v>
      </c>
      <c r="E2" s="3" t="s">
        <v>25</v>
      </c>
      <c r="F2" s="3" t="s">
        <v>26</v>
      </c>
      <c r="G2" s="3" t="s">
        <v>9</v>
      </c>
      <c r="H2" s="3" t="s">
        <v>10</v>
      </c>
      <c r="I2" s="3" t="s">
        <v>6</v>
      </c>
      <c r="J2" s="3" t="s">
        <v>11</v>
      </c>
    </row>
    <row r="3" spans="1:10" s="2" customFormat="1" x14ac:dyDescent="0.2">
      <c r="B3" s="2" t="s">
        <v>22</v>
      </c>
      <c r="C3" s="4"/>
      <c r="D3" s="4"/>
      <c r="E3" s="4">
        <v>3513</v>
      </c>
      <c r="F3" s="4"/>
      <c r="G3" s="4"/>
      <c r="H3" s="4"/>
      <c r="I3" s="4">
        <v>3918</v>
      </c>
      <c r="J3" s="4"/>
    </row>
    <row r="7" spans="1:10" s="2" customFormat="1" x14ac:dyDescent="0.2">
      <c r="B7" s="2" t="s">
        <v>8</v>
      </c>
      <c r="C7" s="4"/>
      <c r="D7" s="4"/>
      <c r="E7" s="4"/>
      <c r="F7" s="4"/>
      <c r="G7" s="4"/>
      <c r="H7" s="4"/>
      <c r="I7" s="4">
        <f>30479+780</f>
        <v>31259</v>
      </c>
      <c r="J7" s="4"/>
    </row>
    <row r="8" spans="1:10" s="2" customFormat="1" x14ac:dyDescent="0.2">
      <c r="B8" s="2" t="s">
        <v>12</v>
      </c>
      <c r="C8" s="4"/>
      <c r="D8" s="4"/>
      <c r="E8" s="4"/>
      <c r="F8" s="4"/>
      <c r="G8" s="4"/>
      <c r="H8" s="4"/>
      <c r="I8" s="4">
        <v>230</v>
      </c>
      <c r="J8" s="4"/>
    </row>
    <row r="9" spans="1:10" s="2" customFormat="1" x14ac:dyDescent="0.2">
      <c r="B9" s="2" t="s">
        <v>13</v>
      </c>
      <c r="C9" s="4"/>
      <c r="D9" s="4"/>
      <c r="E9" s="4"/>
      <c r="F9" s="4"/>
      <c r="G9" s="4"/>
      <c r="H9" s="4"/>
      <c r="I9" s="4">
        <f>5071+380</f>
        <v>5451</v>
      </c>
      <c r="J9" s="4"/>
    </row>
    <row r="10" spans="1:10" s="2" customFormat="1" x14ac:dyDescent="0.2">
      <c r="B10" s="2" t="s">
        <v>3</v>
      </c>
      <c r="C10" s="4"/>
      <c r="D10" s="4"/>
      <c r="E10" s="4"/>
      <c r="F10" s="4"/>
      <c r="G10" s="4"/>
      <c r="H10" s="4"/>
      <c r="I10" s="4">
        <f>3931+1599</f>
        <v>5530</v>
      </c>
      <c r="J10" s="4"/>
    </row>
    <row r="11" spans="1:10" x14ac:dyDescent="0.2">
      <c r="B11" s="2" t="s">
        <v>17</v>
      </c>
      <c r="C11" s="4"/>
      <c r="D11" s="4"/>
      <c r="E11" s="4"/>
      <c r="F11" s="4"/>
      <c r="I11" s="4">
        <f>5372+239+2276+1229+1475+952</f>
        <v>11543</v>
      </c>
    </row>
    <row r="12" spans="1:10" x14ac:dyDescent="0.2">
      <c r="B12" s="2" t="s">
        <v>16</v>
      </c>
      <c r="C12" s="4"/>
      <c r="D12" s="4"/>
      <c r="E12" s="4"/>
      <c r="F12" s="4"/>
      <c r="I12" s="4">
        <v>863</v>
      </c>
    </row>
    <row r="13" spans="1:10" x14ac:dyDescent="0.2">
      <c r="B13" s="2" t="s">
        <v>15</v>
      </c>
      <c r="C13" s="4"/>
      <c r="D13" s="4"/>
      <c r="E13" s="4"/>
      <c r="F13" s="4"/>
      <c r="I13" s="4">
        <v>986</v>
      </c>
    </row>
    <row r="14" spans="1:10" x14ac:dyDescent="0.2">
      <c r="B14" t="s">
        <v>14</v>
      </c>
      <c r="I14" s="4">
        <f>SUM(I7:I13)</f>
        <v>55862</v>
      </c>
    </row>
    <row r="16" spans="1:10" x14ac:dyDescent="0.2">
      <c r="B16" s="2" t="s">
        <v>18</v>
      </c>
      <c r="C16" s="4"/>
      <c r="D16" s="4"/>
      <c r="E16" s="4"/>
      <c r="F16" s="4"/>
      <c r="I16" s="4">
        <f>27480+7462+16+979+259</f>
        <v>36196</v>
      </c>
    </row>
    <row r="17" spans="2:9" x14ac:dyDescent="0.2">
      <c r="B17" s="2" t="s">
        <v>4</v>
      </c>
      <c r="C17" s="4"/>
      <c r="D17" s="4"/>
      <c r="E17" s="4"/>
      <c r="F17" s="4"/>
      <c r="I17" s="4">
        <f>2350+218+819+43+434</f>
        <v>3864</v>
      </c>
    </row>
    <row r="18" spans="2:9" x14ac:dyDescent="0.2">
      <c r="B18" s="2" t="s">
        <v>19</v>
      </c>
      <c r="C18" s="4"/>
      <c r="D18" s="4"/>
      <c r="E18" s="4"/>
      <c r="F18" s="4"/>
      <c r="I18" s="4">
        <v>469</v>
      </c>
    </row>
    <row r="19" spans="2:9" x14ac:dyDescent="0.2">
      <c r="B19" s="2" t="s">
        <v>20</v>
      </c>
      <c r="C19" s="4"/>
      <c r="D19" s="4"/>
      <c r="E19" s="4"/>
      <c r="F19" s="4"/>
      <c r="I19" s="4">
        <v>15335</v>
      </c>
    </row>
    <row r="20" spans="2:9" x14ac:dyDescent="0.2">
      <c r="B20" s="2" t="s">
        <v>21</v>
      </c>
      <c r="C20" s="4"/>
      <c r="D20" s="4"/>
      <c r="E20" s="4"/>
      <c r="F20" s="4"/>
      <c r="I20" s="4">
        <f>SUM(I16:I19)</f>
        <v>55864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2024-12-03T18:41:16Z</dcterms:created>
  <dcterms:modified xsi:type="dcterms:W3CDTF">2024-12-04T00:51:08Z</dcterms:modified>
</cp:coreProperties>
</file>