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B73988E-2953-46D7-8BD3-1381E4BAFC69}" xr6:coauthVersionLast="47" xr6:coauthVersionMax="47" xr10:uidLastSave="{00000000-0000-0000-0000-000000000000}"/>
  <bookViews>
    <workbookView xWindow="-48405" yWindow="1860" windowWidth="22575" windowHeight="17820" activeTab="1" xr2:uid="{60872649-5B90-47A3-AAC0-EB87C28622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K18" i="2"/>
  <c r="J18" i="2"/>
  <c r="F10" i="2"/>
  <c r="F9" i="2"/>
  <c r="F8" i="2"/>
  <c r="F5" i="2"/>
  <c r="J17" i="2"/>
  <c r="J10" i="2"/>
  <c r="J8" i="2"/>
  <c r="J5" i="2"/>
  <c r="G9" i="2"/>
  <c r="G10" i="2"/>
  <c r="G8" i="2"/>
  <c r="G5" i="2"/>
  <c r="K17" i="2"/>
  <c r="K10" i="2"/>
  <c r="K8" i="2"/>
  <c r="K5" i="2"/>
  <c r="H21" i="2"/>
  <c r="L21" i="2"/>
  <c r="H20" i="2"/>
  <c r="L20" i="2"/>
  <c r="L17" i="2"/>
  <c r="H10" i="2"/>
  <c r="L10" i="2"/>
  <c r="I8" i="2"/>
  <c r="I9" i="2" s="1"/>
  <c r="I11" i="2" s="1"/>
  <c r="H8" i="2"/>
  <c r="L8" i="2"/>
  <c r="L5" i="2"/>
  <c r="H5" i="2"/>
  <c r="L7" i="1"/>
  <c r="L4" i="1"/>
  <c r="L9" i="2" l="1"/>
  <c r="L11" i="2" s="1"/>
  <c r="L13" i="2" s="1"/>
  <c r="L14" i="2" s="1"/>
  <c r="H9" i="2"/>
  <c r="H11" i="2" s="1"/>
  <c r="H13" i="2" s="1"/>
  <c r="H14" i="2" s="1"/>
  <c r="F11" i="2"/>
  <c r="F13" i="2" s="1"/>
  <c r="F14" i="2" s="1"/>
  <c r="J9" i="2"/>
  <c r="J11" i="2" s="1"/>
  <c r="J13" i="2" s="1"/>
  <c r="J14" i="2" s="1"/>
  <c r="G11" i="2"/>
  <c r="G13" i="2" s="1"/>
  <c r="G14" i="2" s="1"/>
  <c r="K9" i="2"/>
  <c r="K11" i="2" s="1"/>
  <c r="K13" i="2" s="1"/>
  <c r="K14" i="2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<sst xmlns="http://schemas.openxmlformats.org/spreadsheetml/2006/main" count="38" uniqueCount="34">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</sst>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0D0FBF-A258-4ED5-A4E3-CD09DC0CEF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A6D0-A1DE-414F-A61C-199FBE995B6E}">
  <dimension ref="K2:M7"/>
  <sheetViews>
    <sheetView zoomScale="175" zoomScaleNormal="175" workbookViewId="0">
      <selection activeCell="L8" sqref="L8"/>
    </sheetView>
  </sheetViews>
  <sheetFormatPr defaultRowHeight="12.75" x14ac:dyDescent="0.2"/>
  <sheetData>
    <row r="2" spans="11:13" x14ac:dyDescent="0.2">
      <c r="K2" t="s">
        <v>0</v>
      </c>
      <c r="L2">
        <v>43.64</v>
      </c>
    </row>
    <row r="3" spans="11:13" x14ac:dyDescent="0.2">
      <c r="K3" t="s">
        <v>1</v>
      </c>
      <c r="L3" s="1">
        <v>27.943534</v>
      </c>
      <c r="M3" s="2" t="s">
        <v>6</v>
      </c>
    </row>
    <row r="4" spans="11:13" x14ac:dyDescent="0.2">
      <c r="K4" t="s">
        <v>2</v>
      </c>
      <c r="L4" s="1">
        <f>+L2*L3</f>
        <v>1219.4558237599999</v>
      </c>
      <c r="M4" s="2"/>
    </row>
    <row r="5" spans="11:13" x14ac:dyDescent="0.2">
      <c r="K5" t="s">
        <v>3</v>
      </c>
      <c r="L5" s="1">
        <v>54.6</v>
      </c>
      <c r="M5" s="2" t="s">
        <v>6</v>
      </c>
    </row>
    <row r="6" spans="11:13" x14ac:dyDescent="0.2">
      <c r="K6" t="s">
        <v>4</v>
      </c>
      <c r="L6" s="1">
        <v>193.732</v>
      </c>
      <c r="M6" s="2" t="s">
        <v>6</v>
      </c>
    </row>
    <row r="7" spans="11:13" x14ac:dyDescent="0.2">
      <c r="K7" t="s">
        <v>5</v>
      </c>
      <c r="L7" s="1">
        <f>+L4-L5+L6</f>
        <v>1358.58782376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F3A8-777E-4C8F-A60F-04437DB4DCA7}">
  <dimension ref="A1:N21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8" sqref="L1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2"/>
  </cols>
  <sheetData>
    <row r="1" spans="1:14" x14ac:dyDescent="0.2">
      <c r="A1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</row>
    <row r="3" spans="1:14" s="6" customFormat="1" x14ac:dyDescent="0.2">
      <c r="B3" s="6" t="s">
        <v>8</v>
      </c>
      <c r="C3" s="7"/>
      <c r="D3" s="7"/>
      <c r="E3" s="7"/>
      <c r="F3" s="7">
        <v>43.813000000000002</v>
      </c>
      <c r="G3" s="7">
        <v>46.524000000000001</v>
      </c>
      <c r="H3" s="7">
        <v>48.561</v>
      </c>
      <c r="I3" s="7"/>
      <c r="J3" s="7">
        <v>31.56</v>
      </c>
      <c r="K3" s="7">
        <v>37.167000000000002</v>
      </c>
      <c r="L3" s="7">
        <v>44.116999999999997</v>
      </c>
      <c r="M3" s="7"/>
      <c r="N3" s="7"/>
    </row>
    <row r="4" spans="1:14" s="1" customFormat="1" x14ac:dyDescent="0.2">
      <c r="B4" s="1" t="s">
        <v>20</v>
      </c>
      <c r="C4" s="3"/>
      <c r="D4" s="3"/>
      <c r="E4" s="3"/>
      <c r="F4" s="3">
        <v>15.648</v>
      </c>
      <c r="G4" s="3">
        <v>16.445</v>
      </c>
      <c r="H4" s="3">
        <v>18.3</v>
      </c>
      <c r="I4" s="3"/>
      <c r="J4" s="3">
        <v>10.975</v>
      </c>
      <c r="K4" s="3">
        <v>12.787000000000001</v>
      </c>
      <c r="L4" s="3">
        <v>15.180999999999999</v>
      </c>
      <c r="M4" s="3"/>
      <c r="N4" s="3"/>
    </row>
    <row r="5" spans="1:14" s="1" customFormat="1" x14ac:dyDescent="0.2">
      <c r="B5" s="1" t="s">
        <v>21</v>
      </c>
      <c r="C5" s="3"/>
      <c r="D5" s="3"/>
      <c r="E5" s="3"/>
      <c r="F5" s="3">
        <f>+F3-F4</f>
        <v>28.165000000000003</v>
      </c>
      <c r="G5" s="3">
        <f>+G3-G4</f>
        <v>30.079000000000001</v>
      </c>
      <c r="H5" s="3">
        <f>+H3-H4</f>
        <v>30.260999999999999</v>
      </c>
      <c r="I5" s="3"/>
      <c r="J5" s="3">
        <f>+J3-J4</f>
        <v>20.585000000000001</v>
      </c>
      <c r="K5" s="3">
        <f>+K3-K4</f>
        <v>24.380000000000003</v>
      </c>
      <c r="L5" s="3">
        <f>+L3-L4</f>
        <v>28.936</v>
      </c>
      <c r="M5" s="3"/>
      <c r="N5" s="3"/>
    </row>
    <row r="6" spans="1:14" s="1" customFormat="1" x14ac:dyDescent="0.2">
      <c r="B6" s="1" t="s">
        <v>22</v>
      </c>
      <c r="C6" s="3"/>
      <c r="D6" s="3"/>
      <c r="E6" s="3"/>
      <c r="F6" s="3">
        <v>34.845999999999997</v>
      </c>
      <c r="G6" s="3">
        <v>31.706</v>
      </c>
      <c r="H6" s="3">
        <v>32.792000000000002</v>
      </c>
      <c r="I6" s="3"/>
      <c r="J6" s="3">
        <v>36.880000000000003</v>
      </c>
      <c r="K6" s="3">
        <v>28.940999999999999</v>
      </c>
      <c r="L6" s="3">
        <v>32.792000000000002</v>
      </c>
      <c r="M6" s="3"/>
      <c r="N6" s="3"/>
    </row>
    <row r="7" spans="1:14" s="1" customFormat="1" x14ac:dyDescent="0.2">
      <c r="B7" s="1" t="s">
        <v>23</v>
      </c>
      <c r="C7" s="3"/>
      <c r="D7" s="3"/>
      <c r="E7" s="3"/>
      <c r="F7" s="3">
        <v>6.4790000000000001</v>
      </c>
      <c r="G7" s="3">
        <v>6.5330000000000004</v>
      </c>
      <c r="H7" s="3">
        <v>5.4880000000000004</v>
      </c>
      <c r="I7" s="3"/>
      <c r="J7" s="3">
        <v>5.82</v>
      </c>
      <c r="K7" s="3">
        <v>4.2729999999999997</v>
      </c>
      <c r="L7" s="3">
        <v>5.4880000000000004</v>
      </c>
      <c r="M7" s="3"/>
      <c r="N7" s="3"/>
    </row>
    <row r="8" spans="1:14" s="1" customFormat="1" x14ac:dyDescent="0.2">
      <c r="B8" s="1" t="s">
        <v>24</v>
      </c>
      <c r="C8" s="3"/>
      <c r="D8" s="3"/>
      <c r="E8" s="3"/>
      <c r="F8" s="3">
        <f t="shared" ref="F8:I8" si="0">+F6+F7</f>
        <v>41.324999999999996</v>
      </c>
      <c r="G8" s="3">
        <f t="shared" si="0"/>
        <v>38.238999999999997</v>
      </c>
      <c r="H8" s="3">
        <f t="shared" si="0"/>
        <v>38.28</v>
      </c>
      <c r="I8" s="3">
        <f t="shared" si="0"/>
        <v>0</v>
      </c>
      <c r="J8" s="3">
        <f>+J6+J7</f>
        <v>42.7</v>
      </c>
      <c r="K8" s="3">
        <f>+K6+K7</f>
        <v>33.213999999999999</v>
      </c>
      <c r="L8" s="3">
        <f>+L6+L7</f>
        <v>38.28</v>
      </c>
      <c r="M8" s="3"/>
      <c r="N8" s="3"/>
    </row>
    <row r="9" spans="1:14" s="1" customFormat="1" x14ac:dyDescent="0.2">
      <c r="B9" s="1" t="s">
        <v>25</v>
      </c>
      <c r="C9" s="3"/>
      <c r="D9" s="3"/>
      <c r="E9" s="3"/>
      <c r="F9" s="3">
        <f>0.075-3.756+0.729</f>
        <v>-2.9519999999999995</v>
      </c>
      <c r="G9" s="3">
        <f>0.075-3.756+0.729</f>
        <v>-2.9519999999999995</v>
      </c>
      <c r="H9" s="3">
        <f t="shared" ref="H9:I9" si="1">+H5-H8</f>
        <v>-8.0190000000000019</v>
      </c>
      <c r="I9" s="3">
        <f t="shared" si="1"/>
        <v>0</v>
      </c>
      <c r="J9" s="3">
        <f>+J5-J8</f>
        <v>-22.115000000000002</v>
      </c>
      <c r="K9" s="3">
        <f>+K5-K8</f>
        <v>-8.8339999999999961</v>
      </c>
      <c r="L9" s="3">
        <f>+L5-L8</f>
        <v>-9.3440000000000012</v>
      </c>
      <c r="M9" s="3"/>
      <c r="N9" s="3"/>
    </row>
    <row r="10" spans="1:14" x14ac:dyDescent="0.2">
      <c r="B10" s="1" t="s">
        <v>26</v>
      </c>
      <c r="F10" s="3">
        <f>0.025-2.2+2.592</f>
        <v>0.41699999999999982</v>
      </c>
      <c r="G10" s="3">
        <f>0.17-3.62-1.343</f>
        <v>-4.7930000000000001</v>
      </c>
      <c r="H10" s="3">
        <f>0.17-3.62-1.343</f>
        <v>-4.7930000000000001</v>
      </c>
      <c r="I10" s="3"/>
      <c r="J10" s="3">
        <f>0.504-4.338+2.902</f>
        <v>-0.93199999999999994</v>
      </c>
      <c r="K10" s="3">
        <f>0.488-4.381-3.037</f>
        <v>-6.93</v>
      </c>
      <c r="L10" s="3">
        <f>0.556-5.186-2.779</f>
        <v>-7.4089999999999998</v>
      </c>
    </row>
    <row r="11" spans="1:14" x14ac:dyDescent="0.2">
      <c r="B11" s="1" t="s">
        <v>27</v>
      </c>
      <c r="F11" s="3">
        <f t="shared" ref="F11:I11" si="2">+F9+F10</f>
        <v>-2.5349999999999997</v>
      </c>
      <c r="G11" s="3">
        <f t="shared" si="2"/>
        <v>-7.7449999999999992</v>
      </c>
      <c r="H11" s="3">
        <f t="shared" si="2"/>
        <v>-12.812000000000001</v>
      </c>
      <c r="I11" s="3">
        <f t="shared" si="2"/>
        <v>0</v>
      </c>
      <c r="J11" s="3">
        <f>+J9+J10</f>
        <v>-23.047000000000001</v>
      </c>
      <c r="K11" s="3">
        <f>+K9+K10</f>
        <v>-15.763999999999996</v>
      </c>
      <c r="L11" s="3">
        <f>+L9+L10</f>
        <v>-16.753</v>
      </c>
    </row>
    <row r="12" spans="1:14" s="1" customFormat="1" x14ac:dyDescent="0.2">
      <c r="B12" s="1" t="s">
        <v>28</v>
      </c>
      <c r="C12" s="3"/>
      <c r="D12" s="3"/>
      <c r="E12" s="3"/>
      <c r="F12" s="3">
        <v>0.81899999999999995</v>
      </c>
      <c r="G12" s="3">
        <v>0.83</v>
      </c>
      <c r="H12" s="3">
        <v>0.92500000000000004</v>
      </c>
      <c r="I12" s="3"/>
      <c r="J12" s="3">
        <v>2.5049999999999999</v>
      </c>
      <c r="K12" s="3">
        <v>0.438</v>
      </c>
      <c r="L12" s="3">
        <v>0.42799999999999999</v>
      </c>
      <c r="M12" s="3"/>
      <c r="N12" s="3"/>
    </row>
    <row r="13" spans="1:14" s="1" customFormat="1" x14ac:dyDescent="0.2">
      <c r="B13" s="1" t="s">
        <v>29</v>
      </c>
      <c r="C13" s="3"/>
      <c r="D13" s="3"/>
      <c r="E13" s="3"/>
      <c r="F13" s="3">
        <f>+F11-F12</f>
        <v>-3.3539999999999996</v>
      </c>
      <c r="G13" s="3">
        <f>+G11-G12</f>
        <v>-8.5749999999999993</v>
      </c>
      <c r="H13" s="3">
        <f>+H11-H12</f>
        <v>-13.737000000000002</v>
      </c>
      <c r="I13" s="3"/>
      <c r="J13" s="3">
        <f>+J11-J12</f>
        <v>-25.552</v>
      </c>
      <c r="K13" s="3">
        <f>+K11-K12</f>
        <v>-16.201999999999995</v>
      </c>
      <c r="L13" s="3">
        <f>+L11-L12</f>
        <v>-17.181000000000001</v>
      </c>
      <c r="M13" s="3"/>
      <c r="N13" s="3"/>
    </row>
    <row r="14" spans="1:14" x14ac:dyDescent="0.2">
      <c r="B14" s="1" t="s">
        <v>30</v>
      </c>
      <c r="F14" s="4">
        <f>+F13/F15</f>
        <v>-0.137134205036407</v>
      </c>
      <c r="G14" s="4">
        <f>+G13/G15</f>
        <v>-0.3474738931619285</v>
      </c>
      <c r="H14" s="4">
        <f>+H13/H15</f>
        <v>-0.5362780360160847</v>
      </c>
      <c r="J14" s="4">
        <f>+J13/J15</f>
        <v>-0.98040404372160028</v>
      </c>
      <c r="K14" s="4">
        <f>+K13/K15</f>
        <v>-0.58305491699330492</v>
      </c>
      <c r="L14" s="4">
        <f>+L13/L15</f>
        <v>-0.6156825648057771</v>
      </c>
    </row>
    <row r="15" spans="1:14" s="1" customFormat="1" x14ac:dyDescent="0.2">
      <c r="B15" s="1" t="s">
        <v>1</v>
      </c>
      <c r="C15" s="3"/>
      <c r="D15" s="3"/>
      <c r="E15" s="3"/>
      <c r="F15" s="3">
        <v>24.457792999999999</v>
      </c>
      <c r="G15" s="3">
        <v>24.678113</v>
      </c>
      <c r="H15" s="3">
        <v>25.615444</v>
      </c>
      <c r="I15" s="3"/>
      <c r="J15" s="3">
        <v>26.062723999999999</v>
      </c>
      <c r="K15" s="3">
        <v>27.788119999999999</v>
      </c>
      <c r="L15" s="3">
        <v>27.905614</v>
      </c>
      <c r="M15" s="3"/>
      <c r="N15" s="3"/>
    </row>
    <row r="17" spans="2:14" x14ac:dyDescent="0.2">
      <c r="B17" s="1" t="s">
        <v>32</v>
      </c>
      <c r="J17" s="5">
        <f>+J3/F3-1</f>
        <v>-0.27966585260082633</v>
      </c>
      <c r="K17" s="5">
        <f>+K3/G3-1</f>
        <v>-0.2011220015475883</v>
      </c>
      <c r="L17" s="5">
        <f>+L3/H3-1</f>
        <v>-9.1513766190976398E-2</v>
      </c>
    </row>
    <row r="18" spans="2:14" x14ac:dyDescent="0.2">
      <c r="B18" s="1" t="s">
        <v>33</v>
      </c>
      <c r="J18" s="5">
        <f>+J5/J3</f>
        <v>0.65224968314321929</v>
      </c>
      <c r="K18" s="5">
        <f>+K5/K3</f>
        <v>0.65595824252697288</v>
      </c>
      <c r="L18" s="5">
        <f>+L5/L3</f>
        <v>0.65589228642020092</v>
      </c>
    </row>
    <row r="20" spans="2:14" s="1" customFormat="1" x14ac:dyDescent="0.2">
      <c r="B20" s="1" t="s">
        <v>31</v>
      </c>
      <c r="C20" s="3"/>
      <c r="D20" s="3"/>
      <c r="E20" s="3"/>
      <c r="F20" s="3"/>
      <c r="G20" s="3"/>
      <c r="H20" s="3">
        <f>-48.854-G20</f>
        <v>-48.853999999999999</v>
      </c>
      <c r="I20" s="3"/>
      <c r="J20" s="3"/>
      <c r="K20" s="3"/>
      <c r="L20" s="3">
        <f>-25.306-K20</f>
        <v>-25.306000000000001</v>
      </c>
      <c r="M20" s="3"/>
      <c r="N20" s="3"/>
    </row>
    <row r="21" spans="2:14" s="1" customFormat="1" x14ac:dyDescent="0.2">
      <c r="C21" s="3"/>
      <c r="D21" s="3"/>
      <c r="E21" s="3"/>
      <c r="F21" s="3"/>
      <c r="G21" s="3"/>
      <c r="H21" s="3">
        <f>-3.549-G21</f>
        <v>-3.5489999999999999</v>
      </c>
      <c r="I21" s="3"/>
      <c r="J21" s="3"/>
      <c r="K21" s="3"/>
      <c r="L21" s="3">
        <f>-4.11-K21</f>
        <v>-4.1100000000000003</v>
      </c>
      <c r="M21" s="3"/>
      <c r="N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2024-10-03T16:22:36Z</dcterms:created>
  <dcterms:modified xsi:type="dcterms:W3CDTF">2024-10-03T16:35:36Z</dcterms:modified>
</cp:coreProperties>
</file>