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760A771-69FC-4207-B177-8338803DF19C}" xr6:coauthVersionLast="47" xr6:coauthVersionMax="47" xr10:uidLastSave="{00000000-0000-0000-0000-000000000000}"/>
  <bookViews>
    <workbookView xWindow="-51720" yWindow="-120" windowWidth="51840" windowHeight="21120" activeTab="1" xr2:uid="{CEC55F46-3B16-4739-AB36-781294107C9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" i="2" l="1"/>
  <c r="Q23" i="2"/>
  <c r="R22" i="2"/>
  <c r="Q22" i="2"/>
  <c r="R19" i="2"/>
  <c r="Q19" i="2"/>
  <c r="R20" i="2"/>
  <c r="Q20" i="2"/>
  <c r="Q17" i="2"/>
  <c r="Q14" i="2"/>
  <c r="R18" i="2"/>
  <c r="R17" i="2"/>
  <c r="R14" i="2"/>
  <c r="S27" i="2"/>
  <c r="N12" i="2"/>
  <c r="M12" i="2"/>
  <c r="S12" i="2"/>
  <c r="R27" i="2"/>
  <c r="G4" i="2"/>
  <c r="K4" i="2"/>
  <c r="H4" i="2"/>
  <c r="K27" i="2"/>
  <c r="G19" i="2"/>
  <c r="G17" i="2"/>
  <c r="G14" i="2"/>
  <c r="K19" i="2"/>
  <c r="K17" i="2"/>
  <c r="K14" i="2"/>
  <c r="L4" i="2"/>
  <c r="L27" i="2"/>
  <c r="H19" i="2"/>
  <c r="H17" i="2"/>
  <c r="H14" i="2"/>
  <c r="J22" i="2"/>
  <c r="L19" i="2"/>
  <c r="L17" i="2"/>
  <c r="L14" i="2"/>
  <c r="L18" i="2" s="1"/>
  <c r="L20" i="2" s="1"/>
  <c r="L22" i="2" s="1"/>
  <c r="L23" i="2" s="1"/>
  <c r="K6" i="1"/>
  <c r="K7" i="1" s="1"/>
  <c r="K5" i="1"/>
  <c r="K4" i="1"/>
  <c r="Q18" i="2" l="1"/>
  <c r="G18" i="2"/>
  <c r="G20" i="2" s="1"/>
  <c r="G22" i="2" s="1"/>
  <c r="G23" i="2" s="1"/>
  <c r="K18" i="2"/>
  <c r="K20" i="2" s="1"/>
  <c r="K22" i="2" s="1"/>
  <c r="K23" i="2" s="1"/>
  <c r="H18" i="2"/>
  <c r="H20" i="2" s="1"/>
  <c r="H22" i="2" s="1"/>
</calcChain>
</file>

<file path=xl/sharedStrings.xml><?xml version="1.0" encoding="utf-8"?>
<sst xmlns="http://schemas.openxmlformats.org/spreadsheetml/2006/main" count="45" uniqueCount="41">
  <si>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</si>
  <si>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</si>
  <si>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</si>
  <si>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</si>
  <si>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</si>
  <si>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</si>
  <si>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</si>
  <si>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</si>
  <si>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</si>
  <si>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Q123</t>
  </si>
  <si>
    <t>Q223</t>
  </si>
  <si>
    <t>Q323</t>
  </si>
  <si>
    <t>Q423</t>
  </si>
  <si>
    <t>Q124</t>
  </si>
  <si>
    <t>Q324</t>
  </si>
  <si>
    <t>Q424</t>
  </si>
  <si>
    <t>COGS</t>
  </si>
  <si>
    <t>Gross Margin</t>
  </si>
  <si>
    <t>SG&amp;A</t>
  </si>
  <si>
    <t>PD</t>
  </si>
  <si>
    <t>Operating Expenses</t>
  </si>
  <si>
    <t>Operating Income</t>
  </si>
  <si>
    <t>Net Income</t>
  </si>
  <si>
    <t>Taxes</t>
  </si>
  <si>
    <t>Pretax Income</t>
  </si>
  <si>
    <t>Interest Expense</t>
  </si>
  <si>
    <t>11/18/2022: SPAC closes.</t>
  </si>
  <si>
    <t>North America</t>
  </si>
  <si>
    <t>MAU</t>
  </si>
  <si>
    <t>Paying Users</t>
  </si>
  <si>
    <t>Daily Messages</t>
  </si>
  <si>
    <t>ARPU</t>
  </si>
  <si>
    <t>EPS</t>
  </si>
  <si>
    <t>Founded: 2009</t>
  </si>
  <si>
    <t>Headcount</t>
  </si>
  <si>
    <t>Q122</t>
  </si>
  <si>
    <t>Q222</t>
  </si>
  <si>
    <t>Q322</t>
  </si>
  <si>
    <t>Q422</t>
  </si>
  <si>
    <t>Grind XTRA - $50/mo ($600/year)</t>
  </si>
  <si>
    <t>CFFO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</si>
</sst>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"/>
    <numFmt numFmtId="165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9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9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C429C0-5D59-4BAB-AD4A-CA11022F80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9F63-FE55-4128-BABA-EEA888DECCC6}">
  <dimension ref="B2:L11"/>
  <sheetViews>
    <sheetView zoomScale="295" zoomScaleNormal="295" workbookViewId="0">
      <selection activeCell="B3" sqref="B3"/>
    </sheetView>
  </sheetViews>
  <sheetFormatPr defaultRowHeight="12.75" x14ac:dyDescent="0.2"/>
  <sheetData>
    <row r="2" spans="2:12" x14ac:dyDescent="0.2">
      <c r="B2" t="s">
        <v>39</v>
      </c>
      <c r="J2" t="s">
        <v>0</v>
      </c>
      <c r="K2" s="1">
        <v>12</v>
      </c>
    </row>
    <row r="3" spans="2:12" x14ac:dyDescent="0.2">
      <c r="J3" t="s">
        <v>1</v>
      </c>
      <c r="K3" s="2">
        <v>175.99221399999999</v>
      </c>
      <c r="L3" s="3" t="s">
        <v>6</v>
      </c>
    </row>
    <row r="4" spans="2:12" x14ac:dyDescent="0.2">
      <c r="J4" t="s">
        <v>2</v>
      </c>
      <c r="K4" s="2">
        <f>+K2*K3</f>
        <v>2111.9065679999999</v>
      </c>
    </row>
    <row r="5" spans="2:12" x14ac:dyDescent="0.2">
      <c r="J5" t="s">
        <v>3</v>
      </c>
      <c r="K5" s="2">
        <f>16.345+40.289+0.605</f>
        <v>57.238999999999997</v>
      </c>
      <c r="L5" s="3" t="s">
        <v>6</v>
      </c>
    </row>
    <row r="6" spans="2:12" x14ac:dyDescent="0.2">
      <c r="J6" t="s">
        <v>4</v>
      </c>
      <c r="K6" s="2">
        <f>282.691+15</f>
        <v>297.69099999999997</v>
      </c>
      <c r="L6" s="3" t="s">
        <v>6</v>
      </c>
    </row>
    <row r="7" spans="2:12" x14ac:dyDescent="0.2">
      <c r="J7" t="s">
        <v>5</v>
      </c>
      <c r="K7" s="2">
        <f>+K4-K5+K6</f>
        <v>2352.3585679999997</v>
      </c>
    </row>
    <row r="8" spans="2:12" x14ac:dyDescent="0.2">
      <c r="K8" s="1"/>
    </row>
    <row r="9" spans="2:12" x14ac:dyDescent="0.2">
      <c r="J9" t="s">
        <v>26</v>
      </c>
    </row>
    <row r="11" spans="2:12" x14ac:dyDescent="0.2">
      <c r="J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D29D-D983-4473-8B17-E496BA427B9E}">
  <dimension ref="A1:S34"/>
  <sheetViews>
    <sheetView tabSelected="1"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7" sqref="M7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3"/>
  </cols>
  <sheetData>
    <row r="1" spans="1:19" x14ac:dyDescent="0.2">
      <c r="A1" t="s">
        <v>7</v>
      </c>
    </row>
    <row r="2" spans="1:19" x14ac:dyDescent="0.2">
      <c r="C2" s="3" t="s">
        <v>35</v>
      </c>
      <c r="D2" s="3" t="s">
        <v>36</v>
      </c>
      <c r="E2" s="3" t="s">
        <v>37</v>
      </c>
      <c r="F2" s="3" t="s">
        <v>38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6</v>
      </c>
      <c r="M2" s="3" t="s">
        <v>14</v>
      </c>
      <c r="N2" s="3" t="s">
        <v>15</v>
      </c>
      <c r="Q2">
        <v>2022</v>
      </c>
      <c r="R2">
        <v>2023</v>
      </c>
      <c r="S2">
        <v>2024</v>
      </c>
    </row>
    <row r="3" spans="1:19" s="9" customFormat="1" x14ac:dyDescent="0.2">
      <c r="B3" s="9" t="s">
        <v>28</v>
      </c>
      <c r="C3" s="10"/>
      <c r="D3" s="10"/>
      <c r="E3" s="10"/>
      <c r="F3" s="10">
        <v>12.2</v>
      </c>
      <c r="G3" s="10">
        <v>12.8</v>
      </c>
      <c r="H3" s="10">
        <v>13.1</v>
      </c>
      <c r="I3" s="10"/>
      <c r="J3" s="10">
        <v>13.3</v>
      </c>
      <c r="K3" s="10">
        <v>13.7</v>
      </c>
      <c r="L3" s="10">
        <v>14.1</v>
      </c>
      <c r="M3" s="10"/>
      <c r="N3" s="10"/>
      <c r="R3" s="9">
        <v>13.3</v>
      </c>
    </row>
    <row r="4" spans="1:19" x14ac:dyDescent="0.2">
      <c r="B4" t="s">
        <v>31</v>
      </c>
      <c r="C4" s="8"/>
      <c r="D4" s="8"/>
      <c r="G4" s="8">
        <f>+G12/G3</f>
        <v>4.3600781249999994</v>
      </c>
      <c r="H4" s="8">
        <f>+H12/H3</f>
        <v>4.697557251908397</v>
      </c>
      <c r="K4" s="8">
        <f>+K12/K3</f>
        <v>5.4996350364963504</v>
      </c>
      <c r="L4" s="8">
        <f>+L12/L3</f>
        <v>5.8400709219858156</v>
      </c>
    </row>
    <row r="5" spans="1:19" x14ac:dyDescent="0.2">
      <c r="L5" s="8"/>
    </row>
    <row r="6" spans="1:19" x14ac:dyDescent="0.2">
      <c r="B6" t="s">
        <v>29</v>
      </c>
      <c r="G6" s="3">
        <v>0.86599999999999999</v>
      </c>
      <c r="H6" s="3">
        <v>0.92900000000000005</v>
      </c>
      <c r="K6" s="3">
        <v>1.0109999999999999</v>
      </c>
      <c r="L6" s="3">
        <v>1.056</v>
      </c>
      <c r="R6">
        <v>0.93700000000000006</v>
      </c>
    </row>
    <row r="7" spans="1:19" x14ac:dyDescent="0.2">
      <c r="B7" t="s">
        <v>30</v>
      </c>
      <c r="H7" s="3">
        <v>330.8</v>
      </c>
      <c r="L7" s="3">
        <v>476.5</v>
      </c>
      <c r="R7">
        <v>332.2</v>
      </c>
    </row>
    <row r="9" spans="1:19" x14ac:dyDescent="0.2">
      <c r="B9" t="s">
        <v>27</v>
      </c>
      <c r="D9" s="4"/>
      <c r="E9" s="4"/>
      <c r="F9" s="4"/>
      <c r="H9" s="4">
        <v>37.896999999999998</v>
      </c>
      <c r="I9" s="4"/>
      <c r="J9" s="4"/>
      <c r="K9" s="4"/>
      <c r="L9" s="4">
        <v>50.106000000000002</v>
      </c>
      <c r="Q9" s="15">
        <v>127.622</v>
      </c>
      <c r="R9" s="15">
        <v>159.035</v>
      </c>
    </row>
    <row r="12" spans="1:19" s="6" customFormat="1" x14ac:dyDescent="0.2">
      <c r="B12" s="6" t="s">
        <v>8</v>
      </c>
      <c r="C12" s="11"/>
      <c r="D12" s="11"/>
      <c r="E12" s="11"/>
      <c r="F12" s="11"/>
      <c r="G12" s="11">
        <v>55.808999999999997</v>
      </c>
      <c r="H12" s="11">
        <v>61.537999999999997</v>
      </c>
      <c r="I12" s="11"/>
      <c r="J12" s="11"/>
      <c r="K12" s="11">
        <v>75.344999999999999</v>
      </c>
      <c r="L12" s="11">
        <v>82.344999999999999</v>
      </c>
      <c r="M12" s="11">
        <f>+L12+5</f>
        <v>87.344999999999999</v>
      </c>
      <c r="N12" s="11">
        <f>+M12+5</f>
        <v>92.344999999999999</v>
      </c>
      <c r="Q12" s="14">
        <v>195.01499999999999</v>
      </c>
      <c r="R12" s="14">
        <v>259.69099999999997</v>
      </c>
      <c r="S12" s="14">
        <f>SUM(K12:N12)</f>
        <v>337.38</v>
      </c>
    </row>
    <row r="13" spans="1:19" x14ac:dyDescent="0.2">
      <c r="B13" t="s">
        <v>16</v>
      </c>
      <c r="C13" s="4"/>
      <c r="D13" s="4"/>
      <c r="E13" s="4"/>
      <c r="G13" s="4">
        <v>14.815</v>
      </c>
      <c r="H13" s="4">
        <v>16.11</v>
      </c>
      <c r="I13" s="4"/>
      <c r="K13" s="4">
        <v>19.62</v>
      </c>
      <c r="L13" s="4">
        <v>20.998999999999999</v>
      </c>
      <c r="Q13" s="15">
        <v>51.28</v>
      </c>
      <c r="R13" s="15">
        <v>67.457999999999998</v>
      </c>
    </row>
    <row r="14" spans="1:19" x14ac:dyDescent="0.2">
      <c r="B14" t="s">
        <v>17</v>
      </c>
      <c r="C14" s="4"/>
      <c r="D14" s="4"/>
      <c r="E14" s="4"/>
      <c r="G14" s="4">
        <f>+G12-G13</f>
        <v>40.994</v>
      </c>
      <c r="H14" s="4">
        <f>+H12-H13</f>
        <v>45.427999999999997</v>
      </c>
      <c r="I14" s="4"/>
      <c r="K14" s="4">
        <f>+K12-K13</f>
        <v>55.724999999999994</v>
      </c>
      <c r="L14" s="4">
        <f>+L12-L13</f>
        <v>61.346000000000004</v>
      </c>
      <c r="Q14" s="15">
        <f>+Q12-Q13</f>
        <v>143.73499999999999</v>
      </c>
      <c r="R14" s="15">
        <f>+R12-R13</f>
        <v>192.23299999999998</v>
      </c>
    </row>
    <row r="15" spans="1:19" x14ac:dyDescent="0.2">
      <c r="B15" t="s">
        <v>18</v>
      </c>
      <c r="C15" s="4"/>
      <c r="D15" s="4"/>
      <c r="E15" s="4"/>
      <c r="G15" s="4">
        <v>18.945</v>
      </c>
      <c r="H15" s="4">
        <v>17.158000000000001</v>
      </c>
      <c r="I15" s="4"/>
      <c r="K15" s="4">
        <v>26.609000000000002</v>
      </c>
      <c r="L15" s="4">
        <v>24.802</v>
      </c>
      <c r="Q15" s="15">
        <v>75.295000000000002</v>
      </c>
      <c r="R15" s="15">
        <v>80.417000000000002</v>
      </c>
    </row>
    <row r="16" spans="1:19" x14ac:dyDescent="0.2">
      <c r="B16" t="s">
        <v>19</v>
      </c>
      <c r="C16" s="4"/>
      <c r="D16" s="4"/>
      <c r="E16" s="4"/>
      <c r="G16" s="4">
        <v>5.5060000000000002</v>
      </c>
      <c r="H16" s="4">
        <v>6.2</v>
      </c>
      <c r="I16" s="4"/>
      <c r="K16" s="4">
        <v>5.7409999999999997</v>
      </c>
      <c r="L16" s="4">
        <v>7.7539999999999996</v>
      </c>
      <c r="Q16" s="15">
        <v>7.9</v>
      </c>
      <c r="R16" s="15">
        <v>29.327000000000002</v>
      </c>
    </row>
    <row r="17" spans="2:19" x14ac:dyDescent="0.2">
      <c r="B17" t="s">
        <v>20</v>
      </c>
      <c r="C17" s="4"/>
      <c r="D17" s="4"/>
      <c r="E17" s="4"/>
      <c r="G17" s="4">
        <f>+G16+G15</f>
        <v>24.451000000000001</v>
      </c>
      <c r="H17" s="4">
        <f>+H16+H15</f>
        <v>23.358000000000001</v>
      </c>
      <c r="I17" s="4"/>
      <c r="K17" s="4">
        <f>+K16+K15</f>
        <v>32.35</v>
      </c>
      <c r="L17" s="4">
        <f>+L16+L15</f>
        <v>32.555999999999997</v>
      </c>
      <c r="Q17" s="15">
        <f>+Q15+Q16</f>
        <v>83.195000000000007</v>
      </c>
      <c r="R17" s="15">
        <f>+R15+R16</f>
        <v>109.744</v>
      </c>
    </row>
    <row r="18" spans="2:19" x14ac:dyDescent="0.2">
      <c r="B18" t="s">
        <v>21</v>
      </c>
      <c r="C18" s="4"/>
      <c r="D18" s="4"/>
      <c r="E18" s="4"/>
      <c r="G18" s="4">
        <f>+G14-G17</f>
        <v>16.542999999999999</v>
      </c>
      <c r="H18" s="4">
        <f>+H14-H17</f>
        <v>22.069999999999997</v>
      </c>
      <c r="I18" s="4"/>
      <c r="K18" s="4">
        <f>+K14-K17</f>
        <v>23.374999999999993</v>
      </c>
      <c r="L18" s="4">
        <f>+L14-L17</f>
        <v>28.790000000000006</v>
      </c>
      <c r="Q18" s="15">
        <f>+Q14-Q17</f>
        <v>60.539999999999978</v>
      </c>
      <c r="R18" s="15">
        <f>+R14-R17</f>
        <v>82.488999999999976</v>
      </c>
    </row>
    <row r="19" spans="2:19" x14ac:dyDescent="0.2">
      <c r="B19" t="s">
        <v>25</v>
      </c>
      <c r="C19" s="4"/>
      <c r="D19" s="4"/>
      <c r="G19" s="4">
        <f>-10.793+0.123</f>
        <v>-10.67</v>
      </c>
      <c r="H19" s="4">
        <f>-12.917+0.169</f>
        <v>-12.747999999999999</v>
      </c>
      <c r="K19" s="4">
        <f>-7.185-0.117</f>
        <v>-7.3019999999999996</v>
      </c>
      <c r="L19" s="4">
        <f>-6.669-0.227</f>
        <v>-6.8959999999999999</v>
      </c>
      <c r="Q19" s="15">
        <f>-46.007+0.085</f>
        <v>-45.921999999999997</v>
      </c>
      <c r="R19" s="15">
        <f>-31.538-0.799</f>
        <v>-32.337000000000003</v>
      </c>
    </row>
    <row r="20" spans="2:19" x14ac:dyDescent="0.2">
      <c r="B20" t="s">
        <v>24</v>
      </c>
      <c r="C20" s="4"/>
      <c r="D20" s="4"/>
      <c r="G20" s="4">
        <f>+G18+G19</f>
        <v>5.8729999999999993</v>
      </c>
      <c r="H20" s="4">
        <f>+H18+H19</f>
        <v>9.3219999999999974</v>
      </c>
      <c r="K20" s="4">
        <f>+K18+K19</f>
        <v>16.072999999999993</v>
      </c>
      <c r="L20" s="4">
        <f>+L18+L19</f>
        <v>21.894000000000005</v>
      </c>
      <c r="Q20" s="15">
        <f>+Q18+Q19</f>
        <v>14.617999999999981</v>
      </c>
      <c r="R20" s="15">
        <f>+R18+R19</f>
        <v>50.151999999999973</v>
      </c>
    </row>
    <row r="21" spans="2:19" x14ac:dyDescent="0.2">
      <c r="B21" t="s">
        <v>23</v>
      </c>
      <c r="C21" s="4"/>
      <c r="D21" s="4"/>
      <c r="G21" s="4">
        <v>0</v>
      </c>
      <c r="H21" s="4">
        <v>0</v>
      </c>
      <c r="K21" s="4">
        <v>2.68</v>
      </c>
      <c r="L21" s="4">
        <v>4.9649999999999999</v>
      </c>
      <c r="Q21" s="15">
        <v>-0.85899999999999999</v>
      </c>
      <c r="R21" s="15">
        <v>4.0229999999999997</v>
      </c>
    </row>
    <row r="22" spans="2:19" x14ac:dyDescent="0.2">
      <c r="B22" t="s">
        <v>22</v>
      </c>
      <c r="C22" s="4"/>
      <c r="D22" s="4"/>
      <c r="E22" s="4"/>
      <c r="F22" s="4"/>
      <c r="G22" s="4">
        <f t="shared" ref="G22:J22" si="0">+G20-G21</f>
        <v>5.8729999999999993</v>
      </c>
      <c r="H22" s="4">
        <f t="shared" si="0"/>
        <v>9.3219999999999974</v>
      </c>
      <c r="I22" s="4"/>
      <c r="J22" s="4">
        <f t="shared" si="0"/>
        <v>0</v>
      </c>
      <c r="K22" s="4">
        <f>+K20-K21</f>
        <v>13.392999999999994</v>
      </c>
      <c r="L22" s="4">
        <f>+L20-L21</f>
        <v>16.929000000000006</v>
      </c>
      <c r="Q22" s="15">
        <f>+Q20-Q21</f>
        <v>15.476999999999981</v>
      </c>
      <c r="R22" s="15">
        <f>+R20-R21</f>
        <v>46.128999999999976</v>
      </c>
    </row>
    <row r="23" spans="2:19" x14ac:dyDescent="0.2">
      <c r="B23" t="s">
        <v>32</v>
      </c>
      <c r="C23" s="8"/>
      <c r="G23" s="8">
        <f>+G22/G24</f>
        <v>3.3830659777070747E-2</v>
      </c>
      <c r="K23" s="8">
        <f>+K22/K24</f>
        <v>7.6306300131987123E-2</v>
      </c>
      <c r="L23" s="8" t="e">
        <f>+L22/L24</f>
        <v>#DIV/0!</v>
      </c>
      <c r="Q23" s="1">
        <f>+Q22/Q24</f>
        <v>9.7237570893520975E-2</v>
      </c>
      <c r="R23" s="1">
        <f>+R22/R24</f>
        <v>0.26484964731430394</v>
      </c>
    </row>
    <row r="24" spans="2:19" x14ac:dyDescent="0.2">
      <c r="B24" t="s">
        <v>1</v>
      </c>
      <c r="C24" s="12"/>
      <c r="G24" s="12">
        <v>173.59992500000001</v>
      </c>
      <c r="K24" s="12">
        <v>175.51630700000001</v>
      </c>
      <c r="Q24" s="15">
        <v>159.16687200000001</v>
      </c>
      <c r="R24" s="15">
        <v>174.17051699999999</v>
      </c>
    </row>
    <row r="27" spans="2:19" s="6" customFormat="1" x14ac:dyDescent="0.2">
      <c r="C27" s="5"/>
      <c r="D27" s="5"/>
      <c r="E27" s="5"/>
      <c r="F27" s="5"/>
      <c r="G27" s="5"/>
      <c r="H27" s="5"/>
      <c r="I27" s="5"/>
      <c r="J27" s="5"/>
      <c r="K27" s="7">
        <f>+K12/G12-1</f>
        <v>0.35005106703219924</v>
      </c>
      <c r="L27" s="7">
        <f>+L12/H12-1</f>
        <v>0.33811628587214404</v>
      </c>
      <c r="M27" s="5"/>
      <c r="N27" s="5"/>
      <c r="R27" s="13">
        <f>+R12/Q12-1</f>
        <v>0.33164628361920867</v>
      </c>
      <c r="S27" s="13">
        <f>+S12/R12-1</f>
        <v>0.29915938557747479</v>
      </c>
    </row>
    <row r="31" spans="2:19" x14ac:dyDescent="0.2">
      <c r="B31" t="s">
        <v>34</v>
      </c>
      <c r="J31" s="3">
        <v>112</v>
      </c>
    </row>
    <row r="34" spans="2:18" x14ac:dyDescent="0.2">
      <c r="B34" t="s">
        <v>40</v>
      </c>
      <c r="Q34" s="2">
        <v>50.643999999999998</v>
      </c>
      <c r="R34" s="2">
        <v>36.146999999999998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2024-09-17T14:31:01Z</dcterms:created>
  <dcterms:modified xsi:type="dcterms:W3CDTF">2024-09-17T14:59:45Z</dcterms:modified>
</cp:coreProperties>
</file>