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C57C07BE-DB00-49BB-8FA9-AAD6015C8786}" xr6:coauthVersionLast="47" xr6:coauthVersionMax="47" xr10:uidLastSave="{00000000-0000-0000-0000-000000000000}"/>
  <bookViews>
    <workbookView xWindow="110" yWindow="1960" windowWidth="19750" windowHeight="1670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6" i="1" l="1"/>
  <c r="G46" i="1" s="1"/>
  <c r="E46" i="1"/>
  <c r="H46" i="1"/>
  <c r="E5" i="2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5" i="1" l="1"/>
  <c r="H45" i="1"/>
  <c r="E45" i="1" s="1"/>
  <c r="G45" i="1" l="1"/>
  <c r="F44" i="1"/>
  <c r="H44" i="1"/>
  <c r="E44" i="1" s="1"/>
  <c r="G44" i="1" l="1"/>
  <c r="F18" i="1"/>
  <c r="H18" i="1"/>
  <c r="E18" i="1" s="1"/>
  <c r="G18" i="1" l="1"/>
  <c r="F17" i="1" l="1"/>
  <c r="H17" i="1"/>
  <c r="E17" i="1" s="1"/>
  <c r="F29" i="2"/>
  <c r="H29" i="2"/>
  <c r="E29" i="2" s="1"/>
  <c r="F28" i="2"/>
  <c r="H28" i="2"/>
  <c r="E28" i="2" s="1"/>
  <c r="F4" i="1"/>
  <c r="H4" i="1"/>
  <c r="E4" i="1" s="1"/>
  <c r="G17" i="1" l="1"/>
  <c r="G29" i="2"/>
  <c r="G28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<sst xmlns="http://schemas.openxmlformats.org/spreadsheetml/2006/main" count="376" uniqueCount="247">
  <si>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</si>
  <si>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</si>
  <si>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</si>
  <si>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</si>
  <si>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</si>
  <si>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</si>
  <si>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</si>
  <si>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</si>
  <si>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</si>
  <si>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</si>
  <si>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</si>
  <si>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</si>
  <si>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</si>
  <si>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</si>
  <si>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</si>
  <si>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</si>
  <si>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</si>
  <si>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</si>
  <si>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</si>
  <si>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</si>
  <si>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</si>
  <si>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</si>
  <si>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</si>
  <si>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</si>
  <si>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</si>
  <si>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</si>
  <si>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</si>
  <si>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</si>
  <si>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</si>
  <si>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</si>
  <si>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</si>
  <si>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</si>
  <si>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</si>
  <si>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</si>
  <si>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</si>
  <si>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</si>
  <si>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</si>
  <si>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</si>
  <si>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</si>
  <si>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</si>
  <si>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</si>
  <si>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</si>
  <si>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</si>
  <si>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</si>
  <si>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</si>
  <si>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</si>
  <si>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</si>
  <si>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</si>
  <si>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</si>
  <si>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</si>
  <si>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</si>
  <si>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</si>
  <si>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</si>
  <si>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</si>
  <si>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</si>
  <si>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</si>
  <si>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</si>
  <si>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</si>
  <si>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</si>
  <si>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</si>
  <si>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</si>
  <si>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</si>
  <si>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</si>
  <si>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</si>
  <si>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</si>
  <si>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</si>
  <si>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</si>
  <si>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</si>
  <si>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</si>
  <si>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</si>
  <si>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</si>
  <si>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</si>
  <si>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</si>
  <si>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</si>
  <si>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</si>
  <si>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</si>
  <si>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</si>
  <si>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</si>
  <si>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</si>
  <si>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</si>
  <si>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</si>
  <si>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</si>
  <si>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</si>
  <si>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</si>
  <si>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</si>
  <si>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</si>
  <si>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</si>
  <si>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</si>
  <si>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</si>
  <si>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</si>
  <si>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</si>
  <si>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</si>
  <si>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</si>
  <si>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</si>
  <si>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</si>
  <si>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</si>
  <si>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</si>
  <si>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</si>
  <si>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</si>
  <si>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</si>
  <si>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</si>
  <si>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</si>
  <si>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</si>
  <si>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</si>
  <si>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</si>
  <si>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</si>
  <si>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</si>
  <si>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</si>
  <si>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</si>
  <si>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</si>
  <si>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</si>
  <si>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</si>
  <si>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</si>
  <si>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</si>
  <si>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</si>
  <si>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</si>
  <si>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</si>
  <si>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</si>
  <si>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</si>
  <si>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</si>
  <si>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</si>
  <si>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</si>
  <si>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</si>
  <si>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</si>
  <si>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</si>
  <si>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</si>
  <si>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</si>
  <si>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</si>
  <si>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</si>
  <si>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</si>
  <si>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</si>
  <si>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</si>
  <si>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</si>
  <si>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</si>
  <si>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</si>
  <si>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</si>
  <si>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</si>
  <si>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</si>
  <si>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</si>
  <si>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</si>
  <si>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</si>
  <si>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</si>
  <si>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</si>
  <si>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</si>
  <si>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</si>
  <si>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</si>
  <si>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</si>
  <si>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</si>
  <si>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</si>
  <si>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</si>
  <si>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</si>
  <si>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</si>
  <si>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</si>
  <si>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</si>
  <si>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</si>
  <si>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</si>
  <si>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</si>
  <si>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</si>
  <si>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</si>
  <si>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</si>
  <si>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</si>
  <si>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</si>
  <si>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</si>
  <si>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</si>
  <si>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</si>
  <si>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</si>
  <si>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</si>
  <si>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</si>
  <si>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</si>
  <si>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</si>
  <si>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</si>
  <si>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</si>
  <si>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</si>
  <si>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</si>
  <si>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</si>
  <si>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</si>
  <si>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</si>
  <si>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</si>
  <si>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</si>
  <si>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</si>
  <si>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</si>
  <si>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</si>
  <si>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</si>
  <si>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</si>
  <si>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</si>
  <si>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</si>
  <si>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</si>
  <si>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</si>
  <si>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</si>
  <si>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</si>
  <si>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</si>
  <si>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</si>
  <si>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</si>
  <si>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</si>
  <si>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</si>
  <si>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</si>
  <si>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</si>
  <si>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</si>
  <si>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</si>
  <si>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</si>
  <si>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</si>
  <si>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</si>
  <si>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</si>
  <si>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</si>
  <si>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</si>
  <si>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</si>
  <si>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</si>
  <si>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</si>
  <si>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</si>
  <si>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</si>
  <si>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</si>
  <si>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</si>
  <si>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</si>
  <si>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</si>
  <si>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</si>
  <si>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</si>
  <si>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</si>
  <si>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</si>
  <si>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</si>
  <si>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</si>
  <si>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</si>
  <si>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</si>
  <si>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</si>
  <si>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</si>
  <si>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</si>
  <si>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</si>
  <si>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</si>
  <si>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</si>
  <si>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</si>
  <si>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</si>
  <si>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</si>
  <si>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</si>
  <si>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</si>
  <si>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</si>
  <si>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</si>
  <si>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</si>
  <si>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</si>
  <si>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</si>
  <si>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</si>
  <si>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</si>
  <si>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</si>
  <si>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</si>
  <si>
    <t>Will Semiconductor</t>
  </si>
  <si>
    <t>603501 CH</t>
  </si>
  <si>
    <t>ACM Research</t>
  </si>
  <si>
    <t>ACMR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</si>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</sst>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CMR.xlsx" TargetMode="External"/><Relationship Id="rId1" Type="http://schemas.openxmlformats.org/officeDocument/2006/relationships/externalLinkPath" Target="AC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63.864503999999997</v>
          </cell>
        </row>
        <row r="5">
          <cell r="J5">
            <v>522.64</v>
          </cell>
        </row>
        <row r="6">
          <cell r="J6">
            <v>227.42599999999999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Relationship Id="rId14" Type="http://schemas.openxmlformats.org/officeDocument/2006/relationships/hyperlink" Target="ACM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50"/>
  <sheetViews>
    <sheetView tabSelected="1"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3236486</v>
      </c>
      <c r="F3" s="6">
        <f>+[1]Main!$K$5-[1]Main!$K$6</f>
        <v>34747</v>
      </c>
      <c r="G3" s="6">
        <f>+E3-F3</f>
        <v>3201739</v>
      </c>
      <c r="H3" s="6">
        <f>+[1]Main!$K$3</f>
        <v>24706</v>
      </c>
      <c r="I3" s="3" t="s">
        <v>193</v>
      </c>
      <c r="J3" s="10">
        <v>45714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s="14" t="s">
        <v>46</v>
      </c>
      <c r="B28" t="s">
        <v>208</v>
      </c>
      <c r="C28" t="s">
        <v>209</v>
      </c>
    </row>
    <row r="29" spans="1:10" x14ac:dyDescent="0.25">
      <c r="A29" s="14" t="s">
        <v>46</v>
      </c>
      <c r="B29" t="s">
        <v>81</v>
      </c>
      <c r="C29" t="s">
        <v>82</v>
      </c>
    </row>
    <row r="30" spans="1:10" x14ac:dyDescent="0.25">
      <c r="A30" s="14" t="s">
        <v>46</v>
      </c>
      <c r="B30" t="s">
        <v>83</v>
      </c>
      <c r="C30" t="s">
        <v>84</v>
      </c>
    </row>
    <row r="31" spans="1:10" x14ac:dyDescent="0.25">
      <c r="A31" s="14" t="s">
        <v>46</v>
      </c>
      <c r="B31" t="s">
        <v>89</v>
      </c>
      <c r="C31" t="s">
        <v>90</v>
      </c>
    </row>
    <row r="32" spans="1:10" x14ac:dyDescent="0.25">
      <c r="A32" s="14" t="s">
        <v>46</v>
      </c>
      <c r="B32" t="s">
        <v>210</v>
      </c>
      <c r="C32" t="s">
        <v>211</v>
      </c>
    </row>
    <row r="33" spans="1:10" x14ac:dyDescent="0.25">
      <c r="A33" s="14" t="s">
        <v>46</v>
      </c>
      <c r="B33" t="s">
        <v>93</v>
      </c>
      <c r="C33" t="s">
        <v>94</v>
      </c>
    </row>
    <row r="34" spans="1:10" x14ac:dyDescent="0.25">
      <c r="A34" s="14" t="s">
        <v>46</v>
      </c>
      <c r="B34" t="s">
        <v>212</v>
      </c>
      <c r="C34" t="s">
        <v>213</v>
      </c>
    </row>
    <row r="35" spans="1:10" x14ac:dyDescent="0.25">
      <c r="A35" s="14" t="s">
        <v>46</v>
      </c>
      <c r="B35" t="s">
        <v>220</v>
      </c>
      <c r="C35" t="s">
        <v>221</v>
      </c>
    </row>
    <row r="36" spans="1:10" x14ac:dyDescent="0.25">
      <c r="A36" s="14" t="s">
        <v>46</v>
      </c>
      <c r="B36" t="s">
        <v>222</v>
      </c>
      <c r="C36" t="s">
        <v>223</v>
      </c>
    </row>
    <row r="37" spans="1:10" x14ac:dyDescent="0.25">
      <c r="A37" s="14" t="s">
        <v>46</v>
      </c>
      <c r="B37" t="s">
        <v>224</v>
      </c>
      <c r="C37" t="s">
        <v>225</v>
      </c>
    </row>
    <row r="38" spans="1:10" x14ac:dyDescent="0.25">
      <c r="A38" s="14" t="s">
        <v>46</v>
      </c>
      <c r="B38" t="s">
        <v>240</v>
      </c>
      <c r="C38" t="s">
        <v>241</v>
      </c>
    </row>
    <row r="39" spans="1:10" x14ac:dyDescent="0.25">
      <c r="A39" s="14" t="s">
        <v>46</v>
      </c>
      <c r="B39" t="s">
        <v>242</v>
      </c>
      <c r="C39" t="s">
        <v>243</v>
      </c>
    </row>
    <row r="40" spans="1:10" x14ac:dyDescent="0.25">
      <c r="A40" t="s">
        <v>46</v>
      </c>
      <c r="B40" t="s">
        <v>99</v>
      </c>
      <c r="C40" t="s">
        <v>100</v>
      </c>
    </row>
    <row r="41" spans="1:10" x14ac:dyDescent="0.25">
      <c r="A41" s="14" t="s">
        <v>46</v>
      </c>
      <c r="B41" t="s">
        <v>105</v>
      </c>
      <c r="C41" t="s">
        <v>106</v>
      </c>
    </row>
    <row r="42" spans="1:10" x14ac:dyDescent="0.25">
      <c r="A42" t="s">
        <v>46</v>
      </c>
      <c r="B42" t="s">
        <v>109</v>
      </c>
      <c r="C42" t="s">
        <v>110</v>
      </c>
    </row>
    <row r="43" spans="1:10" x14ac:dyDescent="0.25">
      <c r="A43" s="14" t="s">
        <v>46</v>
      </c>
      <c r="B43" t="s">
        <v>111</v>
      </c>
      <c r="C43" t="s">
        <v>112</v>
      </c>
    </row>
    <row r="44" spans="1:10" x14ac:dyDescent="0.25">
      <c r="B44" s="1" t="s">
        <v>135</v>
      </c>
      <c r="C44" t="s">
        <v>136</v>
      </c>
      <c r="D44" s="4">
        <v>112</v>
      </c>
      <c r="E44" s="6">
        <f>+D44*H44</f>
        <v>15167.281808</v>
      </c>
      <c r="F44" s="6">
        <f>+[11]Main!$J$5-[11]Main!$J$6</f>
        <v>446.97199999999998</v>
      </c>
      <c r="G44" s="6">
        <f>+E44-F44</f>
        <v>14720.309808</v>
      </c>
      <c r="H44" s="6">
        <f>+[11]Main!$J$3</f>
        <v>135.42215899999999</v>
      </c>
      <c r="I44" s="3" t="s">
        <v>121</v>
      </c>
      <c r="J44" s="10">
        <v>45561</v>
      </c>
    </row>
    <row r="45" spans="1:10" x14ac:dyDescent="0.25">
      <c r="B45" s="1" t="s">
        <v>137</v>
      </c>
      <c r="C45" t="s">
        <v>138</v>
      </c>
      <c r="D45" s="4">
        <v>13</v>
      </c>
      <c r="E45" s="6">
        <f>+D45*H45</f>
        <v>10543.625651</v>
      </c>
      <c r="F45" s="6">
        <f>+[12]Main!$K$5-[12]Main!$K$6</f>
        <v>1203</v>
      </c>
      <c r="G45" s="6">
        <f>+E45-F45</f>
        <v>9340.6256510000003</v>
      </c>
      <c r="H45" s="6">
        <f>+[12]Main!$K$3</f>
        <v>811.04812700000002</v>
      </c>
      <c r="I45" s="3" t="s">
        <v>121</v>
      </c>
      <c r="J45" s="10">
        <v>45561</v>
      </c>
    </row>
    <row r="46" spans="1:10" x14ac:dyDescent="0.25">
      <c r="B46" s="1" t="s">
        <v>244</v>
      </c>
      <c r="C46" t="s">
        <v>245</v>
      </c>
      <c r="D46" s="4">
        <v>23.19</v>
      </c>
      <c r="E46" s="6">
        <f>+D46*H46</f>
        <v>1481.01784776</v>
      </c>
      <c r="F46" s="6">
        <f>+[18]Main!$J$5-[18]Main!$J$6</f>
        <v>295.214</v>
      </c>
      <c r="G46" s="6">
        <f>+E46-F46</f>
        <v>1185.8038477600001</v>
      </c>
      <c r="H46" s="6">
        <f>+[18]Main!$J$3</f>
        <v>63.864503999999997</v>
      </c>
      <c r="I46" s="3" t="s">
        <v>246</v>
      </c>
      <c r="J46" s="10">
        <v>45796</v>
      </c>
    </row>
    <row r="48" spans="1:10" x14ac:dyDescent="0.25">
      <c r="B48" t="s">
        <v>63</v>
      </c>
    </row>
    <row r="49" spans="2:2" x14ac:dyDescent="0.25">
      <c r="B49" t="s">
        <v>107</v>
      </c>
    </row>
    <row r="50" spans="2:2" x14ac:dyDescent="0.25">
      <c r="B5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4" r:id="rId10" xr:uid="{35D78F35-BD1B-401F-9830-193EF147D21A}"/>
    <hyperlink ref="B45" r:id="rId11" xr:uid="{8FC74BE2-2095-4EFE-8F49-C1E00A6EF2C6}"/>
    <hyperlink ref="B10" r:id="rId12" xr:uid="{E7CBB7C3-B2DF-42D5-A84A-8A1B7E26DDB6}"/>
    <hyperlink ref="B8" r:id="rId13" xr:uid="{3EEE25FB-8581-4AA9-ADEF-37DC0B2F3F4D}"/>
    <hyperlink ref="B46" r:id="rId14" xr:uid="{3A48277A-E40F-4BB9-B4C3-9290548C0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s="14" t="s">
        <v>46</v>
      </c>
      <c r="B8" t="s">
        <v>103</v>
      </c>
      <c r="C8" t="s">
        <v>104</v>
      </c>
    </row>
    <row r="9" spans="1:11" x14ac:dyDescent="0.25">
      <c r="A9" s="14" t="s">
        <v>46</v>
      </c>
      <c r="B9" t="s">
        <v>113</v>
      </c>
      <c r="C9" t="s">
        <v>114</v>
      </c>
    </row>
    <row r="10" spans="1:11" x14ac:dyDescent="0.25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1640625" defaultRowHeight="12.5" x14ac:dyDescent="0.25"/>
  <cols>
    <col min="1" max="1" width="6.1796875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5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s="14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229</v>
      </c>
      <c r="C11" t="s">
        <v>228</v>
      </c>
    </row>
    <row r="12" spans="1:16" x14ac:dyDescent="0.25">
      <c r="A12" s="14" t="s">
        <v>46</v>
      </c>
      <c r="B12" t="s">
        <v>19</v>
      </c>
      <c r="C12" t="s">
        <v>86</v>
      </c>
    </row>
    <row r="13" spans="1:16" x14ac:dyDescent="0.25">
      <c r="A13" s="14" t="s">
        <v>46</v>
      </c>
      <c r="B13" t="s">
        <v>199</v>
      </c>
      <c r="C13" t="s">
        <v>76</v>
      </c>
    </row>
    <row r="14" spans="1:16" x14ac:dyDescent="0.25">
      <c r="A14" t="s">
        <v>46</v>
      </c>
      <c r="B14" t="s">
        <v>91</v>
      </c>
      <c r="C14" t="s">
        <v>92</v>
      </c>
    </row>
    <row r="15" spans="1:16" x14ac:dyDescent="0.25">
      <c r="A15" s="14" t="s">
        <v>46</v>
      </c>
      <c r="B15" t="s">
        <v>95</v>
      </c>
      <c r="C15" t="s">
        <v>96</v>
      </c>
    </row>
    <row r="16" spans="1:16" x14ac:dyDescent="0.25">
      <c r="A16" s="14" t="s">
        <v>46</v>
      </c>
      <c r="B16" t="s">
        <v>204</v>
      </c>
      <c r="C16" t="s">
        <v>205</v>
      </c>
    </row>
    <row r="17" spans="1:10" x14ac:dyDescent="0.25">
      <c r="A17" s="14" t="s">
        <v>46</v>
      </c>
      <c r="B17" t="s">
        <v>214</v>
      </c>
      <c r="C17" t="s">
        <v>215</v>
      </c>
    </row>
    <row r="18" spans="1:10" x14ac:dyDescent="0.25">
      <c r="A18" s="14" t="s">
        <v>46</v>
      </c>
      <c r="B18" t="s">
        <v>206</v>
      </c>
      <c r="C18" t="s">
        <v>207</v>
      </c>
    </row>
    <row r="19" spans="1:10" x14ac:dyDescent="0.25">
      <c r="A19" s="14" t="s">
        <v>46</v>
      </c>
      <c r="B19" t="s">
        <v>216</v>
      </c>
      <c r="C19" t="s">
        <v>217</v>
      </c>
    </row>
    <row r="20" spans="1:10" x14ac:dyDescent="0.25">
      <c r="A20" s="14" t="s">
        <v>46</v>
      </c>
      <c r="B20" t="s">
        <v>226</v>
      </c>
      <c r="C20" t="s">
        <v>227</v>
      </c>
    </row>
    <row r="21" spans="1:10" x14ac:dyDescent="0.25">
      <c r="A21" s="14" t="s">
        <v>46</v>
      </c>
      <c r="B21" t="s">
        <v>230</v>
      </c>
      <c r="C21" t="s">
        <v>231</v>
      </c>
    </row>
    <row r="22" spans="1:10" x14ac:dyDescent="0.25">
      <c r="A22" s="14" t="s">
        <v>46</v>
      </c>
      <c r="B22" t="s">
        <v>234</v>
      </c>
      <c r="C22" t="s">
        <v>235</v>
      </c>
    </row>
    <row r="23" spans="1:10" x14ac:dyDescent="0.25">
      <c r="A23" s="14" t="s">
        <v>46</v>
      </c>
      <c r="B23" t="s">
        <v>97</v>
      </c>
      <c r="C23" t="s">
        <v>98</v>
      </c>
    </row>
    <row r="24" spans="1:10" x14ac:dyDescent="0.25">
      <c r="A24" s="14" t="s">
        <v>46</v>
      </c>
      <c r="B24" t="s">
        <v>236</v>
      </c>
      <c r="C24" t="s">
        <v>237</v>
      </c>
    </row>
    <row r="25" spans="1:10" x14ac:dyDescent="0.25">
      <c r="A25" s="14" t="s">
        <v>46</v>
      </c>
      <c r="B25" t="s">
        <v>238</v>
      </c>
      <c r="C25" t="s">
        <v>239</v>
      </c>
    </row>
    <row r="26" spans="1:10" x14ac:dyDescent="0.25">
      <c r="A26" t="s">
        <v>46</v>
      </c>
      <c r="B26" t="s">
        <v>101</v>
      </c>
      <c r="C26" t="s">
        <v>102</v>
      </c>
    </row>
    <row r="27" spans="1:10" x14ac:dyDescent="0.25">
      <c r="B27" t="s">
        <v>21</v>
      </c>
    </row>
    <row r="28" spans="1:10" x14ac:dyDescent="0.25">
      <c r="B28" s="1" t="s">
        <v>122</v>
      </c>
      <c r="C28" t="s">
        <v>124</v>
      </c>
      <c r="D28" s="4">
        <v>39</v>
      </c>
      <c r="E28" s="6">
        <f>+D28*H28</f>
        <v>9048</v>
      </c>
      <c r="F28" s="6">
        <f>+[13]Main!$J$5-[13]Main!$J$6</f>
        <v>750</v>
      </c>
      <c r="G28" s="6">
        <f>+E28-F28</f>
        <v>8298</v>
      </c>
      <c r="H28" s="6">
        <f>+[13]Main!$J$3</f>
        <v>232</v>
      </c>
      <c r="I28" s="3" t="s">
        <v>129</v>
      </c>
      <c r="J28" s="5">
        <v>45534</v>
      </c>
    </row>
    <row r="29" spans="1:10" x14ac:dyDescent="0.25">
      <c r="B29" s="1" t="s">
        <v>123</v>
      </c>
      <c r="C29" t="s">
        <v>127</v>
      </c>
      <c r="D29" s="3">
        <v>8.51</v>
      </c>
      <c r="E29" s="6">
        <f>+D29*H29</f>
        <v>2412.9838722099998</v>
      </c>
      <c r="F29" s="6">
        <f>+[14]Main!$L$5-[14]Main!$L$6</f>
        <v>217</v>
      </c>
      <c r="G29" s="6">
        <f>+E29-F29</f>
        <v>2195.9838722099998</v>
      </c>
      <c r="H29" s="6">
        <f>+[14]Main!$L$3</f>
        <v>283.54687100000001</v>
      </c>
      <c r="I29" s="3" t="s">
        <v>121</v>
      </c>
      <c r="J29" s="5">
        <v>45534</v>
      </c>
    </row>
    <row r="30" spans="1:10" x14ac:dyDescent="0.25">
      <c r="B30" s="1" t="s">
        <v>126</v>
      </c>
      <c r="C30" t="s">
        <v>125</v>
      </c>
    </row>
    <row r="31" spans="1:10" x14ac:dyDescent="0.25">
      <c r="B31" s="1" t="s">
        <v>128</v>
      </c>
      <c r="C31" t="s">
        <v>128</v>
      </c>
    </row>
    <row r="32" spans="1:10" x14ac:dyDescent="0.25">
      <c r="B32" s="1" t="s">
        <v>131</v>
      </c>
      <c r="C32" t="s">
        <v>132</v>
      </c>
      <c r="D32" s="3">
        <v>101.64</v>
      </c>
    </row>
    <row r="37" spans="2:5" ht="13" x14ac:dyDescent="0.3">
      <c r="B37" s="9" t="s">
        <v>63</v>
      </c>
    </row>
    <row r="38" spans="2:5" x14ac:dyDescent="0.25">
      <c r="B38" t="s">
        <v>65</v>
      </c>
      <c r="E38" s="3">
        <v>200</v>
      </c>
    </row>
    <row r="39" spans="2:5" x14ac:dyDescent="0.25">
      <c r="B39" t="s">
        <v>64</v>
      </c>
      <c r="E39" s="3">
        <v>150</v>
      </c>
    </row>
    <row r="40" spans="2:5" x14ac:dyDescent="0.25">
      <c r="B40" t="s">
        <v>35</v>
      </c>
    </row>
  </sheetData>
  <hyperlinks>
    <hyperlink ref="B3" r:id="rId1" xr:uid="{CD056E5E-713C-45E7-82FC-EFD06739D880}"/>
    <hyperlink ref="B28" r:id="rId2" xr:uid="{E138C484-1EF3-497D-8DD8-4398C67AAB14}"/>
    <hyperlink ref="B32" r:id="rId3" xr:uid="{17EE0F28-0CA3-4454-8659-59421816F562}"/>
    <hyperlink ref="A1" location="Semiconductors!A1" display="Semis" xr:uid="{3EBFEA52-93DD-4F50-8A15-3931D4DD8A3B}"/>
    <hyperlink ref="B29" r:id="rId4" xr:uid="{B849A3EA-637F-401B-9004-B19AC4384C38}"/>
    <hyperlink ref="B30" r:id="rId5" xr:uid="{B3FD8109-CF06-4F67-80CA-74CB8FA3899F}"/>
    <hyperlink ref="B31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  <row r="3" spans="2:3" x14ac:dyDescent="0.25">
      <c r="B3" t="s">
        <v>218</v>
      </c>
      <c r="C3" s="2">
        <v>1451.75</v>
      </c>
    </row>
    <row r="4" spans="2:3" x14ac:dyDescent="0.25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2025-05-19T19:55:04Z</dcterms:modified>
</cp:coreProperties>
</file>