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BC334AD-5766-4840-9B18-86D9C8A4F77F}" xr6:coauthVersionLast="47" xr6:coauthVersionMax="47" xr10:uidLastSave="{00000000-0000-0000-0000-000000000000}"/>
  <bookViews>
    <workbookView xWindow="-35280" yWindow="690" windowWidth="35025" windowHeight="20160" activeTab="1" xr2:uid="{D848216F-E1CE-4D3C-B4EB-447CC42A82C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6" i="2" s="1"/>
  <c r="G26" i="2"/>
  <c r="C13" i="2"/>
  <c r="C10" i="2"/>
  <c r="G15" i="2"/>
  <c r="G13" i="2"/>
  <c r="G10" i="2"/>
  <c r="G14" i="2" s="1"/>
  <c r="G16" i="2" s="1"/>
  <c r="G18" i="2" s="1"/>
  <c r="G19" i="2" s="1"/>
  <c r="H15" i="2"/>
  <c r="D15" i="2"/>
  <c r="D13" i="2"/>
  <c r="D10" i="2"/>
  <c r="H13" i="2"/>
  <c r="H10" i="2"/>
  <c r="K7" i="1"/>
  <c r="K4" i="1"/>
  <c r="C14" i="2" l="1"/>
  <c r="C16" i="2" s="1"/>
  <c r="C18" i="2" s="1"/>
  <c r="C19" i="2" s="1"/>
  <c r="D14" i="2"/>
  <c r="D16" i="2" s="1"/>
  <c r="D18" i="2" s="1"/>
  <c r="D19" i="2" s="1"/>
  <c r="H14" i="2"/>
  <c r="H16" i="2" s="1"/>
  <c r="H18" i="2" s="1"/>
  <c r="H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</authors>
  <commentList>
    <comment ref="N8" authorId="0" shapeId="0" xr:uid="{45F1A0D9-5C1C-463D-879A-E76C7441690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restated from 258.615m</t>
        </r>
      </text>
    </comment>
  </commentList>
</comments>
</file>

<file path=xl/sharedStrings.xml><?xml version="1.0" encoding="utf-8"?>
<sst xmlns="http://schemas.openxmlformats.org/spreadsheetml/2006/main" count="38" uniqueCount="34">
  <si>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</si>
  <si>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</si>
  <si>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</si>
  <si>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</si>
  <si>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</si>
  <si>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</si>
  <si>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</si>
  <si>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</si>
  <si>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</si>
  <si>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</si>
  <si>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</si>
  <si>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</si>
  <si>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</si>
  <si>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</si>
  <si>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</si>
  <si>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</si>
  <si>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Operating Income</t>
  </si>
  <si>
    <t>Operating Expenses</t>
  </si>
  <si>
    <t>R&amp;D</t>
  </si>
  <si>
    <t>SG&amp;A</t>
  </si>
  <si>
    <t>Gross Profit</t>
  </si>
  <si>
    <t>COGS</t>
  </si>
  <si>
    <t>Interest Income</t>
  </si>
  <si>
    <t>Pretax Income</t>
  </si>
  <si>
    <t>Taxes</t>
  </si>
  <si>
    <t>Net Income</t>
  </si>
  <si>
    <t>EPS</t>
  </si>
  <si>
    <t>CFFO</t>
  </si>
  <si>
    <t>Hospital</t>
  </si>
  <si>
    <t>Office</t>
  </si>
  <si>
    <t>Wound</t>
  </si>
  <si>
    <t>Surgical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</si>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</sst>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1A09FAD-424E-4A2B-BC0C-477BEABE32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26670</xdr:rowOff>
    </xdr:from>
    <xdr:to>
      <xdr:col>8</xdr:col>
      <xdr:colOff>22860</xdr:colOff>
      <xdr:row>31</xdr:row>
      <xdr:rowOff>68580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3641612-46E5-A616-7F54-37A21EE7A4EF}"/>
            </a:ext>
          </a:extLst>
        </xdr:cNvPr>
        <xdr:cNvCxnSpPr/>
      </xdr:nvCxnSpPr>
      <xdr:spPr>
        <a:xfrm>
          <a:off x="5227320" y="26670"/>
          <a:ext cx="0" cy="430149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3973-B981-4F88-B643-9F7DFDF4A451}">
  <dimension ref="J2:L7"/>
  <sheetViews>
    <sheetView zoomScale="205" zoomScaleNormal="205" workbookViewId="0"/>
  </sheetViews>
  <sheetFormatPr defaultRowHeight="12.75" x14ac:dyDescent="0.2"/>
  <sheetData>
    <row r="2" spans="10:12" x14ac:dyDescent="0.2">
      <c r="J2" s="1" t="s">
        <v>0</v>
      </c>
      <c r="K2" s="1">
        <v>6</v>
      </c>
    </row>
    <row r="3" spans="10:12" x14ac:dyDescent="0.2">
      <c r="J3" t="s">
        <v>1</v>
      </c>
      <c r="K3" s="2">
        <v>146.80900700000001</v>
      </c>
      <c r="L3" s="3" t="s">
        <v>6</v>
      </c>
    </row>
    <row r="4" spans="10:12" x14ac:dyDescent="0.2">
      <c r="J4" t="s">
        <v>2</v>
      </c>
      <c r="K4" s="2">
        <f>+K2*K3</f>
        <v>880.85404200000005</v>
      </c>
    </row>
    <row r="5" spans="10:12" x14ac:dyDescent="0.2">
      <c r="J5" t="s">
        <v>3</v>
      </c>
      <c r="K5" s="2">
        <v>69.037000000000006</v>
      </c>
      <c r="L5" s="3" t="s">
        <v>6</v>
      </c>
    </row>
    <row r="6" spans="10:12" x14ac:dyDescent="0.2">
      <c r="J6" t="s">
        <v>4</v>
      </c>
      <c r="K6" s="2">
        <v>18.248999999999999</v>
      </c>
      <c r="L6" s="3" t="s">
        <v>6</v>
      </c>
    </row>
    <row r="7" spans="10:12" x14ac:dyDescent="0.2">
      <c r="J7" t="s">
        <v>5</v>
      </c>
      <c r="K7" s="2">
        <f>+K4-K5+K6</f>
        <v>830.06604200000004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ACB9-6743-485A-AF2B-99968A660509}">
  <dimension ref="A1:P26"/>
  <sheetViews>
    <sheetView tabSelected="1" zoomScale="205" zoomScaleNormal="20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P24" sqref="P24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3"/>
  </cols>
  <sheetData>
    <row r="1" spans="1:16" x14ac:dyDescent="0.2">
      <c r="A1" s="4" t="s">
        <v>7</v>
      </c>
    </row>
    <row r="2" spans="1:16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6</v>
      </c>
      <c r="I2" s="3" t="s">
        <v>14</v>
      </c>
      <c r="J2" s="3" t="s">
        <v>15</v>
      </c>
      <c r="L2">
        <v>2019</v>
      </c>
      <c r="M2">
        <v>2020</v>
      </c>
      <c r="N2">
        <v>2021</v>
      </c>
      <c r="O2">
        <v>2023</v>
      </c>
      <c r="P2">
        <v>2024</v>
      </c>
    </row>
    <row r="3" spans="1:16" x14ac:dyDescent="0.2">
      <c r="B3" t="s">
        <v>30</v>
      </c>
      <c r="D3" s="5">
        <v>53.317999999999998</v>
      </c>
      <c r="E3" s="5"/>
      <c r="F3" s="5"/>
      <c r="G3" s="5"/>
      <c r="H3" s="5">
        <v>57.546999999999997</v>
      </c>
    </row>
    <row r="4" spans="1:16" x14ac:dyDescent="0.2">
      <c r="B4" t="s">
        <v>31</v>
      </c>
      <c r="D4" s="5">
        <v>27.939</v>
      </c>
      <c r="E4" s="5"/>
      <c r="F4" s="5"/>
      <c r="G4" s="5"/>
      <c r="H4" s="5">
        <v>29.66</v>
      </c>
    </row>
    <row r="5" spans="1:16" s="2" customFormat="1" x14ac:dyDescent="0.2">
      <c r="B5" s="2" t="s">
        <v>28</v>
      </c>
      <c r="C5" s="5"/>
      <c r="D5" s="5">
        <v>46.588000000000001</v>
      </c>
      <c r="E5" s="5"/>
      <c r="F5" s="5"/>
      <c r="G5" s="5"/>
      <c r="H5" s="5">
        <v>47.381999999999998</v>
      </c>
      <c r="I5" s="5"/>
      <c r="J5" s="5"/>
    </row>
    <row r="6" spans="1:16" s="2" customFormat="1" x14ac:dyDescent="0.2">
      <c r="B6" s="2" t="s">
        <v>29</v>
      </c>
      <c r="C6" s="5"/>
      <c r="D6" s="5">
        <v>23.75</v>
      </c>
      <c r="E6" s="5"/>
      <c r="F6" s="5"/>
      <c r="G6" s="5"/>
      <c r="H6" s="5">
        <v>26.956</v>
      </c>
      <c r="I6" s="5"/>
      <c r="J6" s="5"/>
    </row>
    <row r="8" spans="1:16" s="6" customFormat="1" x14ac:dyDescent="0.2">
      <c r="B8" s="6" t="s">
        <v>8</v>
      </c>
      <c r="C8" s="7">
        <v>71.676000000000002</v>
      </c>
      <c r="D8" s="7">
        <v>81.257000000000005</v>
      </c>
      <c r="E8" s="7"/>
      <c r="F8" s="7"/>
      <c r="G8" s="7">
        <v>84.709000000000003</v>
      </c>
      <c r="H8" s="7">
        <v>87.206999999999994</v>
      </c>
      <c r="I8" s="7"/>
      <c r="J8" s="7"/>
      <c r="L8" s="2">
        <v>299.255</v>
      </c>
      <c r="M8" s="2">
        <v>248.23400000000001</v>
      </c>
      <c r="N8" s="2">
        <v>242.01900000000001</v>
      </c>
      <c r="O8" s="2">
        <v>267.84100000000001</v>
      </c>
      <c r="P8" s="2">
        <v>321.47699999999998</v>
      </c>
    </row>
    <row r="9" spans="1:16" s="2" customFormat="1" x14ac:dyDescent="0.2">
      <c r="B9" s="2" t="s">
        <v>21</v>
      </c>
      <c r="C9" s="5">
        <v>12.419</v>
      </c>
      <c r="D9" s="5">
        <v>13.583</v>
      </c>
      <c r="E9" s="5"/>
      <c r="F9" s="5"/>
      <c r="G9" s="5">
        <v>12.987</v>
      </c>
      <c r="H9" s="5">
        <v>14.855</v>
      </c>
      <c r="I9" s="5"/>
      <c r="J9" s="5"/>
    </row>
    <row r="10" spans="1:16" s="2" customFormat="1" x14ac:dyDescent="0.2">
      <c r="B10" s="2" t="s">
        <v>20</v>
      </c>
      <c r="C10" s="5">
        <f>+C8-C9</f>
        <v>59.257000000000005</v>
      </c>
      <c r="D10" s="5">
        <f>+D8-D9</f>
        <v>67.674000000000007</v>
      </c>
      <c r="E10" s="5"/>
      <c r="F10" s="5"/>
      <c r="G10" s="5">
        <f>+G8-G9</f>
        <v>71.722000000000008</v>
      </c>
      <c r="H10" s="5">
        <f>+H8-H9</f>
        <v>72.35199999999999</v>
      </c>
      <c r="I10" s="5"/>
      <c r="J10" s="5"/>
    </row>
    <row r="11" spans="1:16" s="2" customFormat="1" x14ac:dyDescent="0.2">
      <c r="B11" s="2" t="s">
        <v>19</v>
      </c>
      <c r="C11" s="5">
        <v>52.25</v>
      </c>
      <c r="D11" s="5">
        <v>51.954999999999998</v>
      </c>
      <c r="E11" s="5"/>
      <c r="F11" s="5"/>
      <c r="G11" s="5">
        <v>55.128999999999998</v>
      </c>
      <c r="H11" s="5">
        <v>55.401000000000003</v>
      </c>
      <c r="I11" s="5"/>
      <c r="J11" s="5"/>
    </row>
    <row r="12" spans="1:16" s="2" customFormat="1" x14ac:dyDescent="0.2">
      <c r="B12" s="2" t="s">
        <v>18</v>
      </c>
      <c r="C12" s="5">
        <v>3.484</v>
      </c>
      <c r="D12" s="5">
        <v>3.6720000000000002</v>
      </c>
      <c r="E12" s="5"/>
      <c r="F12" s="5"/>
      <c r="G12" s="5">
        <v>2.8410000000000002</v>
      </c>
      <c r="H12" s="5">
        <v>3.012</v>
      </c>
      <c r="I12" s="5"/>
      <c r="J12" s="5"/>
    </row>
    <row r="13" spans="1:16" s="2" customFormat="1" x14ac:dyDescent="0.2">
      <c r="B13" s="2" t="s">
        <v>17</v>
      </c>
      <c r="C13" s="5">
        <f>+C11+C12</f>
        <v>55.734000000000002</v>
      </c>
      <c r="D13" s="5">
        <f>+D11+D12</f>
        <v>55.626999999999995</v>
      </c>
      <c r="E13" s="5"/>
      <c r="F13" s="5"/>
      <c r="G13" s="5">
        <f>+G11+G12</f>
        <v>57.97</v>
      </c>
      <c r="H13" s="5">
        <f>+H11+H12</f>
        <v>58.413000000000004</v>
      </c>
      <c r="I13" s="5"/>
      <c r="J13" s="5"/>
    </row>
    <row r="14" spans="1:16" s="2" customFormat="1" x14ac:dyDescent="0.2">
      <c r="B14" s="2" t="s">
        <v>16</v>
      </c>
      <c r="C14" s="5">
        <f>+C10-C13</f>
        <v>3.5230000000000032</v>
      </c>
      <c r="D14" s="5">
        <f>+D10-D13</f>
        <v>12.047000000000011</v>
      </c>
      <c r="E14" s="5"/>
      <c r="F14" s="5"/>
      <c r="G14" s="5">
        <f>+G10-G13</f>
        <v>13.75200000000001</v>
      </c>
      <c r="H14" s="5">
        <f>+H10-H13</f>
        <v>13.938999999999986</v>
      </c>
      <c r="I14" s="5"/>
      <c r="J14" s="5"/>
    </row>
    <row r="15" spans="1:16" x14ac:dyDescent="0.2">
      <c r="B15" s="2" t="s">
        <v>22</v>
      </c>
      <c r="C15" s="5">
        <v>-1.5529999999999999</v>
      </c>
      <c r="D15" s="5">
        <f>-1.63-0.032</f>
        <v>-1.6619999999999999</v>
      </c>
      <c r="E15" s="5"/>
      <c r="F15" s="5"/>
      <c r="G15" s="5">
        <f>-1.69-0.099</f>
        <v>-1.7889999999999999</v>
      </c>
      <c r="H15" s="5">
        <f>0.003-0.237</f>
        <v>-0.23399999999999999</v>
      </c>
    </row>
    <row r="16" spans="1:16" x14ac:dyDescent="0.2">
      <c r="B16" s="2" t="s">
        <v>23</v>
      </c>
      <c r="C16" s="5">
        <f>+C14+C15</f>
        <v>1.9700000000000033</v>
      </c>
      <c r="D16" s="5">
        <f>+D14+D15</f>
        <v>10.385000000000012</v>
      </c>
      <c r="E16" s="5"/>
      <c r="F16" s="5"/>
      <c r="G16" s="5">
        <f>+G14+G15</f>
        <v>11.96300000000001</v>
      </c>
      <c r="H16" s="5">
        <f>+H14+H15</f>
        <v>13.704999999999986</v>
      </c>
    </row>
    <row r="17" spans="2:16" x14ac:dyDescent="0.2">
      <c r="B17" s="2" t="s">
        <v>24</v>
      </c>
      <c r="C17" s="5">
        <v>-5.0999999999999997E-2</v>
      </c>
      <c r="D17" s="5">
        <v>-7.3999999999999996E-2</v>
      </c>
      <c r="E17" s="5"/>
      <c r="F17" s="5"/>
      <c r="G17" s="5">
        <v>2.3479999999999999</v>
      </c>
      <c r="H17" s="5">
        <v>5.5949999999999998</v>
      </c>
    </row>
    <row r="18" spans="2:16" x14ac:dyDescent="0.2">
      <c r="B18" s="2" t="s">
        <v>25</v>
      </c>
      <c r="C18" s="5">
        <f>+C16-C17</f>
        <v>2.0210000000000035</v>
      </c>
      <c r="D18" s="5">
        <f>+D16-D17</f>
        <v>10.459000000000012</v>
      </c>
      <c r="E18" s="5"/>
      <c r="F18" s="5"/>
      <c r="G18" s="5">
        <f>+G16-G17</f>
        <v>9.6150000000000091</v>
      </c>
      <c r="H18" s="5">
        <f>+H16-H17</f>
        <v>8.1099999999999852</v>
      </c>
    </row>
    <row r="19" spans="2:16" x14ac:dyDescent="0.2">
      <c r="B19" s="2" t="s">
        <v>26</v>
      </c>
      <c r="C19" s="8">
        <f>+C18/C20</f>
        <v>1.7666267219048886E-2</v>
      </c>
      <c r="D19" s="8">
        <f>+D18/D20</f>
        <v>7.1216068120773718E-2</v>
      </c>
      <c r="G19" s="8">
        <f>+G18/G20</f>
        <v>6.4087991192210467E-2</v>
      </c>
      <c r="H19" s="8">
        <f>+H18/H20</f>
        <v>5.4466845473731165E-2</v>
      </c>
    </row>
    <row r="20" spans="2:16" x14ac:dyDescent="0.2">
      <c r="B20" s="2" t="s">
        <v>1</v>
      </c>
      <c r="C20" s="5">
        <v>114.398813</v>
      </c>
      <c r="D20" s="5">
        <v>146.86292399999999</v>
      </c>
      <c r="G20" s="5">
        <v>150.02810700000001</v>
      </c>
      <c r="H20" s="5">
        <v>148.89792</v>
      </c>
    </row>
    <row r="24" spans="2:16" x14ac:dyDescent="0.2">
      <c r="B24" t="s">
        <v>27</v>
      </c>
      <c r="G24" s="5">
        <v>5.9779999999999998</v>
      </c>
      <c r="H24" s="5">
        <f>27.792-G24</f>
        <v>21.814</v>
      </c>
      <c r="L24" s="2">
        <v>-39.411999999999999</v>
      </c>
      <c r="M24" s="2">
        <v>-30.263000000000002</v>
      </c>
      <c r="N24" s="2">
        <v>-9.8740000000000006</v>
      </c>
      <c r="O24" s="2">
        <v>-7.9720000000000004</v>
      </c>
      <c r="P24" s="2">
        <v>34.936999999999998</v>
      </c>
    </row>
    <row r="25" spans="2:16" x14ac:dyDescent="0.2">
      <c r="B25" t="s">
        <v>32</v>
      </c>
      <c r="G25" s="5">
        <v>1.1439999999999999</v>
      </c>
      <c r="H25" s="5">
        <f>1.249-G25</f>
        <v>0.1050000000000002</v>
      </c>
    </row>
    <row r="26" spans="2:16" x14ac:dyDescent="0.2">
      <c r="B26" t="s">
        <v>33</v>
      </c>
      <c r="G26" s="5">
        <f>+G24-G25</f>
        <v>4.8339999999999996</v>
      </c>
      <c r="H26" s="5">
        <f>+H24-H25</f>
        <v>21.709</v>
      </c>
    </row>
  </sheetData>
  <hyperlinks>
    <hyperlink ref="A1" location="Main!A1" display="Main" xr:uid="{8BE4FEC4-FCCE-49A3-B0BB-9E3A18FAF3B9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2024-09-23T14:06:52Z</dcterms:created>
  <dcterms:modified xsi:type="dcterms:W3CDTF">2024-09-23T14:43:28Z</dcterms:modified>
</cp:coreProperties>
</file>