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47B8220-CDBF-4BC6-B7CB-0D6486418317}" xr6:coauthVersionLast="47" xr6:coauthVersionMax="47" xr10:uidLastSave="{00000000-0000-0000-0000-000000000000}"/>
  <bookViews>
    <workbookView xWindow="-46485" yWindow="2640" windowWidth="22410" windowHeight="14220" xr2:uid="{648A922D-0C8D-4625-A35E-4B992C513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7" i="1" s="1"/>
  <c r="M4" i="1"/>
  <c r="I22" i="2"/>
  <c r="E22" i="2"/>
  <c r="I12" i="2"/>
  <c r="E12" i="2"/>
  <c r="H9" i="2"/>
  <c r="G9" i="2"/>
  <c r="F9" i="2"/>
  <c r="E9" i="2"/>
  <c r="E11" i="2" s="1"/>
  <c r="H11" i="2"/>
  <c r="G11" i="2"/>
  <c r="F11" i="2"/>
  <c r="I11" i="2"/>
  <c r="I9" i="2"/>
  <c r="H7" i="2"/>
  <c r="G7" i="2"/>
  <c r="F7" i="2"/>
  <c r="E7" i="2"/>
  <c r="I7" i="2"/>
  <c r="I17" i="2"/>
  <c r="H5" i="2"/>
  <c r="G5" i="2"/>
  <c r="F5" i="2"/>
  <c r="E5" i="2"/>
  <c r="I5" i="2"/>
</calcChain>
</file>

<file path=xl/sharedStrings.xml><?xml version="1.0" encoding="utf-8"?>
<sst xmlns="http://schemas.openxmlformats.org/spreadsheetml/2006/main" count="33" uniqueCount="29">
  <si>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</si>
  <si>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</si>
  <si>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</si>
  <si>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</si>
  <si>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</si>
  <si>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</si>
  <si>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</si>
  <si>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</si>
  <si>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</si>
  <si>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</si>
  <si>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</si>
  <si>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</si>
  <si>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</si>
  <si>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</si>
  <si>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</si>
  <si>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</si>
  <si>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Revenue y/y</t>
  </si>
  <si>
    <t>COGS</t>
  </si>
  <si>
    <t>Operating Income</t>
  </si>
  <si>
    <t>Operating Expenses</t>
  </si>
  <si>
    <t>Gross Profit</t>
  </si>
  <si>
    <t>Pretax Income</t>
  </si>
  <si>
    <t>Net Income</t>
  </si>
  <si>
    <t>EPS</t>
  </si>
  <si>
    <t>Taxes</t>
  </si>
  <si>
    <t>Interest Income</t>
  </si>
  <si>
    <t>CFFO</t>
  </si>
  <si>
    <t>FCF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</si>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</sst>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F031BE-47B8-4BA4-990E-9B1EBA26EA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C36F-AD3D-4797-937D-7E5A711D4365}">
  <dimension ref="L2:N7"/>
  <sheetViews>
    <sheetView tabSelected="1" zoomScale="145" zoomScaleNormal="145" workbookViewId="0">
      <selection activeCell="M5" sqref="M5"/>
    </sheetView>
  </sheetViews>
  <sheetFormatPr defaultRowHeight="12.75" x14ac:dyDescent="0.2"/>
  <sheetData>
    <row r="2" spans="12:14" x14ac:dyDescent="0.2">
      <c r="L2" t="s">
        <v>0</v>
      </c>
      <c r="M2" s="1">
        <v>46</v>
      </c>
    </row>
    <row r="3" spans="12:14" x14ac:dyDescent="0.2">
      <c r="L3" t="s">
        <v>1</v>
      </c>
      <c r="M3">
        <v>983</v>
      </c>
      <c r="N3" s="2" t="s">
        <v>13</v>
      </c>
    </row>
    <row r="4" spans="12:14" x14ac:dyDescent="0.2">
      <c r="L4" t="s">
        <v>2</v>
      </c>
      <c r="M4" s="4">
        <f>+M2*M3</f>
        <v>45218</v>
      </c>
    </row>
    <row r="5" spans="12:14" x14ac:dyDescent="0.2">
      <c r="L5" t="s">
        <v>3</v>
      </c>
      <c r="M5" s="4">
        <f>1625.339+1006.788</f>
        <v>2632.127</v>
      </c>
      <c r="N5" s="2" t="s">
        <v>13</v>
      </c>
    </row>
    <row r="6" spans="12:14" x14ac:dyDescent="0.2">
      <c r="L6" t="s">
        <v>4</v>
      </c>
      <c r="M6" s="4">
        <v>748.84199999999998</v>
      </c>
      <c r="N6" s="2" t="s">
        <v>13</v>
      </c>
    </row>
    <row r="7" spans="12:14" x14ac:dyDescent="0.2">
      <c r="L7" t="s">
        <v>5</v>
      </c>
      <c r="M7" s="4">
        <f>+M4-M5+M6</f>
        <v>43334.714999999997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E9F-9163-417D-99D5-840C8108515A}">
  <dimension ref="A1:J22"/>
  <sheetViews>
    <sheetView zoomScale="175" zoomScaleNormal="175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0" x14ac:dyDescent="0.2">
      <c r="A1" t="s">
        <v>6</v>
      </c>
    </row>
    <row r="2" spans="1:10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10" s="7" customFormat="1" x14ac:dyDescent="0.2">
      <c r="B3" s="7" t="s">
        <v>15</v>
      </c>
      <c r="C3" s="8"/>
      <c r="D3" s="8"/>
      <c r="E3" s="8">
        <v>1856.028</v>
      </c>
      <c r="F3" s="8"/>
      <c r="G3" s="8"/>
      <c r="H3" s="8"/>
      <c r="I3" s="8">
        <v>1880.973</v>
      </c>
      <c r="J3" s="8"/>
    </row>
    <row r="4" spans="1:10" s="4" customFormat="1" x14ac:dyDescent="0.2">
      <c r="B4" s="4" t="s">
        <v>17</v>
      </c>
      <c r="C4" s="5"/>
      <c r="D4" s="5"/>
      <c r="E4" s="5">
        <v>872.26499999999999</v>
      </c>
      <c r="F4" s="5"/>
      <c r="G4" s="5"/>
      <c r="H4" s="5"/>
      <c r="I4" s="5">
        <v>881.17399999999998</v>
      </c>
      <c r="J4" s="5"/>
    </row>
    <row r="5" spans="1:10" s="4" customFormat="1" x14ac:dyDescent="0.2">
      <c r="B5" s="4" t="s">
        <v>20</v>
      </c>
      <c r="C5" s="5"/>
      <c r="D5" s="5"/>
      <c r="E5" s="5">
        <f t="shared" ref="E5:H5" si="0">+E3-E4</f>
        <v>983.76300000000003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>+I3-I4</f>
        <v>999.79899999999998</v>
      </c>
      <c r="J5" s="5"/>
    </row>
    <row r="6" spans="1:10" s="4" customFormat="1" x14ac:dyDescent="0.2">
      <c r="B6" s="4" t="s">
        <v>19</v>
      </c>
      <c r="C6" s="5"/>
      <c r="D6" s="5"/>
      <c r="E6" s="5">
        <v>473.23599999999999</v>
      </c>
      <c r="F6" s="5"/>
      <c r="G6" s="5"/>
      <c r="H6" s="5"/>
      <c r="I6" s="5">
        <v>519.88300000000004</v>
      </c>
      <c r="J6" s="5"/>
    </row>
    <row r="7" spans="1:10" s="4" customFormat="1" x14ac:dyDescent="0.2">
      <c r="B7" s="4" t="s">
        <v>18</v>
      </c>
      <c r="C7" s="5"/>
      <c r="D7" s="5"/>
      <c r="E7" s="5">
        <f t="shared" ref="E7:H7" si="1">+E5-E6</f>
        <v>510.52700000000004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>+I5-I6</f>
        <v>479.91599999999994</v>
      </c>
      <c r="J7" s="5"/>
    </row>
    <row r="8" spans="1:10" s="4" customFormat="1" x14ac:dyDescent="0.2">
      <c r="B8" s="4" t="s">
        <v>25</v>
      </c>
      <c r="C8" s="5"/>
      <c r="D8" s="5"/>
      <c r="E8" s="5">
        <v>71.356999999999999</v>
      </c>
      <c r="F8" s="5"/>
      <c r="G8" s="5"/>
      <c r="H8" s="5"/>
      <c r="I8" s="5">
        <v>-5.82</v>
      </c>
      <c r="J8" s="5"/>
    </row>
    <row r="9" spans="1:10" s="4" customFormat="1" x14ac:dyDescent="0.2">
      <c r="B9" s="4" t="s">
        <v>21</v>
      </c>
      <c r="C9" s="5"/>
      <c r="D9" s="5"/>
      <c r="E9" s="5">
        <f t="shared" ref="E9:H9" si="2">+E7+E8</f>
        <v>581.88400000000001</v>
      </c>
      <c r="F9" s="5">
        <f t="shared" si="2"/>
        <v>0</v>
      </c>
      <c r="G9" s="5">
        <f t="shared" si="2"/>
        <v>0</v>
      </c>
      <c r="H9" s="5">
        <f t="shared" si="2"/>
        <v>0</v>
      </c>
      <c r="I9" s="5">
        <f>+I7+I8</f>
        <v>474.09599999999995</v>
      </c>
      <c r="J9" s="5"/>
    </row>
    <row r="10" spans="1:10" s="4" customFormat="1" x14ac:dyDescent="0.2">
      <c r="B10" s="4" t="s">
        <v>24</v>
      </c>
      <c r="C10" s="5"/>
      <c r="D10" s="5"/>
      <c r="E10" s="5">
        <v>129.19</v>
      </c>
      <c r="F10" s="5"/>
      <c r="G10" s="5"/>
      <c r="H10" s="5"/>
      <c r="I10" s="5">
        <v>103.17700000000001</v>
      </c>
      <c r="J10" s="5"/>
    </row>
    <row r="11" spans="1:10" s="4" customFormat="1" x14ac:dyDescent="0.2">
      <c r="B11" s="4" t="s">
        <v>22</v>
      </c>
      <c r="C11" s="5"/>
      <c r="D11" s="5"/>
      <c r="E11" s="5">
        <f t="shared" ref="E11:H11" si="3">+E9-E10</f>
        <v>452.69400000000002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>+I9-I10</f>
        <v>370.91899999999993</v>
      </c>
      <c r="J11" s="5"/>
    </row>
    <row r="12" spans="1:10" x14ac:dyDescent="0.2">
      <c r="B12" s="4" t="s">
        <v>23</v>
      </c>
      <c r="E12" s="6">
        <f>+E11/E13</f>
        <v>0.42708351022579977</v>
      </c>
      <c r="I12" s="6">
        <f>+I11/I13</f>
        <v>0.37726804391097774</v>
      </c>
    </row>
    <row r="13" spans="1:10" s="4" customFormat="1" x14ac:dyDescent="0.2">
      <c r="B13" s="4" t="s">
        <v>1</v>
      </c>
      <c r="C13" s="5"/>
      <c r="D13" s="5"/>
      <c r="E13" s="5">
        <v>1059.9659999999999</v>
      </c>
      <c r="F13" s="5"/>
      <c r="G13" s="5"/>
      <c r="H13" s="5"/>
      <c r="I13" s="5">
        <v>983.17100000000005</v>
      </c>
      <c r="J13" s="5"/>
    </row>
    <row r="17" spans="2:10" x14ac:dyDescent="0.2">
      <c r="B17" t="s">
        <v>16</v>
      </c>
      <c r="I17" s="3">
        <f>+I3/E3-1</f>
        <v>1.3439991207029101E-2</v>
      </c>
    </row>
    <row r="20" spans="2:10" s="4" customFormat="1" x14ac:dyDescent="0.2">
      <c r="B20" s="4" t="s">
        <v>26</v>
      </c>
      <c r="C20" s="5"/>
      <c r="D20" s="5"/>
      <c r="E20" s="5">
        <v>1283.4259999999999</v>
      </c>
      <c r="F20" s="5"/>
      <c r="G20" s="5"/>
      <c r="H20" s="5"/>
      <c r="I20" s="5">
        <v>1466.8320000000001</v>
      </c>
      <c r="J20" s="5"/>
    </row>
    <row r="21" spans="2:10" s="4" customFormat="1" x14ac:dyDescent="0.2">
      <c r="B21" s="4" t="s">
        <v>28</v>
      </c>
      <c r="C21" s="5"/>
      <c r="D21" s="5"/>
      <c r="E21" s="5">
        <v>110.224</v>
      </c>
      <c r="F21" s="5"/>
      <c r="G21" s="5"/>
      <c r="H21" s="5"/>
      <c r="I21" s="5">
        <v>172.79499999999999</v>
      </c>
      <c r="J21" s="5"/>
    </row>
    <row r="22" spans="2:10" s="4" customFormat="1" x14ac:dyDescent="0.2">
      <c r="B22" s="4" t="s">
        <v>27</v>
      </c>
      <c r="C22" s="5"/>
      <c r="D22" s="5"/>
      <c r="E22" s="5">
        <f>+E20-E21</f>
        <v>1173.202</v>
      </c>
      <c r="F22" s="5"/>
      <c r="G22" s="5"/>
      <c r="H22" s="5"/>
      <c r="I22" s="5">
        <f>+I20-I21</f>
        <v>1294.037</v>
      </c>
      <c r="J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2025-02-10T14:07:13Z</dcterms:created>
  <dcterms:modified xsi:type="dcterms:W3CDTF">2025-02-10T14:25:48Z</dcterms:modified>
</cp:coreProperties>
</file>