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6F725A81-F36A-4E47-BB64-05958A64D823}" xr6:coauthVersionLast="47" xr6:coauthVersionMax="47" xr10:uidLastSave="{00000000-0000-0000-0000-000000000000}"/>
  <bookViews>
    <workbookView xWindow="4780" yWindow="760" windowWidth="29780" windowHeight="20540" activeTab="1" xr2:uid="{6DB802B1-26B2-4BBB-9941-DA4DA2793866}"/>
  </bookViews>
  <sheets>
    <sheet name="Main" sheetId="1" r:id="rId1"/>
    <sheet name="kappa" sheetId="5" r:id="rId2"/>
    <sheet name="navacaprant" sheetId="3" r:id="rId3"/>
    <sheet name="O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G13" i="1" l="1"/>
  <c r="E13" i="1"/>
  <c r="G16" i="1"/>
  <c r="E16" i="1"/>
  <c r="G15" i="1"/>
  <c r="E15" i="1"/>
  <c r="G14" i="1"/>
  <c r="E14" i="1"/>
  <c r="G28" i="3"/>
  <c r="F28" i="3"/>
  <c r="E28" i="3"/>
  <c r="G26" i="3"/>
  <c r="F26" i="3"/>
  <c r="E26" i="3"/>
  <c r="K9" i="1"/>
  <c r="K5" i="1"/>
  <c r="K4" i="1"/>
  <c r="K7" i="1" s="1"/>
</calcChain>
</file>

<file path=xl/sharedStrings.xml><?xml version="1.0" encoding="utf-8"?>
<sst xmlns="http://schemas.openxmlformats.org/spreadsheetml/2006/main" count="66" uniqueCount="59">
  <si>
    <t>Price</t>
  </si>
  <si>
    <t>Shares</t>
  </si>
  <si>
    <t>MC</t>
  </si>
  <si>
    <t>Cash</t>
  </si>
  <si>
    <t>Debt</t>
  </si>
  <si>
    <t>EV</t>
  </si>
  <si>
    <t>Q224</t>
  </si>
  <si>
    <t>Founded: 2019</t>
  </si>
  <si>
    <t>Name</t>
  </si>
  <si>
    <t>navacaprant</t>
  </si>
  <si>
    <t>Main</t>
  </si>
  <si>
    <t>Brand</t>
  </si>
  <si>
    <t>Generic</t>
  </si>
  <si>
    <t>Indication</t>
  </si>
  <si>
    <t>MDD</t>
  </si>
  <si>
    <t>Clinical Trials</t>
  </si>
  <si>
    <t>MOA</t>
  </si>
  <si>
    <t>Origin</t>
  </si>
  <si>
    <t>Competition</t>
  </si>
  <si>
    <t>NMRA-511</t>
  </si>
  <si>
    <t>KOR antagonist</t>
  </si>
  <si>
    <t>V1aR</t>
  </si>
  <si>
    <t>AD</t>
  </si>
  <si>
    <t>NMRA-266</t>
  </si>
  <si>
    <t>M4 pam</t>
  </si>
  <si>
    <t>ADME</t>
  </si>
  <si>
    <t>LogP ~ 4</t>
  </si>
  <si>
    <t>CCC1=CC2=C(C(=C(N=C2C(=C1)F)N3CCC(CC3)NC4CCOCC4)C5=NC(=NO5)C)C.Cl</t>
  </si>
  <si>
    <t>SMILES</t>
  </si>
  <si>
    <t>1-[6-ethyl-8-fluoro-4-methyl-3-(3-methyl-1,2,4-oxadiazol-5-yl)quinolin-2-yl]-N-(oxan-4-yl)piperidin-4-amine;hydrochloride</t>
  </si>
  <si>
    <t>IUPAC</t>
  </si>
  <si>
    <t>MW</t>
  </si>
  <si>
    <t>n=100 moderate-to-severe subgroup</t>
  </si>
  <si>
    <t>Phase II n=171 MDD NCT04221230</t>
  </si>
  <si>
    <t>n=171 ITT?</t>
  </si>
  <si>
    <t>HAMD-17 -3.0 vs placebo at week 4, -2.8 at week 8 (LSMD, p=0.015, p=0.037)</t>
  </si>
  <si>
    <t>dynorphin</t>
  </si>
  <si>
    <t>peptide ligand for opioid receptors</t>
  </si>
  <si>
    <t>HAMD-17 2.7 vs. placebo at week 4, 1.7 at week 8 (p=0.121)</t>
  </si>
  <si>
    <t>Week 8 - Cymbalta vs. Paxil</t>
  </si>
  <si>
    <t>Placebo</t>
  </si>
  <si>
    <t>80mg C</t>
  </si>
  <si>
    <t>120mg C</t>
  </si>
  <si>
    <t>Paxil</t>
  </si>
  <si>
    <t>HAMD-17</t>
  </si>
  <si>
    <t>Aticaprant</t>
  </si>
  <si>
    <t>MADRS</t>
  </si>
  <si>
    <t>3.1 point separation on MADRS (SE 1.05)</t>
  </si>
  <si>
    <t>SE</t>
  </si>
  <si>
    <t>BTRX-335140, NMRA-335140, CYM-53093, NMRA-140</t>
  </si>
  <si>
    <t>TSRI, BlackThorn</t>
  </si>
  <si>
    <t>n=332 KOASTAL-1</t>
  </si>
  <si>
    <t>80mg</t>
  </si>
  <si>
    <t>90% power - MADRS PE</t>
  </si>
  <si>
    <t>aticaprant (JNJ, LY2456302, CERC-501)</t>
  </si>
  <si>
    <t>Evaluation of Opioid Modulation in Major Depressive Disorder. Ehrich et al. Neuropsychopharmacology (2015) 40, 1448–1455</t>
  </si>
  <si>
    <t>Samidorphin in opioid-experienced adults</t>
  </si>
  <si>
    <t>buprenorphine is a partial mu agonist</t>
  </si>
  <si>
    <t>samidorphin is a pan-opioid antagonist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</si>
</sst>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quotePrefix="1" applyBorder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63E8978-1053-4BD7-95BC-D03BDE78AD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666675</xdr:colOff>
      <xdr:row>9</xdr:row>
      <xdr:rowOff>133684</xdr:rowOff>
    </xdr:from>
    <xdr:to>
      <xdr:col>13</xdr:col>
      <xdr:colOff>435810</xdr:colOff>
      <xdr:row>23</xdr:row>
      <xdr:rowOff>84722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4AF9EA-B860-3585-436B-ECA0B969F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9043" y="1637631"/>
          <a:ext cx="2469556" cy="229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9BF-296D-49E7-B37B-5210058D7EE6}">
  <dimension ref="B2:L16"/>
  <sheetViews>
    <sheetView zoomScale="160" zoomScaleNormal="160" workbookViewId="0">
      <selection activeCell="B3" sqref="B3"/>
    </sheetView>
  </sheetViews>
  <sheetFormatPr baseColWidth="10" defaultColWidth="8.83203125" defaultRowHeight="13" x14ac:dyDescent="0.15"/>
  <cols>
    <col min="1" max="1" width="4.6640625" customWidth="1"/>
    <col min="2" max="2" width="14.33203125" customWidth="1"/>
    <col min="3" max="3" width="16.83203125" customWidth="1"/>
  </cols>
  <sheetData>
    <row r="2" spans="2:12" x14ac:dyDescent="0.15">
      <c r="B2" s="11" t="s">
        <v>8</v>
      </c>
      <c r="C2" s="12" t="s">
        <v>16</v>
      </c>
      <c r="D2" s="12" t="s">
        <v>13</v>
      </c>
      <c r="E2" s="12"/>
      <c r="F2" s="12"/>
      <c r="G2" s="12"/>
      <c r="H2" s="13"/>
      <c r="J2" t="s">
        <v>0</v>
      </c>
      <c r="K2" s="1">
        <v>11.71</v>
      </c>
    </row>
    <row r="3" spans="2:12" x14ac:dyDescent="0.15">
      <c r="B3" s="14" t="s">
        <v>9</v>
      </c>
      <c r="C3" t="s">
        <v>20</v>
      </c>
      <c r="D3" t="s">
        <v>14</v>
      </c>
      <c r="H3" s="6"/>
      <c r="J3" t="s">
        <v>1</v>
      </c>
      <c r="K3" s="2">
        <v>158.98400000000001</v>
      </c>
      <c r="L3" s="3" t="s">
        <v>6</v>
      </c>
    </row>
    <row r="4" spans="2:12" x14ac:dyDescent="0.15">
      <c r="B4" s="7" t="s">
        <v>19</v>
      </c>
      <c r="C4" t="s">
        <v>21</v>
      </c>
      <c r="D4" t="s">
        <v>22</v>
      </c>
      <c r="H4" s="6"/>
      <c r="J4" t="s">
        <v>2</v>
      </c>
      <c r="K4" s="2">
        <f>+K2*K3</f>
        <v>1861.7026400000002</v>
      </c>
    </row>
    <row r="5" spans="2:12" x14ac:dyDescent="0.15">
      <c r="B5" s="7" t="s">
        <v>23</v>
      </c>
      <c r="C5" t="s">
        <v>24</v>
      </c>
      <c r="H5" s="6"/>
      <c r="J5" t="s">
        <v>3</v>
      </c>
      <c r="K5" s="2">
        <f>150.678+220.961</f>
        <v>371.63900000000001</v>
      </c>
      <c r="L5" s="3" t="s">
        <v>6</v>
      </c>
    </row>
    <row r="6" spans="2:12" x14ac:dyDescent="0.15">
      <c r="B6" s="7"/>
      <c r="H6" s="6"/>
      <c r="J6" t="s">
        <v>4</v>
      </c>
      <c r="K6" s="2">
        <v>0</v>
      </c>
      <c r="L6" s="3" t="s">
        <v>6</v>
      </c>
    </row>
    <row r="7" spans="2:12" x14ac:dyDescent="0.15">
      <c r="B7" s="7"/>
      <c r="H7" s="6"/>
      <c r="J7" t="s">
        <v>5</v>
      </c>
      <c r="K7" s="2">
        <f>+K4-K5+K6</f>
        <v>1490.0636400000003</v>
      </c>
    </row>
    <row r="8" spans="2:12" x14ac:dyDescent="0.15">
      <c r="B8" s="7"/>
      <c r="H8" s="6"/>
    </row>
    <row r="9" spans="2:12" x14ac:dyDescent="0.15">
      <c r="B9" s="8"/>
      <c r="C9" s="9"/>
      <c r="D9" s="9"/>
      <c r="E9" s="9"/>
      <c r="F9" s="9"/>
      <c r="G9" s="9"/>
      <c r="H9" s="10"/>
      <c r="K9" s="1">
        <f>+K5/K3</f>
        <v>2.3375874301816535</v>
      </c>
    </row>
    <row r="11" spans="2:12" x14ac:dyDescent="0.15">
      <c r="J11" t="s">
        <v>7</v>
      </c>
    </row>
    <row r="13" spans="2:12" x14ac:dyDescent="0.15">
      <c r="D13">
        <v>15</v>
      </c>
      <c r="E13" s="1">
        <f>D13-K9</f>
        <v>12.662412569818347</v>
      </c>
      <c r="F13" s="1">
        <v>8</v>
      </c>
      <c r="G13" s="17">
        <f>E13/F13-1</f>
        <v>0.58280157122729337</v>
      </c>
      <c r="I13">
        <v>1.6</v>
      </c>
      <c r="J13" s="17">
        <f>I13/F14</f>
        <v>0.372093023255814</v>
      </c>
    </row>
    <row r="14" spans="2:12" x14ac:dyDescent="0.15">
      <c r="D14">
        <v>10</v>
      </c>
      <c r="E14" s="1">
        <f>D14-K9</f>
        <v>7.662412569818347</v>
      </c>
      <c r="F14" s="1">
        <v>4.3</v>
      </c>
      <c r="G14" s="17">
        <f>E14/F14-1</f>
        <v>0.78195641158566209</v>
      </c>
    </row>
    <row r="15" spans="2:12" x14ac:dyDescent="0.15">
      <c r="D15">
        <v>7.5</v>
      </c>
      <c r="E15" s="1">
        <f>D15-K9</f>
        <v>5.162412569818347</v>
      </c>
      <c r="F15" s="1">
        <v>2.65</v>
      </c>
      <c r="G15" s="17">
        <f>E15/F15-1</f>
        <v>0.94808021502579143</v>
      </c>
    </row>
    <row r="16" spans="2:12" x14ac:dyDescent="0.15">
      <c r="D16">
        <v>5</v>
      </c>
      <c r="E16" s="1">
        <f>D16-K9</f>
        <v>2.6624125698183465</v>
      </c>
      <c r="F16" s="1">
        <v>1.3</v>
      </c>
      <c r="G16" s="17">
        <f>E16/F16-1</f>
        <v>1.0480096690910359</v>
      </c>
    </row>
  </sheetData>
  <hyperlinks>
    <hyperlink ref="B3" location="navacaprant!A1" display="navacaprant" xr:uid="{A587326C-9FF2-437D-94C9-3E2BA65DF9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FAA1-67C8-2D45-8B62-F46C395B7D5C}">
  <dimension ref="A1:C10"/>
  <sheetViews>
    <sheetView tabSelected="1" zoomScale="304" workbookViewId="0">
      <selection activeCell="B11" sqref="B11"/>
    </sheetView>
  </sheetViews>
  <sheetFormatPr baseColWidth="10" defaultRowHeight="13" x14ac:dyDescent="0.15"/>
  <cols>
    <col min="1" max="1" width="4.83203125" bestFit="1" customWidth="1"/>
  </cols>
  <sheetData>
    <row r="1" spans="1:3" x14ac:dyDescent="0.15">
      <c r="A1" s="4" t="s">
        <v>10</v>
      </c>
    </row>
    <row r="2" spans="1:3" x14ac:dyDescent="0.15">
      <c r="B2" t="s">
        <v>36</v>
      </c>
      <c r="C2" t="s">
        <v>37</v>
      </c>
    </row>
    <row r="7" spans="1:3" x14ac:dyDescent="0.15">
      <c r="B7" s="5" t="s">
        <v>55</v>
      </c>
    </row>
    <row r="8" spans="1:3" x14ac:dyDescent="0.15">
      <c r="B8" t="s">
        <v>56</v>
      </c>
    </row>
    <row r="9" spans="1:3" x14ac:dyDescent="0.15">
      <c r="B9" t="s">
        <v>57</v>
      </c>
    </row>
    <row r="10" spans="1:3" x14ac:dyDescent="0.15">
      <c r="B10" t="s">
        <v>58</v>
      </c>
    </row>
  </sheetData>
  <hyperlinks>
    <hyperlink ref="A1" location="Main!A1" display="Main" xr:uid="{3EBF0FEE-B28E-2547-B11F-1D1967F40B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194F-E37B-4783-8F70-7E9E15C25805}">
  <dimension ref="A1:H33"/>
  <sheetViews>
    <sheetView zoomScale="190" zoomScaleNormal="190" workbookViewId="0">
      <selection activeCell="D21" sqref="D21"/>
    </sheetView>
  </sheetViews>
  <sheetFormatPr baseColWidth="10" defaultColWidth="8.83203125" defaultRowHeight="13" x14ac:dyDescent="0.15"/>
  <cols>
    <col min="1" max="1" width="5" bestFit="1" customWidth="1"/>
    <col min="2" max="2" width="11.5" bestFit="1" customWidth="1"/>
  </cols>
  <sheetData>
    <row r="1" spans="1:4" x14ac:dyDescent="0.15">
      <c r="A1" s="4" t="s">
        <v>10</v>
      </c>
    </row>
    <row r="2" spans="1:4" x14ac:dyDescent="0.15">
      <c r="B2" t="s">
        <v>11</v>
      </c>
      <c r="C2" t="s">
        <v>49</v>
      </c>
    </row>
    <row r="3" spans="1:4" x14ac:dyDescent="0.15">
      <c r="B3" t="s">
        <v>12</v>
      </c>
      <c r="C3" t="s">
        <v>9</v>
      </c>
    </row>
    <row r="4" spans="1:4" x14ac:dyDescent="0.15">
      <c r="B4" t="s">
        <v>17</v>
      </c>
      <c r="C4" t="s">
        <v>50</v>
      </c>
    </row>
    <row r="5" spans="1:4" x14ac:dyDescent="0.15">
      <c r="B5" t="s">
        <v>16</v>
      </c>
      <c r="C5" t="s">
        <v>20</v>
      </c>
    </row>
    <row r="6" spans="1:4" x14ac:dyDescent="0.15">
      <c r="B6" t="s">
        <v>25</v>
      </c>
      <c r="C6" t="s">
        <v>26</v>
      </c>
    </row>
    <row r="7" spans="1:4" x14ac:dyDescent="0.15">
      <c r="B7" t="s">
        <v>28</v>
      </c>
      <c r="C7" t="s">
        <v>27</v>
      </c>
    </row>
    <row r="8" spans="1:4" x14ac:dyDescent="0.15">
      <c r="B8" t="s">
        <v>30</v>
      </c>
      <c r="C8" t="s">
        <v>29</v>
      </c>
    </row>
    <row r="9" spans="1:4" x14ac:dyDescent="0.15">
      <c r="B9" t="s">
        <v>31</v>
      </c>
      <c r="C9" s="15">
        <v>490</v>
      </c>
    </row>
    <row r="10" spans="1:4" x14ac:dyDescent="0.15">
      <c r="B10" t="s">
        <v>18</v>
      </c>
      <c r="C10" t="s">
        <v>54</v>
      </c>
    </row>
    <row r="11" spans="1:4" x14ac:dyDescent="0.15">
      <c r="B11" t="s">
        <v>15</v>
      </c>
    </row>
    <row r="12" spans="1:4" x14ac:dyDescent="0.15">
      <c r="C12" s="5" t="s">
        <v>33</v>
      </c>
    </row>
    <row r="13" spans="1:4" x14ac:dyDescent="0.15">
      <c r="C13" t="s">
        <v>32</v>
      </c>
    </row>
    <row r="14" spans="1:4" x14ac:dyDescent="0.15">
      <c r="D14" t="s">
        <v>35</v>
      </c>
    </row>
    <row r="16" spans="1:4" x14ac:dyDescent="0.15">
      <c r="C16" t="s">
        <v>34</v>
      </c>
    </row>
    <row r="17" spans="3:8" x14ac:dyDescent="0.15">
      <c r="D17" t="s">
        <v>38</v>
      </c>
    </row>
    <row r="19" spans="3:8" x14ac:dyDescent="0.15">
      <c r="C19" s="5" t="s">
        <v>51</v>
      </c>
    </row>
    <row r="20" spans="3:8" x14ac:dyDescent="0.15">
      <c r="C20" t="s">
        <v>53</v>
      </c>
    </row>
    <row r="21" spans="3:8" x14ac:dyDescent="0.15">
      <c r="C21" t="s">
        <v>52</v>
      </c>
    </row>
    <row r="23" spans="3:8" x14ac:dyDescent="0.15">
      <c r="C23" s="5" t="s">
        <v>39</v>
      </c>
    </row>
    <row r="24" spans="3:8" x14ac:dyDescent="0.15">
      <c r="D24" t="s">
        <v>40</v>
      </c>
      <c r="E24" t="s">
        <v>41</v>
      </c>
      <c r="F24" t="s">
        <v>42</v>
      </c>
      <c r="G24" t="s">
        <v>43</v>
      </c>
      <c r="H24" s="3" t="s">
        <v>48</v>
      </c>
    </row>
    <row r="25" spans="3:8" x14ac:dyDescent="0.15">
      <c r="C25" t="s">
        <v>44</v>
      </c>
      <c r="D25">
        <v>-8.8000000000000007</v>
      </c>
      <c r="E25">
        <v>-11</v>
      </c>
      <c r="F25">
        <v>-12.1</v>
      </c>
      <c r="G25">
        <v>-11.7</v>
      </c>
      <c r="H25">
        <v>0.5</v>
      </c>
    </row>
    <row r="26" spans="3:8" x14ac:dyDescent="0.15">
      <c r="E26" s="16">
        <f>E25-D25</f>
        <v>-2.1999999999999993</v>
      </c>
      <c r="F26" s="16">
        <f>F25-D25</f>
        <v>-3.2999999999999989</v>
      </c>
      <c r="G26" s="16">
        <f>G25-D25</f>
        <v>-2.8999999999999986</v>
      </c>
    </row>
    <row r="27" spans="3:8" x14ac:dyDescent="0.15">
      <c r="C27" t="s">
        <v>46</v>
      </c>
      <c r="D27">
        <v>-9</v>
      </c>
      <c r="E27">
        <v>-12.1</v>
      </c>
      <c r="F27">
        <v>-14.1</v>
      </c>
      <c r="G27">
        <v>-13.8</v>
      </c>
    </row>
    <row r="28" spans="3:8" x14ac:dyDescent="0.15">
      <c r="E28" s="16">
        <f>E27-D27</f>
        <v>-3.0999999999999996</v>
      </c>
      <c r="F28" s="16">
        <f>F27-D27</f>
        <v>-5.0999999999999996</v>
      </c>
      <c r="G28" s="16">
        <f>G27-D27</f>
        <v>-4.8000000000000007</v>
      </c>
    </row>
    <row r="32" spans="3:8" x14ac:dyDescent="0.15">
      <c r="C32" s="5" t="s">
        <v>45</v>
      </c>
    </row>
    <row r="33" spans="3:3" x14ac:dyDescent="0.15">
      <c r="C33" t="s">
        <v>47</v>
      </c>
    </row>
  </sheetData>
  <hyperlinks>
    <hyperlink ref="A1" location="Main!A1" display="Main" xr:uid="{992DDA5E-7581-BE47-ADD9-7D39944DEA48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C583-ADA9-4DC4-9911-E0DD218B66B8}">
  <dimension ref="A1"/>
  <sheetViews>
    <sheetView zoomScale="190" zoomScaleNormal="190" workbookViewId="0">
      <selection activeCell="B2" sqref="B2"/>
    </sheetView>
  </sheetViews>
  <sheetFormatPr baseColWidth="10" defaultColWidth="8.83203125" defaultRowHeight="13" x14ac:dyDescent="0.15"/>
  <cols>
    <col min="1" max="1" width="5" bestFit="1" customWidth="1"/>
  </cols>
  <sheetData>
    <row r="1" spans="1:1" x14ac:dyDescent="0.1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kappa</vt:lpstr>
      <vt:lpstr>navacaprant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2024-10-08T13:54:07Z</dcterms:created>
  <dcterms:modified xsi:type="dcterms:W3CDTF">2024-11-27T01:58:07Z</dcterms:modified>
</cp:coreProperties>
</file>