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DB2DAAAA-1208-4927-87F1-B58DE6223E38}" xr6:coauthVersionLast="47" xr6:coauthVersionMax="47" xr10:uidLastSave="{00000000-0000-0000-0000-000000000000}"/>
  <bookViews>
    <workbookView xWindow="-27990" yWindow="930" windowWidth="27465" windowHeight="18600" xr2:uid="{039BC6D1-97E8-4722-AE72-A61F9830DF8C}"/>
  </bookViews>
  <sheets>
    <sheet name="Main" sheetId="1" r:id="rId1"/>
    <sheet name="taletrectini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4" i="1"/>
  <c r="K7" i="1" s="1"/>
</calcChain>
</file>

<file path=xl/sharedStrings.xml><?xml version="1.0" encoding="utf-8"?>
<sst xmlns="http://schemas.openxmlformats.org/spreadsheetml/2006/main" count="45" uniqueCount="40">
  <si>
    <t>Price</t>
  </si>
  <si>
    <t>Shares</t>
  </si>
  <si>
    <t>MC</t>
  </si>
  <si>
    <t>Cash</t>
  </si>
  <si>
    <t>Debt</t>
  </si>
  <si>
    <t>EV</t>
  </si>
  <si>
    <t>Q224</t>
  </si>
  <si>
    <t>AD</t>
  </si>
  <si>
    <t>PIC</t>
  </si>
  <si>
    <t>Brand</t>
  </si>
  <si>
    <t>Name</t>
  </si>
  <si>
    <t>taletrectinib</t>
  </si>
  <si>
    <t>Indication</t>
  </si>
  <si>
    <t>ROS1 NSCLC</t>
  </si>
  <si>
    <t>CEO: David Hung</t>
  </si>
  <si>
    <t>safusidenib</t>
  </si>
  <si>
    <t>IDH1 glioma</t>
  </si>
  <si>
    <t>NUV-1511</t>
  </si>
  <si>
    <t>HER2- mBC</t>
  </si>
  <si>
    <t>NUV-868</t>
  </si>
  <si>
    <t>BD2 BDR4 inhibitor</t>
  </si>
  <si>
    <t>Main</t>
  </si>
  <si>
    <t>Generic</t>
  </si>
  <si>
    <t>Clinical Trials</t>
  </si>
  <si>
    <t>Competition</t>
  </si>
  <si>
    <t>MOA</t>
  </si>
  <si>
    <t>ROS1 inhibitor</t>
  </si>
  <si>
    <t>Augtyro (repotrectinib) - $29,000/mo, lorlatinib, entrectinib, TQ-B3101</t>
  </si>
  <si>
    <t>https://pubmed.ncbi.nlm.nih.gov/38822758/</t>
  </si>
  <si>
    <t>https://pubmed.ncbi.nlm.nih.gov/38898120/</t>
  </si>
  <si>
    <t>https://pubmed.ncbi.nlm.nih.gov/38350336/</t>
  </si>
  <si>
    <t>Phase</t>
  </si>
  <si>
    <t>Filing NDA</t>
  </si>
  <si>
    <t>Phase II "TRUST-II" n=ROS1-NSCLC - ESMO 2024 poster</t>
  </si>
  <si>
    <t>pooled data n=337 with TRUST-I and TRUST-II - data as of 6/7/24</t>
  </si>
  <si>
    <t>600mg qd, 21 day cycle</t>
  </si>
  <si>
    <t>n=160 TKI-naïve: 89% RR (77% with brain mets shrank), 44mo PFS, 46mo DOR</t>
  </si>
  <si>
    <t>n=113 TKI-pretreated (crizotinib, entrectinib): 56% RR (66% with brain mets shrank, 62% with G2032R). 17 months DOR, 10 months PFS</t>
  </si>
  <si>
    <t>Phase II "TRUST-I" n=173 Chinese ROS1+ NSCLC - NCT04395677 - ESMO 2024 poster - J Clin Oncol</t>
  </si>
  <si>
    <t>Discontinued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</si>
</sst>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2" fillId="0" borderId="0" xfId="0" applyFont="1"/>
    <xf numFmtId="0" fontId="1" fillId="0" borderId="0" xfId="1"/>
    <xf numFmtId="0" fontId="1" fillId="0" borderId="1" xfId="1" applyBorder="1"/>
    <xf numFmtId="0" fontId="0" fillId="0" borderId="0" xfId="0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/>
    <xf numFmtId="0" fontId="3" fillId="0" borderId="1" xfId="0" applyFont="1" applyBorder="1"/>
    <xf numFmtId="0" fontId="3" fillId="0" borderId="0" xfId="0" applyFont="1" applyBorder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45C30AE5-2A8C-4398-B69A-2DA973A4665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AF51F-93CC-41B5-90B6-C3B559449A01}">
  <dimension ref="B2:L12"/>
  <sheetViews>
    <sheetView tabSelected="1" zoomScale="190" zoomScaleNormal="190" workbookViewId="0">
      <selection activeCell="D7" sqref="D7"/>
    </sheetView>
  </sheetViews>
  <sheetFormatPr defaultRowHeight="12.75" x14ac:dyDescent="0.2"/>
  <cols>
    <col min="1" max="1" width="3" customWidth="1"/>
    <col min="2" max="2" width="11.85546875" customWidth="1"/>
    <col min="3" max="3" width="18.28515625" customWidth="1"/>
  </cols>
  <sheetData>
    <row r="2" spans="2:12" x14ac:dyDescent="0.2">
      <c r="B2" s="13" t="s">
        <v>10</v>
      </c>
      <c r="C2" s="14" t="s">
        <v>12</v>
      </c>
      <c r="D2" s="14" t="s">
        <v>31</v>
      </c>
      <c r="E2" s="14"/>
      <c r="F2" s="14"/>
      <c r="G2" s="14"/>
      <c r="H2" s="15"/>
      <c r="J2" t="s">
        <v>0</v>
      </c>
      <c r="K2" s="1">
        <v>3.04</v>
      </c>
    </row>
    <row r="3" spans="2:12" x14ac:dyDescent="0.2">
      <c r="B3" s="6" t="s">
        <v>11</v>
      </c>
      <c r="C3" s="7" t="s">
        <v>13</v>
      </c>
      <c r="D3" s="7" t="s">
        <v>32</v>
      </c>
      <c r="E3" s="7"/>
      <c r="F3" s="7"/>
      <c r="G3" s="7"/>
      <c r="H3" s="8"/>
      <c r="J3" t="s">
        <v>1</v>
      </c>
      <c r="K3" s="3">
        <v>249.24512899999999</v>
      </c>
      <c r="L3" s="2" t="s">
        <v>6</v>
      </c>
    </row>
    <row r="4" spans="2:12" x14ac:dyDescent="0.2">
      <c r="B4" s="9" t="s">
        <v>15</v>
      </c>
      <c r="C4" s="7" t="s">
        <v>16</v>
      </c>
      <c r="D4" s="7"/>
      <c r="E4" s="7"/>
      <c r="F4" s="7"/>
      <c r="G4" s="7"/>
      <c r="H4" s="8"/>
      <c r="J4" t="s">
        <v>2</v>
      </c>
      <c r="K4" s="3">
        <f>+K2*K3</f>
        <v>757.70519216000002</v>
      </c>
    </row>
    <row r="5" spans="2:12" x14ac:dyDescent="0.2">
      <c r="B5" s="9" t="s">
        <v>17</v>
      </c>
      <c r="C5" s="7" t="s">
        <v>18</v>
      </c>
      <c r="D5" s="7"/>
      <c r="E5" s="7"/>
      <c r="F5" s="7"/>
      <c r="G5" s="7"/>
      <c r="H5" s="8"/>
      <c r="J5" t="s">
        <v>3</v>
      </c>
      <c r="K5" s="3">
        <f>542.884+34.285</f>
        <v>577.16899999999998</v>
      </c>
      <c r="L5" s="2" t="s">
        <v>6</v>
      </c>
    </row>
    <row r="6" spans="2:12" x14ac:dyDescent="0.2">
      <c r="B6" s="17" t="s">
        <v>19</v>
      </c>
      <c r="C6" s="18" t="s">
        <v>20</v>
      </c>
      <c r="D6" s="7" t="s">
        <v>39</v>
      </c>
      <c r="E6" s="7"/>
      <c r="F6" s="7"/>
      <c r="G6" s="7"/>
      <c r="H6" s="8"/>
      <c r="J6" t="s">
        <v>4</v>
      </c>
      <c r="K6" s="3">
        <v>11.634</v>
      </c>
      <c r="L6" s="2" t="s">
        <v>6</v>
      </c>
    </row>
    <row r="7" spans="2:12" x14ac:dyDescent="0.2">
      <c r="B7" s="9"/>
      <c r="C7" s="7"/>
      <c r="D7" s="7"/>
      <c r="E7" s="7"/>
      <c r="F7" s="7"/>
      <c r="G7" s="7"/>
      <c r="H7" s="8"/>
      <c r="J7" t="s">
        <v>5</v>
      </c>
      <c r="K7" s="3">
        <f>+K4-K5+K6</f>
        <v>192.17019216000006</v>
      </c>
    </row>
    <row r="8" spans="2:12" x14ac:dyDescent="0.2">
      <c r="B8" s="9"/>
      <c r="C8" s="7"/>
      <c r="D8" s="7"/>
      <c r="E8" s="7"/>
      <c r="F8" s="7"/>
      <c r="G8" s="7"/>
      <c r="H8" s="8"/>
    </row>
    <row r="9" spans="2:12" x14ac:dyDescent="0.2">
      <c r="B9" s="10"/>
      <c r="C9" s="11"/>
      <c r="D9" s="11"/>
      <c r="E9" s="11"/>
      <c r="F9" s="11"/>
      <c r="G9" s="11"/>
      <c r="H9" s="12"/>
      <c r="J9" t="s">
        <v>8</v>
      </c>
      <c r="K9" s="3">
        <v>1078.547</v>
      </c>
      <c r="L9" s="2" t="s">
        <v>6</v>
      </c>
    </row>
    <row r="10" spans="2:12" x14ac:dyDescent="0.2">
      <c r="J10" t="s">
        <v>7</v>
      </c>
      <c r="K10" s="3">
        <v>820.08799999999997</v>
      </c>
      <c r="L10" s="2" t="s">
        <v>6</v>
      </c>
    </row>
    <row r="12" spans="2:12" x14ac:dyDescent="0.2">
      <c r="J12" t="s">
        <v>14</v>
      </c>
    </row>
  </sheetData>
  <hyperlinks>
    <hyperlink ref="B3" location="taletrectinib!A1" display="taletrectinib" xr:uid="{DBFE0052-131D-4C42-8E17-D24FB246914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033C8-D949-4F86-B90C-1B672E08183C}">
  <dimension ref="A1:C27"/>
  <sheetViews>
    <sheetView zoomScale="190" zoomScaleNormal="190" workbookViewId="0">
      <selection activeCell="C8" sqref="C8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5" t="s">
        <v>21</v>
      </c>
    </row>
    <row r="2" spans="1:3" x14ac:dyDescent="0.2">
      <c r="B2" t="s">
        <v>9</v>
      </c>
    </row>
    <row r="3" spans="1:3" x14ac:dyDescent="0.2">
      <c r="B3" t="s">
        <v>22</v>
      </c>
      <c r="C3" t="s">
        <v>11</v>
      </c>
    </row>
    <row r="4" spans="1:3" x14ac:dyDescent="0.2">
      <c r="B4" t="s">
        <v>25</v>
      </c>
      <c r="C4" t="s">
        <v>26</v>
      </c>
    </row>
    <row r="5" spans="1:3" x14ac:dyDescent="0.2">
      <c r="B5" t="s">
        <v>24</v>
      </c>
      <c r="C5" t="s">
        <v>27</v>
      </c>
    </row>
    <row r="6" spans="1:3" x14ac:dyDescent="0.2">
      <c r="B6" t="s">
        <v>23</v>
      </c>
    </row>
    <row r="7" spans="1:3" x14ac:dyDescent="0.2">
      <c r="C7" s="4" t="s">
        <v>38</v>
      </c>
    </row>
    <row r="8" spans="1:3" x14ac:dyDescent="0.2">
      <c r="C8" t="s">
        <v>28</v>
      </c>
    </row>
    <row r="17" spans="3:3" x14ac:dyDescent="0.2">
      <c r="C17" s="4" t="s">
        <v>33</v>
      </c>
    </row>
    <row r="18" spans="3:3" x14ac:dyDescent="0.2">
      <c r="C18" s="4"/>
    </row>
    <row r="19" spans="3:3" x14ac:dyDescent="0.2">
      <c r="C19" s="4"/>
    </row>
    <row r="20" spans="3:3" x14ac:dyDescent="0.2">
      <c r="C20" s="4" t="s">
        <v>34</v>
      </c>
    </row>
    <row r="21" spans="3:3" x14ac:dyDescent="0.2">
      <c r="C21" s="16" t="s">
        <v>35</v>
      </c>
    </row>
    <row r="23" spans="3:3" x14ac:dyDescent="0.2">
      <c r="C23" t="s">
        <v>36</v>
      </c>
    </row>
    <row r="24" spans="3:3" x14ac:dyDescent="0.2">
      <c r="C24" t="s">
        <v>37</v>
      </c>
    </row>
    <row r="26" spans="3:3" x14ac:dyDescent="0.2">
      <c r="C26" t="s">
        <v>29</v>
      </c>
    </row>
    <row r="27" spans="3:3" x14ac:dyDescent="0.2">
      <c r="C27" t="s">
        <v>30</v>
      </c>
    </row>
  </sheetData>
  <hyperlinks>
    <hyperlink ref="A1" location="Main!A1" display="Main" xr:uid="{376AF97F-E0A5-4636-9C95-DB829020B17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taletrectinib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2024-09-11T18:57:49Z</dcterms:created>
  <dcterms:modified xsi:type="dcterms:W3CDTF">2024-10-23T18:26:43Z</dcterms:modified>
</cp:coreProperties>
</file>