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67668883-E384-4E70-8717-5E820EB54ADC}" xr6:coauthVersionLast="47" xr6:coauthVersionMax="47" xr10:uidLastSave="{00000000-0000-0000-0000-000000000000}"/>
  <bookViews>
    <workbookView xWindow="-28200" yWindow="1500" windowWidth="26460" windowHeight="17940" xr2:uid="{83BA8047-C2E0-43A7-BD8D-F81878882685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5" i="2" l="1"/>
  <c r="S12" i="2"/>
  <c r="S13" i="2" s="1"/>
  <c r="S8" i="2"/>
  <c r="S10" i="2" s="1"/>
  <c r="M6" i="1"/>
  <c r="M5" i="1"/>
  <c r="M21" i="2"/>
  <c r="L21" i="2"/>
  <c r="G6" i="2"/>
  <c r="K21" i="2" s="1"/>
  <c r="M4" i="1"/>
  <c r="M7" i="1" l="1"/>
</calcChain>
</file>

<file path=xl/sharedStrings.xml><?xml version="1.0" encoding="utf-8"?>
<sst xmlns="http://schemas.openxmlformats.org/spreadsheetml/2006/main" count="61" uniqueCount="58">
  <si>
    <t>Shares</t>
  </si>
  <si>
    <t>MC KRW</t>
  </si>
  <si>
    <t>Price KRW</t>
  </si>
  <si>
    <t>Cash KRW</t>
  </si>
  <si>
    <t>Debt KRW</t>
  </si>
  <si>
    <t>EV KRW</t>
  </si>
  <si>
    <t>Q222</t>
  </si>
  <si>
    <t>Brand</t>
  </si>
  <si>
    <t>SB15 (aflibercept)</t>
  </si>
  <si>
    <t>Economics</t>
  </si>
  <si>
    <t>SB17 (ustekinumab)</t>
  </si>
  <si>
    <t>etanercept (fka SB4)</t>
  </si>
  <si>
    <t>infliximab (fka SB2)</t>
  </si>
  <si>
    <t>adalimumab (fka SB5)</t>
  </si>
  <si>
    <t>trastuzumab (fka SB3)</t>
  </si>
  <si>
    <t>Byooviz (ranibizumab, fka SB11)</t>
  </si>
  <si>
    <t>bevacizumab (fka SB8)</t>
  </si>
  <si>
    <t>SB12 (eculizumab)</t>
  </si>
  <si>
    <t>Indication</t>
  </si>
  <si>
    <t>Phase</t>
  </si>
  <si>
    <t>SB16 (denosumab)</t>
  </si>
  <si>
    <t>Osteoporosis</t>
  </si>
  <si>
    <t>Main</t>
  </si>
  <si>
    <t>Revenue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</si>
  <si>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</si>
  <si>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</si>
  <si>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</si>
  <si>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</si>
  <si>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</si>
  <si>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</si>
  <si>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</si>
  <si>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</si>
  <si>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</si>
  <si>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Q322</t>
  </si>
  <si>
    <t>Q422</t>
  </si>
  <si>
    <t>OP</t>
  </si>
  <si>
    <t>NP</t>
  </si>
  <si>
    <t>Biologics</t>
  </si>
  <si>
    <t>Bioepis</t>
  </si>
  <si>
    <t>CFFO</t>
  </si>
  <si>
    <t>CX</t>
  </si>
  <si>
    <t>Acquisitions</t>
  </si>
  <si>
    <t>EBITDA</t>
  </si>
  <si>
    <t>Revenue y/y</t>
  </si>
  <si>
    <t>Q124</t>
  </si>
  <si>
    <t>Q123</t>
  </si>
  <si>
    <t>Q223</t>
  </si>
  <si>
    <t>Q323</t>
  </si>
  <si>
    <t>Q423</t>
  </si>
  <si>
    <t>Q224</t>
  </si>
  <si>
    <t>Q324</t>
  </si>
  <si>
    <t>Q424</t>
  </si>
  <si>
    <t>COGS</t>
  </si>
  <si>
    <t>Gross Profit</t>
  </si>
  <si>
    <t>SG&amp;A</t>
  </si>
  <si>
    <t>Interest Income</t>
  </si>
  <si>
    <t>Pretax Income</t>
  </si>
  <si>
    <t>Taxes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</si>
</sst>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0"/>
      <color theme="1"/>
      <name val="Arial"/>
      <family val="2"/>
    </font>
    <font>
      <u/>
      <sz val="10"/>
      <color theme="10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3" fontId="0" fillId="0" borderId="0" xfId="0" applyNumberFormat="1"/>
    <xf numFmtId="0" fontId="0" fillId="0" borderId="0" xfId="0" applyAlignment="1">
      <alignment horizontal="right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3" fontId="0" fillId="0" borderId="0" xfId="0" applyNumberFormat="1" applyAlignment="1">
      <alignment horizontal="right"/>
    </xf>
    <xf numFmtId="0" fontId="1" fillId="0" borderId="0" xfId="1"/>
    <xf numFmtId="3" fontId="2" fillId="0" borderId="0" xfId="0" applyNumberFormat="1" applyFont="1" applyAlignment="1">
      <alignment horizontal="right"/>
    </xf>
    <xf numFmtId="3" fontId="2" fillId="0" borderId="0" xfId="0" applyNumberFormat="1" applyFont="1"/>
    <xf numFmtId="9" fontId="0" fillId="0" borderId="0" xfId="0" applyNumberFormat="1" applyAlignment="1">
      <alignment horizontal="right"/>
    </xf>
    <xf numFmtId="3" fontId="0" fillId="0" borderId="0" xfId="0" applyNumberFormat="1" applyFont="1"/>
    <xf numFmtId="3" fontId="0" fillId="0" borderId="0" xfId="0" applyNumberFormat="1" applyFon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7599B5C9-D69F-49CF-822D-1D17EEAA4971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26276</xdr:colOff>
      <xdr:row>0</xdr:row>
      <xdr:rowOff>13138</xdr:rowOff>
    </xdr:from>
    <xdr:to>
      <xdr:col>13</xdr:col>
      <xdr:colOff>26276</xdr:colOff>
      <xdr:row>55</xdr:row>
      <xdr:rowOff>91966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3D6ECBE1-52F3-865E-F9E6-49E32F0D3F6C}"/>
            </a:ext>
          </a:extLst>
        </xdr:cNvPr>
        <xdr:cNvCxnSpPr/>
      </xdr:nvCxnSpPr>
      <xdr:spPr>
        <a:xfrm>
          <a:off x="7823638" y="13138"/>
          <a:ext cx="0" cy="779736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44DE2-1236-4C01-ABE9-7228D8302B19}">
  <dimension ref="B2:N16"/>
  <sheetViews>
    <sheetView tabSelected="1" zoomScale="190" zoomScaleNormal="190" workbookViewId="0">
      <selection activeCell="N3" sqref="N3"/>
    </sheetView>
  </sheetViews>
  <sheetFormatPr defaultRowHeight="12.75" x14ac:dyDescent="0.2"/>
  <cols>
    <col min="1" max="1" width="5" customWidth="1"/>
    <col min="2" max="2" width="20.85546875" customWidth="1"/>
    <col min="9" max="11" width="3.28515625" customWidth="1"/>
    <col min="12" max="13" width="10.42578125" bestFit="1" customWidth="1"/>
  </cols>
  <sheetData>
    <row r="2" spans="2:14" x14ac:dyDescent="0.2">
      <c r="B2" s="3" t="s">
        <v>7</v>
      </c>
      <c r="C2" s="4" t="s">
        <v>18</v>
      </c>
      <c r="D2" s="4" t="s">
        <v>9</v>
      </c>
      <c r="E2" s="4" t="s">
        <v>19</v>
      </c>
      <c r="F2" s="4"/>
      <c r="G2" s="4"/>
      <c r="H2" s="5"/>
      <c r="L2" t="s">
        <v>2</v>
      </c>
      <c r="M2" s="1">
        <v>980000</v>
      </c>
    </row>
    <row r="3" spans="2:14" x14ac:dyDescent="0.2">
      <c r="B3" s="6" t="s">
        <v>15</v>
      </c>
      <c r="H3" s="7"/>
      <c r="L3" t="s">
        <v>0</v>
      </c>
      <c r="M3" s="1">
        <v>71.174000000000007</v>
      </c>
      <c r="N3" s="2" t="s">
        <v>44</v>
      </c>
    </row>
    <row r="4" spans="2:14" x14ac:dyDescent="0.2">
      <c r="B4" s="6" t="s">
        <v>14</v>
      </c>
      <c r="H4" s="7"/>
      <c r="L4" t="s">
        <v>1</v>
      </c>
      <c r="M4" s="1">
        <f>+M2*M3/1000</f>
        <v>69750.52</v>
      </c>
    </row>
    <row r="5" spans="2:14" x14ac:dyDescent="0.2">
      <c r="B5" s="6" t="s">
        <v>11</v>
      </c>
      <c r="H5" s="7"/>
      <c r="L5" t="s">
        <v>3</v>
      </c>
      <c r="M5" s="1">
        <f>1060.081+957+0.354+3.111+39.143+49.142+18.085</f>
        <v>2126.9159999999997</v>
      </c>
      <c r="N5" s="2" t="s">
        <v>44</v>
      </c>
    </row>
    <row r="6" spans="2:14" x14ac:dyDescent="0.2">
      <c r="B6" s="6" t="s">
        <v>12</v>
      </c>
      <c r="H6" s="7"/>
      <c r="L6" t="s">
        <v>4</v>
      </c>
      <c r="M6" s="1">
        <f>1302.223172+194.801</f>
        <v>1497.0241719999999</v>
      </c>
      <c r="N6" s="2" t="s">
        <v>44</v>
      </c>
    </row>
    <row r="7" spans="2:14" x14ac:dyDescent="0.2">
      <c r="B7" s="6" t="s">
        <v>16</v>
      </c>
      <c r="H7" s="7"/>
      <c r="L7" t="s">
        <v>5</v>
      </c>
      <c r="M7" s="1">
        <f>+M4-M5+M6</f>
        <v>69120.628172000012</v>
      </c>
    </row>
    <row r="8" spans="2:14" x14ac:dyDescent="0.2">
      <c r="B8" s="8" t="s">
        <v>13</v>
      </c>
      <c r="C8" s="9"/>
      <c r="D8" s="9"/>
      <c r="E8" s="9"/>
      <c r="F8" s="9"/>
      <c r="G8" s="9"/>
      <c r="H8" s="10"/>
    </row>
    <row r="9" spans="2:14" x14ac:dyDescent="0.2">
      <c r="B9" s="3"/>
      <c r="C9" s="4"/>
      <c r="D9" s="4"/>
      <c r="E9" s="4"/>
      <c r="F9" s="4"/>
      <c r="G9" s="4"/>
      <c r="H9" s="5"/>
    </row>
    <row r="10" spans="2:14" x14ac:dyDescent="0.2">
      <c r="B10" s="6" t="s">
        <v>8</v>
      </c>
      <c r="H10" s="7"/>
    </row>
    <row r="11" spans="2:14" x14ac:dyDescent="0.2">
      <c r="B11" s="6" t="s">
        <v>10</v>
      </c>
      <c r="H11" s="7"/>
    </row>
    <row r="12" spans="2:14" x14ac:dyDescent="0.2">
      <c r="B12" s="6" t="s">
        <v>17</v>
      </c>
      <c r="H12" s="7"/>
    </row>
    <row r="13" spans="2:14" x14ac:dyDescent="0.2">
      <c r="B13" s="6" t="s">
        <v>20</v>
      </c>
      <c r="C13" t="s">
        <v>21</v>
      </c>
      <c r="H13" s="7"/>
    </row>
    <row r="14" spans="2:14" x14ac:dyDescent="0.2">
      <c r="B14" s="6"/>
      <c r="H14" s="7"/>
    </row>
    <row r="15" spans="2:14" x14ac:dyDescent="0.2">
      <c r="B15" s="6"/>
      <c r="H15" s="7"/>
    </row>
    <row r="16" spans="2:14" x14ac:dyDescent="0.2">
      <c r="B16" s="8"/>
      <c r="C16" s="9"/>
      <c r="D16" s="9"/>
      <c r="E16" s="9"/>
      <c r="F16" s="9"/>
      <c r="G16" s="9"/>
      <c r="H16" s="10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B0878-BA7A-4D39-BCBA-9811675534B7}">
  <dimension ref="A1:V21"/>
  <sheetViews>
    <sheetView zoomScale="175" zoomScaleNormal="175" workbookViewId="0">
      <pane xSplit="2" ySplit="2" topLeftCell="M3" activePane="bottomRight" state="frozen"/>
      <selection pane="topRight" activeCell="C1" sqref="C1"/>
      <selection pane="bottomLeft" activeCell="A3" sqref="A3"/>
      <selection pane="bottomRight" activeCell="S16" sqref="S16"/>
    </sheetView>
  </sheetViews>
  <sheetFormatPr defaultRowHeight="12.75" x14ac:dyDescent="0.2"/>
  <cols>
    <col min="1" max="1" width="5" bestFit="1" customWidth="1"/>
    <col min="2" max="2" width="11.140625" bestFit="1" customWidth="1"/>
    <col min="3" max="14" width="9.140625" style="2"/>
  </cols>
  <sheetData>
    <row r="1" spans="1:22" x14ac:dyDescent="0.2">
      <c r="A1" s="12" t="s">
        <v>22</v>
      </c>
    </row>
    <row r="2" spans="1:22" x14ac:dyDescent="0.2">
      <c r="C2" s="2" t="s">
        <v>24</v>
      </c>
      <c r="D2" s="2" t="s">
        <v>25</v>
      </c>
      <c r="E2" s="2" t="s">
        <v>26</v>
      </c>
      <c r="F2" s="2" t="s">
        <v>27</v>
      </c>
      <c r="G2" s="2" t="s">
        <v>28</v>
      </c>
      <c r="H2" s="2" t="s">
        <v>29</v>
      </c>
      <c r="I2" s="2" t="s">
        <v>30</v>
      </c>
      <c r="J2" s="2" t="s">
        <v>31</v>
      </c>
      <c r="K2" s="2" t="s">
        <v>32</v>
      </c>
      <c r="L2" s="2" t="s">
        <v>6</v>
      </c>
      <c r="M2" s="2" t="s">
        <v>33</v>
      </c>
      <c r="N2" s="2" t="s">
        <v>34</v>
      </c>
      <c r="O2" s="2" t="s">
        <v>45</v>
      </c>
      <c r="P2" s="2" t="s">
        <v>46</v>
      </c>
      <c r="Q2" s="2" t="s">
        <v>47</v>
      </c>
      <c r="R2" s="2" t="s">
        <v>48</v>
      </c>
      <c r="S2" s="2" t="s">
        <v>44</v>
      </c>
      <c r="T2" s="2" t="s">
        <v>49</v>
      </c>
      <c r="U2" s="2" t="s">
        <v>50</v>
      </c>
      <c r="V2" s="2" t="s">
        <v>51</v>
      </c>
    </row>
    <row r="3" spans="1:22" s="1" customFormat="1" x14ac:dyDescent="0.2">
      <c r="B3" s="1" t="s">
        <v>37</v>
      </c>
      <c r="C3" s="11"/>
      <c r="D3" s="11"/>
      <c r="E3" s="11"/>
      <c r="F3" s="11"/>
      <c r="G3" s="11">
        <v>260.8</v>
      </c>
      <c r="H3" s="11">
        <v>412.2</v>
      </c>
      <c r="I3" s="11">
        <v>503.7</v>
      </c>
      <c r="J3" s="11"/>
      <c r="K3" s="11">
        <v>511.3</v>
      </c>
      <c r="L3" s="11">
        <v>503.7</v>
      </c>
      <c r="M3" s="11">
        <v>674.6</v>
      </c>
      <c r="N3" s="11"/>
    </row>
    <row r="4" spans="1:22" s="1" customFormat="1" x14ac:dyDescent="0.2">
      <c r="B4" s="1" t="s">
        <v>38</v>
      </c>
      <c r="C4" s="11"/>
      <c r="D4" s="11"/>
      <c r="E4" s="11"/>
      <c r="F4" s="11"/>
      <c r="G4" s="11">
        <v>166.7</v>
      </c>
      <c r="H4" s="11">
        <v>187.5</v>
      </c>
      <c r="I4" s="11">
        <v>232.8</v>
      </c>
      <c r="J4" s="11"/>
      <c r="K4" s="11">
        <v>199.1</v>
      </c>
      <c r="L4" s="11">
        <v>232.8</v>
      </c>
      <c r="M4" s="11">
        <v>269.7</v>
      </c>
      <c r="N4" s="11"/>
    </row>
    <row r="5" spans="1:22" x14ac:dyDescent="0.2">
      <c r="C5" s="11"/>
      <c r="D5" s="11"/>
      <c r="E5" s="11"/>
      <c r="F5" s="11"/>
      <c r="G5" s="11"/>
      <c r="H5" s="11"/>
      <c r="I5" s="11"/>
      <c r="J5" s="11"/>
      <c r="K5" s="11"/>
      <c r="L5" s="11"/>
    </row>
    <row r="6" spans="1:22" s="14" customFormat="1" x14ac:dyDescent="0.2">
      <c r="B6" s="14" t="s">
        <v>23</v>
      </c>
      <c r="C6" s="13"/>
      <c r="D6" s="13"/>
      <c r="E6" s="13"/>
      <c r="F6" s="13"/>
      <c r="G6" s="13">
        <f>1123.7-I6-H6</f>
        <v>260.8</v>
      </c>
      <c r="H6" s="13">
        <v>412.2</v>
      </c>
      <c r="I6" s="13">
        <v>450.7</v>
      </c>
      <c r="J6" s="13"/>
      <c r="K6" s="13">
        <v>511.3</v>
      </c>
      <c r="L6" s="13">
        <v>651.4</v>
      </c>
      <c r="M6" s="13">
        <v>873</v>
      </c>
      <c r="N6" s="13"/>
      <c r="S6" s="14">
        <v>946.90300000000002</v>
      </c>
    </row>
    <row r="7" spans="1:22" s="16" customFormat="1" x14ac:dyDescent="0.2">
      <c r="B7" s="16" t="s">
        <v>52</v>
      </c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S7" s="1">
        <v>526.74900000000002</v>
      </c>
    </row>
    <row r="8" spans="1:22" s="16" customFormat="1" x14ac:dyDescent="0.2">
      <c r="B8" s="16" t="s">
        <v>53</v>
      </c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S8" s="1">
        <f>+S6-S7</f>
        <v>420.154</v>
      </c>
    </row>
    <row r="9" spans="1:22" s="16" customFormat="1" x14ac:dyDescent="0.2">
      <c r="B9" s="16" t="s">
        <v>54</v>
      </c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S9" s="1">
        <v>198.85400000000001</v>
      </c>
    </row>
    <row r="10" spans="1:22" s="1" customFormat="1" x14ac:dyDescent="0.2">
      <c r="B10" s="1" t="s">
        <v>35</v>
      </c>
      <c r="C10" s="11"/>
      <c r="D10" s="11"/>
      <c r="E10" s="11"/>
      <c r="F10" s="11"/>
      <c r="G10" s="11"/>
      <c r="H10" s="11">
        <v>166.8</v>
      </c>
      <c r="I10" s="11">
        <v>167.4</v>
      </c>
      <c r="J10" s="11"/>
      <c r="K10" s="11">
        <v>176.4</v>
      </c>
      <c r="L10" s="11">
        <v>169.7</v>
      </c>
      <c r="M10" s="11">
        <v>324.7</v>
      </c>
      <c r="N10" s="11"/>
      <c r="S10" s="1">
        <f>+S8-S9</f>
        <v>221.29999999999998</v>
      </c>
    </row>
    <row r="11" spans="1:22" s="1" customFormat="1" x14ac:dyDescent="0.2">
      <c r="B11" s="1" t="s">
        <v>42</v>
      </c>
      <c r="C11" s="11"/>
      <c r="D11" s="11"/>
      <c r="E11" s="11"/>
      <c r="F11" s="11"/>
      <c r="G11" s="11"/>
      <c r="H11" s="11"/>
      <c r="I11" s="11">
        <v>201.2</v>
      </c>
      <c r="J11" s="11"/>
      <c r="K11" s="11"/>
      <c r="L11" s="11"/>
      <c r="M11" s="11">
        <v>409.4</v>
      </c>
      <c r="N11" s="11"/>
    </row>
    <row r="12" spans="1:22" s="1" customFormat="1" x14ac:dyDescent="0.2">
      <c r="B12" s="1" t="s">
        <v>55</v>
      </c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S12" s="1">
        <f>0.3+79.6-61-0.1</f>
        <v>18.79999999999999</v>
      </c>
    </row>
    <row r="13" spans="1:22" s="1" customFormat="1" x14ac:dyDescent="0.2">
      <c r="B13" s="1" t="s">
        <v>56</v>
      </c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S13" s="1">
        <f>+S12+S10</f>
        <v>240.09999999999997</v>
      </c>
    </row>
    <row r="14" spans="1:22" s="1" customFormat="1" x14ac:dyDescent="0.2">
      <c r="B14" s="1" t="s">
        <v>57</v>
      </c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S14" s="1">
        <v>60.715000000000003</v>
      </c>
    </row>
    <row r="15" spans="1:22" s="1" customFormat="1" x14ac:dyDescent="0.2">
      <c r="B15" s="1" t="s">
        <v>36</v>
      </c>
      <c r="C15" s="11"/>
      <c r="D15" s="11"/>
      <c r="E15" s="11"/>
      <c r="F15" s="11"/>
      <c r="G15" s="11"/>
      <c r="H15" s="11">
        <v>121.5</v>
      </c>
      <c r="I15" s="11">
        <v>131.80000000000001</v>
      </c>
      <c r="J15" s="11"/>
      <c r="K15" s="11">
        <v>146.9</v>
      </c>
      <c r="L15" s="11">
        <v>152</v>
      </c>
      <c r="M15" s="11">
        <v>129.19999999999999</v>
      </c>
      <c r="N15" s="11"/>
      <c r="S15" s="1">
        <f>+S13-S14</f>
        <v>179.38499999999996</v>
      </c>
    </row>
    <row r="16" spans="1:22" s="1" customFormat="1" x14ac:dyDescent="0.2"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</row>
    <row r="17" spans="2:14" s="1" customFormat="1" x14ac:dyDescent="0.2">
      <c r="B17" s="1" t="s">
        <v>39</v>
      </c>
      <c r="C17" s="11"/>
      <c r="D17" s="11"/>
      <c r="E17" s="11"/>
      <c r="F17" s="11"/>
      <c r="G17" s="11"/>
      <c r="H17" s="11">
        <v>114.5</v>
      </c>
      <c r="I17" s="11"/>
      <c r="J17" s="11"/>
      <c r="K17" s="11">
        <v>213</v>
      </c>
      <c r="L17" s="11">
        <v>-15.7</v>
      </c>
      <c r="M17" s="11">
        <v>436.1</v>
      </c>
      <c r="N17" s="11"/>
    </row>
    <row r="18" spans="2:14" s="1" customFormat="1" x14ac:dyDescent="0.2">
      <c r="B18" s="1" t="s">
        <v>40</v>
      </c>
      <c r="C18" s="11"/>
      <c r="D18" s="11"/>
      <c r="E18" s="11"/>
      <c r="F18" s="11"/>
      <c r="G18" s="11"/>
      <c r="H18" s="11">
        <v>-113.3</v>
      </c>
      <c r="I18" s="11"/>
      <c r="J18" s="11"/>
      <c r="K18" s="11">
        <v>-302.2</v>
      </c>
      <c r="L18" s="11">
        <v>-179.5</v>
      </c>
      <c r="M18" s="11">
        <v>-284.5</v>
      </c>
      <c r="N18" s="11"/>
    </row>
    <row r="19" spans="2:14" s="1" customFormat="1" x14ac:dyDescent="0.2">
      <c r="B19" s="1" t="s">
        <v>41</v>
      </c>
      <c r="C19" s="11"/>
      <c r="D19" s="11"/>
      <c r="E19" s="11"/>
      <c r="F19" s="11"/>
      <c r="G19" s="11"/>
      <c r="H19" s="11">
        <v>0</v>
      </c>
      <c r="I19" s="11"/>
      <c r="J19" s="11"/>
      <c r="K19" s="11">
        <v>0</v>
      </c>
      <c r="L19" s="11">
        <v>-1069.9000000000001</v>
      </c>
      <c r="M19" s="11">
        <v>-12.4</v>
      </c>
      <c r="N19" s="11"/>
    </row>
    <row r="21" spans="2:14" x14ac:dyDescent="0.2">
      <c r="B21" t="s">
        <v>43</v>
      </c>
      <c r="K21" s="15">
        <f>K6/G6-1</f>
        <v>0.96050613496932513</v>
      </c>
      <c r="L21" s="15">
        <f>L6/H6-1</f>
        <v>0.5803008248423096</v>
      </c>
      <c r="M21" s="15">
        <f>M6/I6-1</f>
        <v>0.93698690925227424</v>
      </c>
    </row>
  </sheetData>
  <hyperlinks>
    <hyperlink ref="A1" location="Main!A1" display="Main" xr:uid="{A8677BDE-3572-41D6-B632-3ACF4988C103}"/>
  </hyperlinks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</dc:creator>
  <cp:lastModifiedBy>Martin Shkreli</cp:lastModifiedBy>
  <dcterms:created xsi:type="dcterms:W3CDTF">2022-10-13T16:42:16Z</dcterms:created>
  <dcterms:modified xsi:type="dcterms:W3CDTF">2024-09-01T04:23:46Z</dcterms:modified>
</cp:coreProperties>
</file>