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F8969FD-D0BF-4EA7-9745-A67D061AEAB3}" xr6:coauthVersionLast="47" xr6:coauthVersionMax="47" xr10:uidLastSave="{00000000-0000-0000-0000-000000000000}"/>
  <bookViews>
    <workbookView xWindow="14715" yWindow="270" windowWidth="33795" windowHeight="20775" activeTab="1" xr2:uid="{6A3186B0-6DB8-426E-AA85-9E5916F894E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2" l="1"/>
  <c r="M24" i="2"/>
  <c r="M22" i="2"/>
  <c r="M19" i="2"/>
  <c r="M13" i="2"/>
  <c r="M14" i="2"/>
  <c r="M15" i="2" s="1"/>
  <c r="M11" i="2"/>
  <c r="M12" i="2"/>
  <c r="M10" i="2"/>
  <c r="M8" i="2"/>
  <c r="M6" i="2"/>
  <c r="L23" i="2"/>
  <c r="L22" i="2"/>
  <c r="L24" i="2" s="1"/>
  <c r="L13" i="2"/>
  <c r="L11" i="2"/>
  <c r="L6" i="2"/>
  <c r="L8" i="2" s="1"/>
  <c r="L10" i="2" s="1"/>
  <c r="L12" i="2" s="1"/>
  <c r="L14" i="2" s="1"/>
  <c r="K22" i="2"/>
  <c r="K24" i="2" s="1"/>
  <c r="K11" i="2"/>
  <c r="K6" i="2"/>
  <c r="K8" i="2" s="1"/>
  <c r="K10" i="2" s="1"/>
  <c r="K12" i="2" s="1"/>
  <c r="K14" i="2" s="1"/>
  <c r="J2" i="2"/>
  <c r="K2" i="2" s="1"/>
  <c r="L2" i="2" s="1"/>
  <c r="M2" i="2" s="1"/>
  <c r="N2" i="2" s="1"/>
  <c r="O4" i="1"/>
  <c r="L15" i="2" l="1"/>
  <c r="L19" i="2"/>
  <c r="K19" i="2"/>
  <c r="K15" i="2"/>
</calcChain>
</file>

<file path=xl/sharedStrings.xml><?xml version="1.0" encoding="utf-8"?>
<sst xmlns="http://schemas.openxmlformats.org/spreadsheetml/2006/main" count="37" uniqueCount="37">
  <si>
    <t>Price</t>
  </si>
  <si>
    <t>Shares</t>
  </si>
  <si>
    <t>MC</t>
  </si>
  <si>
    <t>Cash</t>
  </si>
  <si>
    <t>Debt</t>
  </si>
  <si>
    <t>EV</t>
  </si>
  <si>
    <t>Inception</t>
  </si>
  <si>
    <t>9/14/1998: MCI (40B)</t>
  </si>
  <si>
    <t>10/1/1999: acquired SkyTel (stock deal)</t>
  </si>
  <si>
    <t>8/4/1998: Embratel (2B)</t>
  </si>
  <si>
    <t>1/31/1998: CompuServe (1.3B)</t>
  </si>
  <si>
    <t>1/31/1998: ANS Communications ($500m)</t>
  </si>
  <si>
    <t>12/31/1996: MFS Communications ($12.5B)</t>
  </si>
  <si>
    <t>Intermedia/Digex</t>
  </si>
  <si>
    <t>Main</t>
  </si>
  <si>
    <t>Revenue</t>
  </si>
  <si>
    <t>Long Distance Miles</t>
  </si>
  <si>
    <t>Low</t>
  </si>
  <si>
    <t>High</t>
  </si>
  <si>
    <t>S/O</t>
  </si>
  <si>
    <t>MCI</t>
  </si>
  <si>
    <t>Worldcom</t>
  </si>
  <si>
    <t>Line Cost</t>
  </si>
  <si>
    <t>Gross Margin</t>
  </si>
  <si>
    <t>SG&amp;A</t>
  </si>
  <si>
    <t>OpInc</t>
  </si>
  <si>
    <t>Interest Income</t>
  </si>
  <si>
    <t>Pretax Income</t>
  </si>
  <si>
    <t>Taxes</t>
  </si>
  <si>
    <t>Net Income</t>
  </si>
  <si>
    <t>EPS</t>
  </si>
  <si>
    <t>CFFO</t>
  </si>
  <si>
    <t>Model NI</t>
  </si>
  <si>
    <t>Reported NI</t>
  </si>
  <si>
    <t>Adjustments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</si>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</sst>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EEAA-5DA1-463A-8948-0A5F40350BFE}">
  <dimension ref="B2:P21"/>
  <sheetViews>
    <sheetView zoomScale="205" zoomScaleNormal="205" workbookViewId="0">
      <selection activeCell="L22" sqref="L22"/>
    </sheetView>
  </sheetViews>
  <sheetFormatPr defaultRowHeight="12.75" x14ac:dyDescent="0.2"/>
  <cols>
    <col min="12" max="12" width="10.28515625" bestFit="1" customWidth="1"/>
    <col min="16" max="16" width="10.140625" customWidth="1"/>
  </cols>
  <sheetData>
    <row r="2" spans="2:16" x14ac:dyDescent="0.2">
      <c r="N2" t="s">
        <v>0</v>
      </c>
      <c r="O2" s="1">
        <v>17</v>
      </c>
    </row>
    <row r="3" spans="2:16" x14ac:dyDescent="0.2">
      <c r="N3" t="s">
        <v>1</v>
      </c>
      <c r="O3" s="3">
        <v>2886.0277599999999</v>
      </c>
      <c r="P3" s="2">
        <v>36966</v>
      </c>
    </row>
    <row r="4" spans="2:16" x14ac:dyDescent="0.2">
      <c r="N4" t="s">
        <v>2</v>
      </c>
      <c r="O4" s="3">
        <f>+O2*O3</f>
        <v>49062.471919999996</v>
      </c>
    </row>
    <row r="5" spans="2:16" x14ac:dyDescent="0.2">
      <c r="N5" t="s">
        <v>3</v>
      </c>
      <c r="O5" s="3"/>
    </row>
    <row r="6" spans="2:16" x14ac:dyDescent="0.2">
      <c r="N6" t="s">
        <v>4</v>
      </c>
      <c r="O6" s="3"/>
    </row>
    <row r="7" spans="2:16" x14ac:dyDescent="0.2">
      <c r="N7" t="s">
        <v>5</v>
      </c>
      <c r="O7" s="3"/>
    </row>
    <row r="9" spans="2:16" x14ac:dyDescent="0.2">
      <c r="B9" t="s">
        <v>13</v>
      </c>
    </row>
    <row r="10" spans="2:16" x14ac:dyDescent="0.2">
      <c r="B10" t="s">
        <v>8</v>
      </c>
      <c r="N10" t="s">
        <v>6</v>
      </c>
      <c r="O10">
        <v>1983</v>
      </c>
    </row>
    <row r="11" spans="2:16" x14ac:dyDescent="0.2">
      <c r="B11" t="s">
        <v>7</v>
      </c>
    </row>
    <row r="12" spans="2:16" x14ac:dyDescent="0.2">
      <c r="B12" t="s">
        <v>9</v>
      </c>
    </row>
    <row r="13" spans="2:16" x14ac:dyDescent="0.2">
      <c r="B13" t="s">
        <v>10</v>
      </c>
      <c r="M13" s="4" t="s">
        <v>17</v>
      </c>
      <c r="N13" s="4" t="s">
        <v>18</v>
      </c>
    </row>
    <row r="14" spans="2:16" x14ac:dyDescent="0.2">
      <c r="B14" t="s">
        <v>11</v>
      </c>
      <c r="L14" s="2">
        <v>36250</v>
      </c>
      <c r="M14" s="5">
        <v>46</v>
      </c>
      <c r="N14" s="5">
        <v>62.83</v>
      </c>
    </row>
    <row r="15" spans="2:16" x14ac:dyDescent="0.2">
      <c r="B15" t="s">
        <v>12</v>
      </c>
      <c r="L15" s="2">
        <v>36341</v>
      </c>
      <c r="M15" s="5">
        <v>53.54</v>
      </c>
      <c r="N15" s="5">
        <v>64.5</v>
      </c>
    </row>
    <row r="16" spans="2:16" x14ac:dyDescent="0.2">
      <c r="L16" s="2">
        <v>36433</v>
      </c>
      <c r="M16" s="4">
        <v>47.92</v>
      </c>
      <c r="N16" s="4">
        <v>60.92</v>
      </c>
    </row>
    <row r="17" spans="12:14" x14ac:dyDescent="0.2">
      <c r="L17" s="2">
        <v>36525</v>
      </c>
      <c r="M17" s="4">
        <v>44.04</v>
      </c>
      <c r="N17" s="4">
        <v>61.33</v>
      </c>
    </row>
    <row r="18" spans="12:14" x14ac:dyDescent="0.2">
      <c r="L18" s="2">
        <v>36616</v>
      </c>
      <c r="M18" s="4">
        <v>40.630000000000003</v>
      </c>
      <c r="N18" s="5">
        <v>55</v>
      </c>
    </row>
    <row r="19" spans="12:14" x14ac:dyDescent="0.2">
      <c r="L19" s="2">
        <v>36707</v>
      </c>
      <c r="M19" s="4">
        <v>35.880000000000003</v>
      </c>
      <c r="N19" s="5">
        <v>47</v>
      </c>
    </row>
    <row r="20" spans="12:14" x14ac:dyDescent="0.2">
      <c r="L20" s="2">
        <v>36799</v>
      </c>
      <c r="M20" s="4">
        <v>25.25</v>
      </c>
      <c r="N20" s="4">
        <v>49.97</v>
      </c>
    </row>
    <row r="21" spans="12:14" x14ac:dyDescent="0.2">
      <c r="L21" s="2">
        <v>36891</v>
      </c>
      <c r="M21" s="5">
        <v>13.5</v>
      </c>
      <c r="N21" s="5">
        <v>30.44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3529-69BC-45CC-807F-AC018E489304}">
  <dimension ref="A1:N24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2" sqref="L22"/>
    </sheetView>
  </sheetViews>
  <sheetFormatPr defaultRowHeight="12.75" x14ac:dyDescent="0.2"/>
  <cols>
    <col min="1" max="1" width="5" bestFit="1" customWidth="1"/>
    <col min="2" max="2" width="18.28515625" bestFit="1" customWidth="1"/>
  </cols>
  <sheetData>
    <row r="1" spans="1:14" x14ac:dyDescent="0.2">
      <c r="A1" t="s">
        <v>14</v>
      </c>
    </row>
    <row r="2" spans="1:14" x14ac:dyDescent="0.2">
      <c r="I2">
        <v>1996</v>
      </c>
      <c r="J2">
        <f>+I2+1</f>
        <v>1997</v>
      </c>
      <c r="K2">
        <f t="shared" ref="K2:N2" si="0">+J2+1</f>
        <v>1998</v>
      </c>
      <c r="L2">
        <f t="shared" si="0"/>
        <v>1999</v>
      </c>
      <c r="M2">
        <f t="shared" si="0"/>
        <v>2000</v>
      </c>
      <c r="N2">
        <f t="shared" si="0"/>
        <v>2001</v>
      </c>
    </row>
    <row r="3" spans="1:14" x14ac:dyDescent="0.2">
      <c r="B3" t="s">
        <v>16</v>
      </c>
    </row>
    <row r="4" spans="1:14" s="3" customFormat="1" x14ac:dyDescent="0.2">
      <c r="B4" s="3" t="s">
        <v>20</v>
      </c>
      <c r="K4" s="3">
        <v>7808</v>
      </c>
      <c r="L4" s="3">
        <v>16172</v>
      </c>
      <c r="M4" s="3">
        <v>22755</v>
      </c>
    </row>
    <row r="5" spans="1:14" s="3" customFormat="1" x14ac:dyDescent="0.2">
      <c r="B5" s="3" t="s">
        <v>21</v>
      </c>
      <c r="K5" s="3">
        <v>9809</v>
      </c>
      <c r="L5" s="3">
        <v>19736</v>
      </c>
      <c r="M5" s="3">
        <v>16335</v>
      </c>
    </row>
    <row r="6" spans="1:14" s="6" customFormat="1" x14ac:dyDescent="0.2">
      <c r="B6" s="6" t="s">
        <v>15</v>
      </c>
      <c r="I6" s="6">
        <v>4799</v>
      </c>
      <c r="J6" s="6">
        <v>7643</v>
      </c>
      <c r="K6" s="6">
        <f>+K4+K5</f>
        <v>17617</v>
      </c>
      <c r="L6" s="6">
        <f>+L4+L5</f>
        <v>35908</v>
      </c>
      <c r="M6" s="6">
        <f>+M4+M5</f>
        <v>39090</v>
      </c>
    </row>
    <row r="7" spans="1:14" s="3" customFormat="1" x14ac:dyDescent="0.2">
      <c r="B7" s="3" t="s">
        <v>22</v>
      </c>
      <c r="K7" s="3">
        <v>7982</v>
      </c>
      <c r="L7" s="3">
        <v>14739</v>
      </c>
      <c r="M7" s="3">
        <v>15462</v>
      </c>
    </row>
    <row r="8" spans="1:14" s="3" customFormat="1" x14ac:dyDescent="0.2">
      <c r="B8" s="3" t="s">
        <v>23</v>
      </c>
      <c r="K8" s="3">
        <f>+K6-K7</f>
        <v>9635</v>
      </c>
      <c r="L8" s="3">
        <f>+L6-L7</f>
        <v>21169</v>
      </c>
      <c r="M8" s="3">
        <f>+M6-M7</f>
        <v>23628</v>
      </c>
    </row>
    <row r="9" spans="1:14" s="3" customFormat="1" x14ac:dyDescent="0.2">
      <c r="B9" s="3" t="s">
        <v>24</v>
      </c>
      <c r="K9" s="3">
        <v>4563</v>
      </c>
      <c r="L9" s="3">
        <v>8935</v>
      </c>
      <c r="M9" s="3">
        <v>10597</v>
      </c>
    </row>
    <row r="10" spans="1:14" s="3" customFormat="1" x14ac:dyDescent="0.2">
      <c r="B10" s="3" t="s">
        <v>25</v>
      </c>
      <c r="K10" s="3">
        <f>+K8-K9</f>
        <v>5072</v>
      </c>
      <c r="L10" s="3">
        <f>+L8-L9</f>
        <v>12234</v>
      </c>
      <c r="M10" s="3">
        <f>+M8-M9</f>
        <v>13031</v>
      </c>
    </row>
    <row r="11" spans="1:14" s="3" customFormat="1" x14ac:dyDescent="0.2">
      <c r="B11" s="3" t="s">
        <v>26</v>
      </c>
      <c r="K11" s="3">
        <f>-692+44</f>
        <v>-648</v>
      </c>
      <c r="L11" s="3">
        <f>-966+242</f>
        <v>-724</v>
      </c>
      <c r="M11" s="3">
        <f>-970+385</f>
        <v>-585</v>
      </c>
    </row>
    <row r="12" spans="1:14" s="3" customFormat="1" x14ac:dyDescent="0.2">
      <c r="B12" s="3" t="s">
        <v>27</v>
      </c>
      <c r="K12" s="3">
        <f>+K10+K11</f>
        <v>4424</v>
      </c>
      <c r="L12" s="3">
        <f>+L10+L11</f>
        <v>11510</v>
      </c>
      <c r="M12" s="3">
        <f>+M10+M11</f>
        <v>12446</v>
      </c>
    </row>
    <row r="13" spans="1:14" s="3" customFormat="1" x14ac:dyDescent="0.2">
      <c r="B13" s="3" t="s">
        <v>28</v>
      </c>
      <c r="K13" s="3">
        <v>877</v>
      </c>
      <c r="L13" s="3">
        <f>2965+186</f>
        <v>3151</v>
      </c>
      <c r="M13" s="3">
        <f>3025+305+85</f>
        <v>3415</v>
      </c>
    </row>
    <row r="14" spans="1:14" x14ac:dyDescent="0.2">
      <c r="B14" s="3" t="s">
        <v>29</v>
      </c>
      <c r="K14" s="3">
        <f>+K12-K13</f>
        <v>3547</v>
      </c>
      <c r="L14" s="3">
        <f>+L12-L13</f>
        <v>8359</v>
      </c>
      <c r="M14" s="3">
        <f>+M12-M13</f>
        <v>9031</v>
      </c>
    </row>
    <row r="15" spans="1:14" x14ac:dyDescent="0.2">
      <c r="B15" s="3" t="s">
        <v>30</v>
      </c>
      <c r="K15" s="1">
        <f>+K14/K16</f>
        <v>1.8349715468184169</v>
      </c>
      <c r="L15" s="1">
        <f>+L14/L16</f>
        <v>2.8577777777777778</v>
      </c>
      <c r="M15" s="1">
        <f>+M14/M16</f>
        <v>3.1013049450549453</v>
      </c>
    </row>
    <row r="16" spans="1:14" s="3" customFormat="1" x14ac:dyDescent="0.2">
      <c r="B16" s="3" t="s">
        <v>19</v>
      </c>
      <c r="I16" s="3">
        <v>689</v>
      </c>
      <c r="J16" s="3">
        <v>1516</v>
      </c>
      <c r="K16" s="3">
        <v>1933</v>
      </c>
      <c r="L16" s="3">
        <v>2925</v>
      </c>
      <c r="M16" s="3">
        <v>2912</v>
      </c>
    </row>
    <row r="19" spans="2:13" x14ac:dyDescent="0.2">
      <c r="B19" s="3" t="s">
        <v>32</v>
      </c>
      <c r="K19" s="3">
        <f>+K14</f>
        <v>3547</v>
      </c>
      <c r="L19" s="3">
        <f>+L14</f>
        <v>8359</v>
      </c>
      <c r="M19" s="3">
        <f>+M14</f>
        <v>9031</v>
      </c>
    </row>
    <row r="20" spans="2:13" x14ac:dyDescent="0.2">
      <c r="B20" s="3" t="s">
        <v>33</v>
      </c>
      <c r="K20" s="3">
        <v>-2725</v>
      </c>
      <c r="L20" s="3">
        <v>3941</v>
      </c>
      <c r="M20" s="3">
        <v>4153</v>
      </c>
    </row>
    <row r="21" spans="2:13" x14ac:dyDescent="0.2">
      <c r="B21" s="3" t="s">
        <v>34</v>
      </c>
      <c r="K21" s="3">
        <v>6907</v>
      </c>
      <c r="L21" s="3">
        <v>6992</v>
      </c>
      <c r="M21" s="3">
        <v>3513</v>
      </c>
    </row>
    <row r="22" spans="2:13" x14ac:dyDescent="0.2">
      <c r="B22" t="s">
        <v>31</v>
      </c>
      <c r="K22" s="3">
        <f>+K20+K21</f>
        <v>4182</v>
      </c>
      <c r="L22" s="3">
        <f>+L20+L21</f>
        <v>10933</v>
      </c>
      <c r="M22" s="3">
        <f>+M20+M21</f>
        <v>7666</v>
      </c>
    </row>
    <row r="23" spans="2:13" x14ac:dyDescent="0.2">
      <c r="B23" s="3" t="s">
        <v>35</v>
      </c>
      <c r="K23" s="3">
        <v>-5117</v>
      </c>
      <c r="L23" s="3">
        <f>-7823-893</f>
        <v>-8716</v>
      </c>
      <c r="M23" s="3">
        <f>-9868-1616</f>
        <v>-11484</v>
      </c>
    </row>
    <row r="24" spans="2:13" x14ac:dyDescent="0.2">
      <c r="B24" s="3" t="s">
        <v>36</v>
      </c>
      <c r="K24" s="3">
        <f>+K22+K23</f>
        <v>-935</v>
      </c>
      <c r="L24" s="3">
        <f>+L22+L23</f>
        <v>2217</v>
      </c>
      <c r="M24" s="3">
        <f>+M22+M23</f>
        <v>-3818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2022-12-27T00:26:03Z</dcterms:created>
  <dcterms:modified xsi:type="dcterms:W3CDTF">2022-12-27T01:14:46Z</dcterms:modified>
</cp:coreProperties>
</file>