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376BE67-3473-439D-8D07-92B0BD47B411}" xr6:coauthVersionLast="47" xr6:coauthVersionMax="47" xr10:uidLastSave="{00000000-0000-0000-0000-000000000000}"/>
  <bookViews>
    <workbookView xWindow="15600" yWindow="555" windowWidth="35790" windowHeight="20685" activeTab="1" xr2:uid="{E69D703D-3FF3-4B11-8CE7-57519A82EA92}"/>
  </bookViews>
  <sheets>
    <sheet name="Main" sheetId="1" r:id="rId1"/>
    <sheet name="zuranolone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3" l="1"/>
  <c r="V2" i="3" s="1"/>
  <c r="W2" i="3" s="1"/>
  <c r="X2" i="3" s="1"/>
  <c r="Y2" i="3" s="1"/>
  <c r="Z2" i="3" s="1"/>
  <c r="AA2" i="3" s="1"/>
  <c r="AB2" i="3" s="1"/>
  <c r="AC2" i="3" s="1"/>
  <c r="T2" i="3"/>
  <c r="K7" i="1"/>
  <c r="K5" i="1"/>
  <c r="K4" i="1"/>
</calcChain>
</file>

<file path=xl/sharedStrings.xml><?xml version="1.0" encoding="utf-8"?>
<sst xmlns="http://schemas.openxmlformats.org/spreadsheetml/2006/main" count="69" uniqueCount="59">
  <si>
    <t>Price</t>
  </si>
  <si>
    <t>Shares</t>
  </si>
  <si>
    <t>MC</t>
  </si>
  <si>
    <t>Cash</t>
  </si>
  <si>
    <t>Debt</t>
  </si>
  <si>
    <t>EV</t>
  </si>
  <si>
    <t>Q422</t>
  </si>
  <si>
    <t>Name</t>
  </si>
  <si>
    <t>zuranolone</t>
  </si>
  <si>
    <t>MDD, PPD</t>
  </si>
  <si>
    <t>Zulresso (brexanolone)</t>
  </si>
  <si>
    <t>PPD</t>
  </si>
  <si>
    <t>Indication</t>
  </si>
  <si>
    <t>Main</t>
  </si>
  <si>
    <t>Brand</t>
  </si>
  <si>
    <t>fka SAGE-217</t>
  </si>
  <si>
    <t>Generic</t>
  </si>
  <si>
    <t>Phase</t>
  </si>
  <si>
    <t>8/5/2023 PDUFA</t>
  </si>
  <si>
    <t>MOA</t>
  </si>
  <si>
    <t>Economics</t>
  </si>
  <si>
    <t>Admin</t>
  </si>
  <si>
    <t>IP</t>
  </si>
  <si>
    <t>Oral</t>
  </si>
  <si>
    <t>BIIB</t>
  </si>
  <si>
    <t>SAGE-324</t>
  </si>
  <si>
    <t>GABA</t>
  </si>
  <si>
    <t>GABA pam</t>
  </si>
  <si>
    <t>ET</t>
  </si>
  <si>
    <t>SAGE-718</t>
  </si>
  <si>
    <t>NMDA pam</t>
  </si>
  <si>
    <t>Huntington's</t>
  </si>
  <si>
    <t>GABAA pam</t>
  </si>
  <si>
    <t>Clinical Trials</t>
  </si>
  <si>
    <t>Phase III CORAL</t>
  </si>
  <si>
    <t>Phase III WATERFALL</t>
  </si>
  <si>
    <t>Phase III "SHORELINE"</t>
  </si>
  <si>
    <t>-8.9 zur+ADT vs. 7.0 placebo+ADT at day 3</t>
  </si>
  <si>
    <t>11.7 zur vs. -10.1 at day 15?</t>
  </si>
  <si>
    <t>Day 42, no better than ADT</t>
  </si>
  <si>
    <t>Employees</t>
  </si>
  <si>
    <t>AD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</si>
  <si>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</si>
  <si>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</si>
  <si>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</si>
  <si>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</si>
  <si>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</si>
  <si>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</si>
  <si>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</si>
  <si>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</si>
  <si>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</si>
  <si>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</si>
  <si>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</si>
  <si>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</si>
  <si>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Founded</t>
  </si>
  <si>
    <t>Day 15 HDRS-17 failed to meet PE, p=0.116</t>
  </si>
  <si>
    <t>GABA-A pam, synaptic and extrasynaptic receptors (handwaving?)</t>
  </si>
  <si>
    <t>Phase III "MOUNTAIN" - NCT03672175 outpatient vs placebo. 30mg, 20mg, placebo</t>
  </si>
  <si>
    <t>-12.5 vs. -11.1 for placebo, -11.5 for 20mg.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</si>
</sst>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0" borderId="0" xfId="1"/>
    <xf numFmtId="0" fontId="1" fillId="0" borderId="4" xfId="1" applyBorder="1"/>
    <xf numFmtId="0" fontId="2" fillId="0" borderId="0" xfId="0" applyFont="1"/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EDC2BCA-5DD0-4A4D-A022-15805487E5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139797</xdr:colOff>
      <xdr:row>2</xdr:row>
      <xdr:rowOff>144035</xdr:rowOff>
    </xdr:from>
    <xdr:to>
      <xdr:col>14</xdr:col>
      <xdr:colOff>292487</xdr:colOff>
      <xdr:row>15</xdr:row>
      <xdr:rowOff>98965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587FE3-0CD3-A764-C9AA-3670F70A9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5529" y="469279"/>
          <a:ext cx="3804714" cy="2069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C5A2-7C59-478F-94C3-1BBBFC4F1413}">
  <dimension ref="B2:L14"/>
  <sheetViews>
    <sheetView zoomScale="220" zoomScaleNormal="220" workbookViewId="0">
      <selection activeCell="B4" sqref="B4"/>
    </sheetView>
  </sheetViews>
  <sheetFormatPr defaultRowHeight="12.75" x14ac:dyDescent="0.2"/>
  <cols>
    <col min="1" max="1" width="3.5703125" customWidth="1"/>
    <col min="2" max="2" width="20.5703125" customWidth="1"/>
    <col min="3" max="3" width="11.7109375" customWidth="1"/>
    <col min="4" max="4" width="14.85546875" customWidth="1"/>
    <col min="5" max="5" width="11.7109375" bestFit="1" customWidth="1"/>
    <col min="6" max="6" width="9.85546875" customWidth="1"/>
    <col min="9" max="9" width="4.7109375" customWidth="1"/>
    <col min="10" max="10" width="10.7109375" customWidth="1"/>
  </cols>
  <sheetData>
    <row r="2" spans="2:12" x14ac:dyDescent="0.2">
      <c r="B2" s="3" t="s">
        <v>7</v>
      </c>
      <c r="C2" s="10" t="s">
        <v>12</v>
      </c>
      <c r="D2" s="10" t="s">
        <v>17</v>
      </c>
      <c r="E2" s="10" t="s">
        <v>19</v>
      </c>
      <c r="F2" s="10" t="s">
        <v>20</v>
      </c>
      <c r="G2" s="10" t="s">
        <v>21</v>
      </c>
      <c r="H2" s="11" t="s">
        <v>22</v>
      </c>
      <c r="J2" t="s">
        <v>0</v>
      </c>
      <c r="K2">
        <v>43.91</v>
      </c>
    </row>
    <row r="3" spans="2:12" x14ac:dyDescent="0.2">
      <c r="B3" s="4" t="s">
        <v>10</v>
      </c>
      <c r="C3" s="12" t="s">
        <v>11</v>
      </c>
      <c r="D3" s="12"/>
      <c r="E3" s="12" t="s">
        <v>26</v>
      </c>
      <c r="F3" s="12"/>
      <c r="G3" s="12"/>
      <c r="H3" s="13"/>
      <c r="J3" t="s">
        <v>1</v>
      </c>
      <c r="K3" s="1">
        <v>59.717607999999998</v>
      </c>
      <c r="L3" s="2" t="s">
        <v>6</v>
      </c>
    </row>
    <row r="4" spans="2:12" x14ac:dyDescent="0.2">
      <c r="B4" s="7" t="s">
        <v>8</v>
      </c>
      <c r="C4" s="12" t="s">
        <v>9</v>
      </c>
      <c r="D4" s="12" t="s">
        <v>18</v>
      </c>
      <c r="E4" s="14" t="s">
        <v>32</v>
      </c>
      <c r="F4" s="14" t="s">
        <v>24</v>
      </c>
      <c r="G4" s="14" t="s">
        <v>23</v>
      </c>
      <c r="H4" s="13"/>
      <c r="J4" t="s">
        <v>2</v>
      </c>
      <c r="K4" s="1">
        <f>K2*K3</f>
        <v>2622.2001672799997</v>
      </c>
    </row>
    <row r="5" spans="2:12" x14ac:dyDescent="0.2">
      <c r="B5" s="4" t="s">
        <v>25</v>
      </c>
      <c r="C5" s="14" t="s">
        <v>28</v>
      </c>
      <c r="D5" s="12"/>
      <c r="E5" s="14" t="s">
        <v>27</v>
      </c>
      <c r="F5" s="12" t="s">
        <v>24</v>
      </c>
      <c r="G5" s="14" t="s">
        <v>23</v>
      </c>
      <c r="H5" s="13"/>
      <c r="J5" t="s">
        <v>3</v>
      </c>
      <c r="K5" s="1">
        <f>162.7+1109.794</f>
        <v>1272.4940000000001</v>
      </c>
      <c r="L5" s="2" t="s">
        <v>6</v>
      </c>
    </row>
    <row r="6" spans="2:12" x14ac:dyDescent="0.2">
      <c r="B6" s="4" t="s">
        <v>29</v>
      </c>
      <c r="C6" s="14" t="s">
        <v>31</v>
      </c>
      <c r="D6" s="12"/>
      <c r="E6" s="14" t="s">
        <v>30</v>
      </c>
      <c r="F6" s="12"/>
      <c r="G6" s="12"/>
      <c r="H6" s="13"/>
      <c r="J6" t="s">
        <v>4</v>
      </c>
      <c r="K6" s="1">
        <v>0</v>
      </c>
      <c r="L6" s="2" t="s">
        <v>6</v>
      </c>
    </row>
    <row r="7" spans="2:12" x14ac:dyDescent="0.2">
      <c r="B7" s="4"/>
      <c r="C7" s="12"/>
      <c r="D7" s="12"/>
      <c r="E7" s="12"/>
      <c r="F7" s="12"/>
      <c r="G7" s="12"/>
      <c r="H7" s="13"/>
      <c r="J7" t="s">
        <v>5</v>
      </c>
      <c r="K7" s="1">
        <f>K4-K5+K6</f>
        <v>1349.7061672799996</v>
      </c>
    </row>
    <row r="8" spans="2:12" x14ac:dyDescent="0.2">
      <c r="B8" s="4"/>
      <c r="C8" s="12"/>
      <c r="D8" s="12"/>
      <c r="E8" s="12"/>
      <c r="F8" s="12"/>
      <c r="G8" s="12"/>
      <c r="H8" s="13"/>
    </row>
    <row r="9" spans="2:12" x14ac:dyDescent="0.2">
      <c r="B9" s="4"/>
      <c r="C9" s="12"/>
      <c r="D9" s="12"/>
      <c r="E9" s="12"/>
      <c r="F9" s="12"/>
      <c r="G9" s="12"/>
      <c r="H9" s="13"/>
      <c r="J9" t="s">
        <v>40</v>
      </c>
      <c r="K9">
        <v>689</v>
      </c>
      <c r="L9" s="2" t="s">
        <v>6</v>
      </c>
    </row>
    <row r="10" spans="2:12" x14ac:dyDescent="0.2">
      <c r="B10" s="5"/>
      <c r="C10" s="15"/>
      <c r="D10" s="15"/>
      <c r="E10" s="15"/>
      <c r="F10" s="15"/>
      <c r="G10" s="15"/>
      <c r="H10" s="16"/>
    </row>
    <row r="11" spans="2:12" x14ac:dyDescent="0.2">
      <c r="J11" t="s">
        <v>41</v>
      </c>
      <c r="K11" s="1">
        <v>-2028.17</v>
      </c>
      <c r="L11" s="2" t="s">
        <v>6</v>
      </c>
    </row>
    <row r="14" spans="2:12" x14ac:dyDescent="0.2">
      <c r="J14" t="s">
        <v>54</v>
      </c>
      <c r="K14">
        <v>2010</v>
      </c>
    </row>
  </sheetData>
  <hyperlinks>
    <hyperlink ref="B4" location="zuranolone!A1" display="zuranolone" xr:uid="{98B2C171-CFAC-4B90-B60B-3EF0C728CE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3CCB-EAEB-4998-B72B-BE33D53F2396}">
  <dimension ref="A1:C20"/>
  <sheetViews>
    <sheetView tabSelected="1" zoomScale="205" zoomScaleNormal="205" workbookViewId="0">
      <selection activeCell="I25" sqref="I25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6" t="s">
        <v>13</v>
      </c>
    </row>
    <row r="2" spans="1:3" x14ac:dyDescent="0.2">
      <c r="B2" t="s">
        <v>14</v>
      </c>
      <c r="C2" t="s">
        <v>15</v>
      </c>
    </row>
    <row r="3" spans="1:3" x14ac:dyDescent="0.2">
      <c r="B3" t="s">
        <v>16</v>
      </c>
      <c r="C3" t="s">
        <v>8</v>
      </c>
    </row>
    <row r="4" spans="1:3" x14ac:dyDescent="0.2">
      <c r="B4" t="s">
        <v>19</v>
      </c>
      <c r="C4" t="s">
        <v>56</v>
      </c>
    </row>
    <row r="5" spans="1:3" x14ac:dyDescent="0.2">
      <c r="B5" t="s">
        <v>33</v>
      </c>
    </row>
    <row r="6" spans="1:3" x14ac:dyDescent="0.2">
      <c r="C6" s="8" t="s">
        <v>34</v>
      </c>
    </row>
    <row r="7" spans="1:3" x14ac:dyDescent="0.2">
      <c r="C7" s="9" t="s">
        <v>37</v>
      </c>
    </row>
    <row r="8" spans="1:3" x14ac:dyDescent="0.2">
      <c r="C8" s="9" t="s">
        <v>38</v>
      </c>
    </row>
    <row r="9" spans="1:3" x14ac:dyDescent="0.2">
      <c r="C9" s="9" t="s">
        <v>39</v>
      </c>
    </row>
    <row r="11" spans="1:3" x14ac:dyDescent="0.2">
      <c r="C11" s="8" t="s">
        <v>35</v>
      </c>
    </row>
    <row r="15" spans="1:3" x14ac:dyDescent="0.2">
      <c r="C15" s="8" t="s">
        <v>36</v>
      </c>
    </row>
    <row r="18" spans="3:3" x14ac:dyDescent="0.2">
      <c r="C18" s="8" t="s">
        <v>57</v>
      </c>
    </row>
    <row r="19" spans="3:3" x14ac:dyDescent="0.2">
      <c r="C19" t="s">
        <v>55</v>
      </c>
    </row>
    <row r="20" spans="3:3" x14ac:dyDescent="0.2">
      <c r="C20" s="9" t="s">
        <v>58</v>
      </c>
    </row>
  </sheetData>
  <hyperlinks>
    <hyperlink ref="A1" location="Main!A1" display="Main" xr:uid="{AF28EA16-8043-4D4A-86EF-DF432EDD7A1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3E81-8353-4B29-87AF-DB70E0A3383E}">
  <dimension ref="A1:AC3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3" max="12" width="9.140625" style="2"/>
  </cols>
  <sheetData>
    <row r="1" spans="1:29" x14ac:dyDescent="0.2">
      <c r="A1" s="6" t="s">
        <v>13</v>
      </c>
    </row>
    <row r="2" spans="1:29" x14ac:dyDescent="0.2"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6</v>
      </c>
      <c r="S2">
        <v>2020</v>
      </c>
      <c r="T2">
        <f>S2+1</f>
        <v>2021</v>
      </c>
      <c r="U2">
        <f t="shared" ref="U2:AC2" si="0">T2+1</f>
        <v>2022</v>
      </c>
      <c r="V2">
        <f t="shared" si="0"/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</row>
    <row r="3" spans="1:29" x14ac:dyDescent="0.2">
      <c r="B3" t="s">
        <v>42</v>
      </c>
    </row>
  </sheetData>
  <hyperlinks>
    <hyperlink ref="A1" location="Main!A1" display="Main" xr:uid="{BF9BE402-88C9-48B6-B87D-DBA1166470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zuranolone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2023-03-14T13:34:42Z</dcterms:created>
  <dcterms:modified xsi:type="dcterms:W3CDTF">2023-03-14T16:02:07Z</dcterms:modified>
</cp:coreProperties>
</file>