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9151B8CB-9100-4B91-AE80-571E95E84099}" xr6:coauthVersionLast="47" xr6:coauthVersionMax="47" xr10:uidLastSave="{00000000-0000-0000-0000-000000000000}"/>
  <bookViews>
    <workbookView xWindow="-17235" yWindow="7890" windowWidth="15450" windowHeight="12405" activeTab="1" xr2:uid="{693622B6-BAD2-4EE6-AA55-47DA9D6C521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2" l="1"/>
  <c r="H5" i="2"/>
  <c r="L5" i="2"/>
  <c r="L39" i="2"/>
  <c r="L30" i="2"/>
  <c r="L29" i="2"/>
  <c r="L25" i="2"/>
  <c r="L17" i="2"/>
  <c r="L22" i="2"/>
</calcChain>
</file>

<file path=xl/sharedStrings.xml><?xml version="1.0" encoding="utf-8"?>
<sst xmlns="http://schemas.openxmlformats.org/spreadsheetml/2006/main" count="45" uniqueCount="43">
  <si>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</si>
  <si>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</si>
  <si>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</si>
  <si>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</si>
  <si>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</si>
  <si>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</si>
  <si>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</si>
  <si>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</si>
  <si>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</si>
  <si>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</si>
  <si>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</si>
  <si>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</si>
  <si>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</si>
  <si>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</si>
  <si>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</si>
  <si>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</si>
  <si>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</si>
  <si>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</si>
  <si>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</si>
  <si>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</si>
  <si>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Assets</t>
  </si>
  <si>
    <t>AR</t>
  </si>
  <si>
    <t>Unbilled</t>
  </si>
  <si>
    <t>Prepaids</t>
  </si>
  <si>
    <t>PP&amp;E</t>
  </si>
  <si>
    <t>Goodwill</t>
  </si>
  <si>
    <t>ROU</t>
  </si>
  <si>
    <t>Other</t>
  </si>
  <si>
    <t>AP</t>
  </si>
  <si>
    <t>Payroll</t>
  </si>
  <si>
    <t>DR</t>
  </si>
  <si>
    <t>Lease</t>
  </si>
  <si>
    <t>Accrued</t>
  </si>
  <si>
    <t>L+SE</t>
  </si>
  <si>
    <t>Common Stock</t>
  </si>
  <si>
    <t>Limited Common Stock</t>
  </si>
  <si>
    <t>PIC</t>
  </si>
  <si>
    <t>AD</t>
  </si>
  <si>
    <t>AOCL</t>
  </si>
  <si>
    <t>NCI</t>
  </si>
  <si>
    <t>Software</t>
  </si>
  <si>
    <t>Drug Discovery</t>
  </si>
  <si>
    <t>Software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</si>
</sst>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D20A-60CE-48AB-8443-030BDA114C85}">
  <dimension ref="P2:Q7"/>
  <sheetViews>
    <sheetView workbookViewId="0">
      <selection activeCell="P8" sqref="P8"/>
    </sheetView>
  </sheetViews>
  <sheetFormatPr defaultRowHeight="12.75" x14ac:dyDescent="0.2"/>
  <sheetData>
    <row r="2" spans="16:17" x14ac:dyDescent="0.2">
      <c r="P2" t="s">
        <v>0</v>
      </c>
      <c r="Q2" s="1">
        <v>31.44</v>
      </c>
    </row>
    <row r="3" spans="16:17" x14ac:dyDescent="0.2">
      <c r="P3" t="s">
        <v>1</v>
      </c>
    </row>
    <row r="4" spans="16:17" x14ac:dyDescent="0.2">
      <c r="P4" t="s">
        <v>2</v>
      </c>
    </row>
    <row r="5" spans="16:17" x14ac:dyDescent="0.2">
      <c r="P5" t="s">
        <v>3</v>
      </c>
    </row>
    <row r="6" spans="16:17" x14ac:dyDescent="0.2">
      <c r="P6" t="s">
        <v>4</v>
      </c>
    </row>
    <row r="7" spans="16:17" x14ac:dyDescent="0.2">
      <c r="P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29BA-CD40-4CAE-A8AF-A6D9435610FC}">
  <dimension ref="A1:N3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4" sqref="L14"/>
    </sheetView>
  </sheetViews>
  <sheetFormatPr defaultRowHeight="12.75" x14ac:dyDescent="0.2"/>
  <cols>
    <col min="1" max="1" width="5" bestFit="1" customWidth="1"/>
    <col min="2" max="2" width="13.85546875" customWidth="1"/>
    <col min="3" max="14" width="9.140625" style="2"/>
  </cols>
  <sheetData>
    <row r="1" spans="1:14" x14ac:dyDescent="0.2">
      <c r="A1" s="5" t="s">
        <v>6</v>
      </c>
    </row>
    <row r="2" spans="1:14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</row>
    <row r="3" spans="1:14" x14ac:dyDescent="0.2">
      <c r="B3" t="s">
        <v>40</v>
      </c>
      <c r="H3" s="2">
        <v>24.052</v>
      </c>
      <c r="L3" s="2">
        <v>30.010999999999999</v>
      </c>
    </row>
    <row r="4" spans="1:14" x14ac:dyDescent="0.2">
      <c r="B4" t="s">
        <v>41</v>
      </c>
      <c r="H4" s="2">
        <v>5.7320000000000002</v>
      </c>
      <c r="L4" s="2">
        <v>8.4580000000000002</v>
      </c>
    </row>
    <row r="5" spans="1:14" x14ac:dyDescent="0.2">
      <c r="B5" t="s">
        <v>7</v>
      </c>
      <c r="H5" s="2">
        <f>+H3+H4</f>
        <v>29.783999999999999</v>
      </c>
      <c r="L5" s="2">
        <f>+L3+L4</f>
        <v>38.469000000000001</v>
      </c>
    </row>
    <row r="14" spans="1:14" x14ac:dyDescent="0.2">
      <c r="B14" t="s">
        <v>42</v>
      </c>
      <c r="L14" s="6">
        <f>L3/H3-1</f>
        <v>0.24775486446033601</v>
      </c>
    </row>
    <row r="17" spans="2:14" s="3" customFormat="1" x14ac:dyDescent="0.2">
      <c r="B17" s="3" t="s">
        <v>3</v>
      </c>
      <c r="C17" s="4"/>
      <c r="D17" s="4"/>
      <c r="E17" s="4"/>
      <c r="F17" s="4"/>
      <c r="G17" s="4"/>
      <c r="H17" s="4"/>
      <c r="I17" s="4"/>
      <c r="J17" s="4"/>
      <c r="K17" s="4"/>
      <c r="L17" s="4">
        <f>127.319+3.5+382.246+21.903</f>
        <v>534.96800000000007</v>
      </c>
      <c r="M17" s="4"/>
      <c r="N17" s="4"/>
    </row>
    <row r="18" spans="2:14" s="3" customFormat="1" x14ac:dyDescent="0.2">
      <c r="B18" s="3" t="s">
        <v>21</v>
      </c>
      <c r="C18" s="4"/>
      <c r="D18" s="4"/>
      <c r="E18" s="4"/>
      <c r="F18" s="4"/>
      <c r="G18" s="4"/>
      <c r="H18" s="4"/>
      <c r="I18" s="4"/>
      <c r="J18" s="4"/>
      <c r="K18" s="4"/>
      <c r="L18" s="4">
        <v>18.766999999999999</v>
      </c>
      <c r="M18" s="4"/>
      <c r="N18" s="4"/>
    </row>
    <row r="19" spans="2:14" s="3" customFormat="1" x14ac:dyDescent="0.2">
      <c r="B19" s="3" t="s">
        <v>22</v>
      </c>
      <c r="C19" s="4"/>
      <c r="D19" s="4"/>
      <c r="E19" s="4"/>
      <c r="F19" s="4"/>
      <c r="G19" s="4"/>
      <c r="H19" s="4"/>
      <c r="I19" s="4"/>
      <c r="J19" s="4"/>
      <c r="K19" s="4"/>
      <c r="L19" s="4">
        <v>12.978</v>
      </c>
      <c r="M19" s="4"/>
      <c r="N19" s="4"/>
    </row>
    <row r="20" spans="2:14" s="3" customFormat="1" x14ac:dyDescent="0.2">
      <c r="B20" s="3" t="s">
        <v>23</v>
      </c>
      <c r="C20" s="4"/>
      <c r="D20" s="4"/>
      <c r="E20" s="4"/>
      <c r="F20" s="4"/>
      <c r="G20" s="4"/>
      <c r="H20" s="4"/>
      <c r="I20" s="4"/>
      <c r="J20" s="4"/>
      <c r="K20" s="4"/>
      <c r="L20" s="4">
        <v>12.061999999999999</v>
      </c>
      <c r="M20" s="4"/>
      <c r="N20" s="4"/>
    </row>
    <row r="21" spans="2:14" s="3" customFormat="1" x14ac:dyDescent="0.2">
      <c r="B21" s="3" t="s">
        <v>24</v>
      </c>
      <c r="C21" s="4"/>
      <c r="D21" s="4"/>
      <c r="E21" s="4"/>
      <c r="F21" s="4"/>
      <c r="G21" s="4"/>
      <c r="H21" s="4"/>
      <c r="I21" s="4"/>
      <c r="J21" s="4"/>
      <c r="K21" s="4"/>
      <c r="L21" s="4">
        <v>11.523999999999999</v>
      </c>
      <c r="M21" s="4"/>
      <c r="N21" s="4"/>
    </row>
    <row r="22" spans="2:14" s="3" customFormat="1" x14ac:dyDescent="0.2">
      <c r="B22" s="3" t="s">
        <v>25</v>
      </c>
      <c r="C22" s="4"/>
      <c r="D22" s="4"/>
      <c r="E22" s="4"/>
      <c r="F22" s="4"/>
      <c r="G22" s="4"/>
      <c r="H22" s="4"/>
      <c r="I22" s="4"/>
      <c r="J22" s="4"/>
      <c r="K22" s="4"/>
      <c r="L22" s="4">
        <f>4.791+0.853</f>
        <v>5.6440000000000001</v>
      </c>
      <c r="M22" s="4"/>
      <c r="N22" s="4"/>
    </row>
    <row r="23" spans="2:14" s="3" customFormat="1" x14ac:dyDescent="0.2">
      <c r="B23" s="3" t="s">
        <v>26</v>
      </c>
      <c r="C23" s="4"/>
      <c r="D23" s="4"/>
      <c r="E23" s="4"/>
      <c r="F23" s="4"/>
      <c r="G23" s="4"/>
      <c r="H23" s="4"/>
      <c r="I23" s="4"/>
      <c r="J23" s="4"/>
      <c r="K23" s="4"/>
      <c r="L23" s="4">
        <v>90.132999999999996</v>
      </c>
      <c r="M23" s="4"/>
      <c r="N23" s="4"/>
    </row>
    <row r="24" spans="2:14" s="3" customFormat="1" x14ac:dyDescent="0.2">
      <c r="B24" s="3" t="s">
        <v>27</v>
      </c>
      <c r="C24" s="4"/>
      <c r="D24" s="4"/>
      <c r="E24" s="4"/>
      <c r="F24" s="4"/>
      <c r="G24" s="4"/>
      <c r="H24" s="4"/>
      <c r="I24" s="4"/>
      <c r="J24" s="4"/>
      <c r="K24" s="4"/>
      <c r="L24" s="4">
        <v>1.804</v>
      </c>
      <c r="M24" s="4"/>
      <c r="N24" s="4"/>
    </row>
    <row r="25" spans="2:14" s="3" customFormat="1" x14ac:dyDescent="0.2">
      <c r="B25" s="3" t="s">
        <v>20</v>
      </c>
      <c r="C25" s="4"/>
      <c r="D25" s="4"/>
      <c r="E25" s="4"/>
      <c r="F25" s="4"/>
      <c r="G25" s="4"/>
      <c r="H25" s="4"/>
      <c r="I25" s="4"/>
      <c r="J25" s="4"/>
      <c r="K25" s="4"/>
      <c r="L25" s="4">
        <f>SUM(L17:L24)</f>
        <v>687.88000000000011</v>
      </c>
      <c r="M25" s="4"/>
      <c r="N25" s="4"/>
    </row>
    <row r="27" spans="2:14" x14ac:dyDescent="0.2">
      <c r="B27" s="3" t="s">
        <v>28</v>
      </c>
      <c r="L27" s="4">
        <v>5.2629999999999999</v>
      </c>
    </row>
    <row r="28" spans="2:14" x14ac:dyDescent="0.2">
      <c r="B28" s="3" t="s">
        <v>29</v>
      </c>
      <c r="L28" s="4">
        <v>16.533000000000001</v>
      </c>
    </row>
    <row r="29" spans="2:14" x14ac:dyDescent="0.2">
      <c r="B29" s="3" t="s">
        <v>30</v>
      </c>
      <c r="L29" s="4">
        <f>47.44+20.105</f>
        <v>67.545000000000002</v>
      </c>
    </row>
    <row r="30" spans="2:14" x14ac:dyDescent="0.2">
      <c r="B30" s="3" t="s">
        <v>31</v>
      </c>
      <c r="L30" s="4">
        <f>7.18+88.112</f>
        <v>95.292000000000002</v>
      </c>
    </row>
    <row r="31" spans="2:14" x14ac:dyDescent="0.2">
      <c r="B31" s="3" t="s">
        <v>32</v>
      </c>
      <c r="L31" s="4">
        <v>9.1739999999999995</v>
      </c>
    </row>
    <row r="32" spans="2:14" x14ac:dyDescent="0.2">
      <c r="B32" s="3" t="s">
        <v>27</v>
      </c>
      <c r="L32" s="4">
        <v>1</v>
      </c>
    </row>
    <row r="33" spans="2:12" x14ac:dyDescent="0.2">
      <c r="B33" s="3" t="s">
        <v>34</v>
      </c>
      <c r="L33" s="4">
        <v>0.62</v>
      </c>
    </row>
    <row r="34" spans="2:12" x14ac:dyDescent="0.2">
      <c r="B34" s="3" t="s">
        <v>35</v>
      </c>
      <c r="L34" s="4">
        <v>9.1999999999999998E-2</v>
      </c>
    </row>
    <row r="35" spans="2:12" x14ac:dyDescent="0.2">
      <c r="B35" s="3" t="s">
        <v>36</v>
      </c>
      <c r="L35" s="4">
        <v>807.827</v>
      </c>
    </row>
    <row r="36" spans="2:12" x14ac:dyDescent="0.2">
      <c r="B36" s="3" t="s">
        <v>37</v>
      </c>
      <c r="L36" s="4">
        <v>-312.07799999999997</v>
      </c>
    </row>
    <row r="37" spans="2:12" x14ac:dyDescent="0.2">
      <c r="B37" s="3" t="s">
        <v>38</v>
      </c>
      <c r="L37" s="4">
        <v>-3.403</v>
      </c>
    </row>
    <row r="38" spans="2:12" x14ac:dyDescent="0.2">
      <c r="B38" s="3" t="s">
        <v>39</v>
      </c>
      <c r="L38" s="4">
        <v>1.4999999999999999E-2</v>
      </c>
    </row>
    <row r="39" spans="2:12" x14ac:dyDescent="0.2">
      <c r="B39" t="s">
        <v>33</v>
      </c>
      <c r="L39" s="4">
        <f>SUM(L27:L38)</f>
        <v>687.88</v>
      </c>
    </row>
  </sheetData>
  <hyperlinks>
    <hyperlink ref="A1" location="Main!A1" display="Main" xr:uid="{FD39B52F-6B2E-4FCB-A458-069787A1D65E}"/>
  </hyperlink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2022-08-10T13:24:08Z</dcterms:created>
  <dcterms:modified xsi:type="dcterms:W3CDTF">2022-08-10T13:37:24Z</dcterms:modified>
</cp:coreProperties>
</file>