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E404A8B-0DFC-4509-9F89-3EECB8895742}" xr6:coauthVersionLast="47" xr6:coauthVersionMax="47" xr10:uidLastSave="{00000000-0000-0000-0000-000000000000}"/>
  <bookViews>
    <workbookView xWindow="-29805" yWindow="4275" windowWidth="29535" windowHeight="15345" activeTab="1" xr2:uid="{C725E4D6-E389-46CF-992E-876FB0B0309A}"/>
  </bookViews>
  <sheets>
    <sheet name="Main" sheetId="1" r:id="rId1"/>
    <sheet name="ivonescim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<sst xmlns="http://schemas.openxmlformats.org/spreadsheetml/2006/main" count="40" uniqueCount="33">
  <si>
    <t>Price</t>
  </si>
  <si>
    <t>Shares</t>
  </si>
  <si>
    <t>MC</t>
  </si>
  <si>
    <t>Cash</t>
  </si>
  <si>
    <t>Debt</t>
  </si>
  <si>
    <t>EV</t>
  </si>
  <si>
    <t>PIC</t>
  </si>
  <si>
    <t>AD</t>
  </si>
  <si>
    <t>Name</t>
  </si>
  <si>
    <t>ivonescimab</t>
  </si>
  <si>
    <t>Indication</t>
  </si>
  <si>
    <t>NSCLC</t>
  </si>
  <si>
    <t>MOA</t>
  </si>
  <si>
    <t>Economics</t>
  </si>
  <si>
    <t>9926 HK</t>
  </si>
  <si>
    <t>PD-1/VEGF</t>
  </si>
  <si>
    <t>Main</t>
  </si>
  <si>
    <t>Brand</t>
  </si>
  <si>
    <t>Generic</t>
  </si>
  <si>
    <t>Akeso: 9926 HK</t>
  </si>
  <si>
    <t>PD-1/VEGF bispecific mab</t>
  </si>
  <si>
    <t>Clinical Trials</t>
  </si>
  <si>
    <t>Phase III "HARMONi-2"</t>
  </si>
  <si>
    <t>median PFS 11.1m vs. 5.8m pembrolizumab, HR=0.51</t>
  </si>
  <si>
    <t>Q424</t>
  </si>
  <si>
    <t>HARMONi</t>
  </si>
  <si>
    <t>mid-2025 results</t>
  </si>
  <si>
    <t>OS HR=0.894</t>
  </si>
  <si>
    <t>HR=0.72 at 10.2m FU</t>
  </si>
  <si>
    <t>HR=0.80 at 17.6m FU</t>
  </si>
  <si>
    <t>PFS 7.06 mo vs. 4.80mo.</t>
  </si>
  <si>
    <t>Phase III HARMONi-A n=322 +- chemo - NCT05184712</t>
  </si>
  <si>
    <t>39% data maturity, HR=0.777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</si>
</sst>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1BFFC92-F9E0-43DD-9708-942DDC405E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</xdr:colOff>
      <xdr:row>11</xdr:row>
      <xdr:rowOff>105217</xdr:rowOff>
    </xdr:from>
    <xdr:to>
      <xdr:col>13</xdr:col>
      <xdr:colOff>3341</xdr:colOff>
      <xdr:row>35</xdr:row>
      <xdr:rowOff>65943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82489-FEBE-8255-9A3E-E8D178C81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362" y="1878332"/>
          <a:ext cx="6690133" cy="382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5CBB-7A19-4F35-8D3B-1D30168BAD2C}">
  <dimension ref="B2:L10"/>
  <sheetViews>
    <sheetView zoomScale="205" zoomScaleNormal="205" workbookViewId="0">
      <selection activeCell="J8" sqref="J8"/>
    </sheetView>
  </sheetViews>
  <sheetFormatPr defaultRowHeight="12.75" x14ac:dyDescent="0.2"/>
  <cols>
    <col min="1" max="1" width="2.85546875" customWidth="1"/>
    <col min="2" max="2" width="13.42578125" customWidth="1"/>
    <col min="3" max="3" width="10.5703125" customWidth="1"/>
    <col min="4" max="4" width="12.7109375" customWidth="1"/>
    <col min="5" max="5" width="10.42578125" customWidth="1"/>
  </cols>
  <sheetData>
    <row r="2" spans="2:12" x14ac:dyDescent="0.2">
      <c r="B2" s="9" t="s">
        <v>8</v>
      </c>
      <c r="C2" s="10" t="s">
        <v>10</v>
      </c>
      <c r="D2" s="10" t="s">
        <v>12</v>
      </c>
      <c r="E2" s="10" t="s">
        <v>13</v>
      </c>
      <c r="F2" s="10"/>
      <c r="G2" s="10"/>
      <c r="H2" s="11"/>
      <c r="J2" t="s">
        <v>0</v>
      </c>
      <c r="K2" s="1">
        <v>23</v>
      </c>
    </row>
    <row r="3" spans="2:12" x14ac:dyDescent="0.2">
      <c r="B3" s="4" t="s">
        <v>9</v>
      </c>
      <c r="C3" t="s">
        <v>11</v>
      </c>
      <c r="D3" t="s">
        <v>15</v>
      </c>
      <c r="E3" t="s">
        <v>14</v>
      </c>
      <c r="H3" s="5"/>
      <c r="J3" t="s">
        <v>1</v>
      </c>
      <c r="K3" s="3">
        <v>737.79704000000004</v>
      </c>
      <c r="L3" s="2" t="s">
        <v>24</v>
      </c>
    </row>
    <row r="4" spans="2:12" x14ac:dyDescent="0.2">
      <c r="B4" s="4"/>
      <c r="H4" s="5"/>
      <c r="J4" t="s">
        <v>2</v>
      </c>
      <c r="K4" s="3">
        <f>+K2*K3</f>
        <v>16969.331920000001</v>
      </c>
    </row>
    <row r="5" spans="2:12" x14ac:dyDescent="0.2">
      <c r="B5" s="4"/>
      <c r="H5" s="5"/>
      <c r="J5" t="s">
        <v>3</v>
      </c>
      <c r="K5" s="3">
        <f>104.862+307.487</f>
        <v>412.34900000000005</v>
      </c>
      <c r="L5" s="2" t="s">
        <v>24</v>
      </c>
    </row>
    <row r="6" spans="2:12" x14ac:dyDescent="0.2">
      <c r="B6" s="4"/>
      <c r="H6" s="5"/>
      <c r="J6" t="s">
        <v>4</v>
      </c>
      <c r="K6" s="3">
        <v>0</v>
      </c>
      <c r="L6" s="2" t="s">
        <v>24</v>
      </c>
    </row>
    <row r="7" spans="2:12" x14ac:dyDescent="0.2">
      <c r="B7" s="6"/>
      <c r="C7" s="7"/>
      <c r="D7" s="7"/>
      <c r="E7" s="7"/>
      <c r="F7" s="7"/>
      <c r="G7" s="7"/>
      <c r="H7" s="8"/>
      <c r="J7" t="s">
        <v>5</v>
      </c>
      <c r="K7" s="3">
        <f>+K4-K5+K6</f>
        <v>16556.982920000002</v>
      </c>
    </row>
    <row r="9" spans="2:12" x14ac:dyDescent="0.2">
      <c r="J9" t="s">
        <v>6</v>
      </c>
      <c r="K9" s="3">
        <v>1287.4469999999999</v>
      </c>
    </row>
    <row r="10" spans="2:12" x14ac:dyDescent="0.2">
      <c r="J10" t="s">
        <v>7</v>
      </c>
      <c r="K10" s="3">
        <v>1097.116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B0B-7B1D-4154-809F-668641535959}">
  <dimension ref="A1:F48"/>
  <sheetViews>
    <sheetView tabSelected="1" zoomScale="175" zoomScaleNormal="175" workbookViewId="0">
      <selection activeCell="F11" sqref="F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6" x14ac:dyDescent="0.2">
      <c r="A1" s="13" t="s">
        <v>16</v>
      </c>
    </row>
    <row r="2" spans="1:6" x14ac:dyDescent="0.2">
      <c r="B2" t="s">
        <v>17</v>
      </c>
    </row>
    <row r="3" spans="1:6" x14ac:dyDescent="0.2">
      <c r="B3" t="s">
        <v>18</v>
      </c>
      <c r="C3" t="s">
        <v>9</v>
      </c>
    </row>
    <row r="4" spans="1:6" x14ac:dyDescent="0.2">
      <c r="B4" t="s">
        <v>13</v>
      </c>
      <c r="C4" t="s">
        <v>19</v>
      </c>
    </row>
    <row r="5" spans="1:6" x14ac:dyDescent="0.2">
      <c r="B5" t="s">
        <v>10</v>
      </c>
      <c r="C5" t="s">
        <v>11</v>
      </c>
    </row>
    <row r="6" spans="1:6" x14ac:dyDescent="0.2">
      <c r="B6" t="s">
        <v>12</v>
      </c>
      <c r="C6" t="s">
        <v>20</v>
      </c>
    </row>
    <row r="7" spans="1:6" x14ac:dyDescent="0.2">
      <c r="B7" t="s">
        <v>21</v>
      </c>
    </row>
    <row r="8" spans="1:6" x14ac:dyDescent="0.2">
      <c r="C8" s="12" t="s">
        <v>22</v>
      </c>
    </row>
    <row r="9" spans="1:6" x14ac:dyDescent="0.2">
      <c r="C9" t="s">
        <v>23</v>
      </c>
    </row>
    <row r="10" spans="1:6" x14ac:dyDescent="0.2">
      <c r="C10" t="s">
        <v>27</v>
      </c>
      <c r="F10" t="s">
        <v>32</v>
      </c>
    </row>
    <row r="41" spans="3:3" x14ac:dyDescent="0.2">
      <c r="C41" t="s">
        <v>25</v>
      </c>
    </row>
    <row r="42" spans="3:3" x14ac:dyDescent="0.2">
      <c r="C42" t="s">
        <v>26</v>
      </c>
    </row>
    <row r="45" spans="3:3" x14ac:dyDescent="0.2">
      <c r="C45" s="12" t="s">
        <v>31</v>
      </c>
    </row>
    <row r="46" spans="3:3" x14ac:dyDescent="0.2">
      <c r="C46" t="s">
        <v>28</v>
      </c>
    </row>
    <row r="47" spans="3:3" x14ac:dyDescent="0.2">
      <c r="C47" t="s">
        <v>29</v>
      </c>
    </row>
    <row r="48" spans="3:3" x14ac:dyDescent="0.2">
      <c r="C48" t="s">
        <v>30</v>
      </c>
    </row>
  </sheetData>
  <hyperlinks>
    <hyperlink ref="A1" location="Main!A1" display="Main" xr:uid="{36C6A374-5112-45DA-BEEE-7411AA77ADC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ivonescimab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2024-09-09T14:03:02Z</dcterms:created>
  <dcterms:modified xsi:type="dcterms:W3CDTF">2025-04-25T19:05:57Z</dcterms:modified>
</cp:coreProperties>
</file>