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DE9C7FE-4655-41F2-AE52-CEAD90B47B2C}" xr6:coauthVersionLast="47" xr6:coauthVersionMax="47" xr10:uidLastSave="{00000000-0000-0000-0000-000000000000}"/>
  <bookViews>
    <workbookView xWindow="51480" yWindow="-120" windowWidth="29040" windowHeight="15720" activeTab="1" xr2:uid="{49C4DD02-9687-4C75-BF40-C5A0933D800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I15" i="2"/>
  <c r="E13" i="2"/>
  <c r="I13" i="2"/>
  <c r="I8" i="2"/>
  <c r="E8" i="2"/>
  <c r="I7" i="2"/>
  <c r="I9" i="2" s="1"/>
  <c r="I14" i="2" s="1"/>
  <c r="I16" i="2" s="1"/>
  <c r="I18" i="2" s="1"/>
  <c r="H7" i="2"/>
  <c r="G7" i="2"/>
  <c r="F7" i="2"/>
  <c r="E7" i="2"/>
  <c r="E9" i="2" s="1"/>
  <c r="M7" i="1"/>
  <c r="M4" i="1"/>
  <c r="E14" i="2" l="1"/>
  <c r="E16" i="2" s="1"/>
  <c r="E18" i="2" s="1"/>
</calcChain>
</file>

<file path=xl/sharedStrings.xml><?xml version="1.0" encoding="utf-8"?>
<sst xmlns="http://schemas.openxmlformats.org/spreadsheetml/2006/main" count="42" uniqueCount="40">
  <si>
    <t>Price</t>
  </si>
  <si>
    <t>Shares</t>
  </si>
  <si>
    <t>MC</t>
  </si>
  <si>
    <t>Cash</t>
  </si>
  <si>
    <t>Debt</t>
  </si>
  <si>
    <t>EV</t>
  </si>
  <si>
    <t>Merging with Broadcom (AVGO)</t>
  </si>
  <si>
    <t>Q122</t>
  </si>
  <si>
    <t>Main</t>
  </si>
  <si>
    <t>Revenue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</si>
  <si>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</si>
  <si>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</si>
  <si>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</si>
  <si>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</si>
  <si>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</si>
  <si>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</si>
  <si>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</si>
  <si>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</si>
  <si>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FY20</t>
  </si>
  <si>
    <t>FY21</t>
  </si>
  <si>
    <t>FY22</t>
  </si>
  <si>
    <t>FY23</t>
  </si>
  <si>
    <t>FY24</t>
  </si>
  <si>
    <t>FY25</t>
  </si>
  <si>
    <t>License</t>
  </si>
  <si>
    <t>Subscription</t>
  </si>
  <si>
    <t>Services</t>
  </si>
  <si>
    <t>COGS</t>
  </si>
  <si>
    <t>Gross Margin</t>
  </si>
  <si>
    <t>R&amp;D</t>
  </si>
  <si>
    <t>S&amp;M</t>
  </si>
  <si>
    <t>G&amp;A</t>
  </si>
  <si>
    <t>OpEx</t>
  </si>
  <si>
    <t>OpInc</t>
  </si>
  <si>
    <t>Interest Income</t>
  </si>
  <si>
    <t>Pretax Income</t>
  </si>
  <si>
    <t>Taxes</t>
  </si>
  <si>
    <t>Net Income</t>
  </si>
  <si>
    <t>FQ421</t>
  </si>
  <si>
    <t>FQ321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</si>
</sst>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521E-B549-4C03-B50E-268AAD83B5AB}">
  <dimension ref="L2:N9"/>
  <sheetViews>
    <sheetView workbookViewId="0">
      <selection activeCell="M8" sqref="M8"/>
    </sheetView>
  </sheetViews>
  <sheetFormatPr defaultRowHeight="12.75" x14ac:dyDescent="0.2"/>
  <sheetData>
    <row r="2" spans="12:14" x14ac:dyDescent="0.2">
      <c r="L2" t="s">
        <v>0</v>
      </c>
      <c r="M2">
        <v>122.67</v>
      </c>
    </row>
    <row r="3" spans="12:14" x14ac:dyDescent="0.2">
      <c r="L3" t="s">
        <v>1</v>
      </c>
      <c r="M3" s="1">
        <v>421.445382</v>
      </c>
      <c r="N3" s="2" t="s">
        <v>7</v>
      </c>
    </row>
    <row r="4" spans="12:14" x14ac:dyDescent="0.2">
      <c r="L4" t="s">
        <v>2</v>
      </c>
      <c r="M4" s="1">
        <f>+M2*M3</f>
        <v>51698.70500994</v>
      </c>
      <c r="N4" s="2"/>
    </row>
    <row r="5" spans="12:14" x14ac:dyDescent="0.2">
      <c r="L5" t="s">
        <v>3</v>
      </c>
      <c r="M5" s="1">
        <v>3719</v>
      </c>
      <c r="N5" s="2" t="s">
        <v>7</v>
      </c>
    </row>
    <row r="6" spans="12:14" x14ac:dyDescent="0.2">
      <c r="L6" t="s">
        <v>4</v>
      </c>
      <c r="M6" s="1">
        <v>11926</v>
      </c>
      <c r="N6" s="2" t="s">
        <v>7</v>
      </c>
    </row>
    <row r="7" spans="12:14" x14ac:dyDescent="0.2">
      <c r="L7" t="s">
        <v>5</v>
      </c>
      <c r="M7" s="1">
        <f>+M4-M5+M6</f>
        <v>59905.70500994</v>
      </c>
    </row>
    <row r="9" spans="12:14" x14ac:dyDescent="0.2">
      <c r="L9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3947-CA8D-48AC-8F03-EC2601285447}">
  <dimension ref="A1:S18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2.75" x14ac:dyDescent="0.2"/>
  <cols>
    <col min="1" max="1" width="5" bestFit="1" customWidth="1"/>
    <col min="2" max="2" width="14.5703125" customWidth="1"/>
    <col min="3" max="12" width="9.140625" style="2"/>
  </cols>
  <sheetData>
    <row r="1" spans="1:19" x14ac:dyDescent="0.2">
      <c r="A1" s="3" t="s">
        <v>8</v>
      </c>
    </row>
    <row r="2" spans="1:19" x14ac:dyDescent="0.2">
      <c r="A2" s="3"/>
      <c r="C2" s="5"/>
      <c r="D2" s="5"/>
      <c r="E2" s="5">
        <v>44316</v>
      </c>
      <c r="I2" s="5">
        <v>44680</v>
      </c>
    </row>
    <row r="3" spans="1:19" x14ac:dyDescent="0.2">
      <c r="C3" s="2" t="s">
        <v>39</v>
      </c>
      <c r="D3" s="2" t="s">
        <v>38</v>
      </c>
      <c r="E3" s="2" t="s">
        <v>10</v>
      </c>
      <c r="F3" s="4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</row>
    <row r="4" spans="1:19" s="1" customFormat="1" x14ac:dyDescent="0.2">
      <c r="B4" s="1" t="s">
        <v>24</v>
      </c>
      <c r="C4" s="6"/>
      <c r="D4" s="6"/>
      <c r="E4" s="6">
        <v>646</v>
      </c>
      <c r="F4" s="6"/>
      <c r="G4" s="6"/>
      <c r="H4" s="6"/>
      <c r="I4" s="6">
        <v>572</v>
      </c>
      <c r="J4" s="6"/>
      <c r="K4" s="6"/>
      <c r="L4" s="6"/>
    </row>
    <row r="5" spans="1:19" s="1" customFormat="1" x14ac:dyDescent="0.2">
      <c r="B5" s="1" t="s">
        <v>25</v>
      </c>
      <c r="C5" s="6"/>
      <c r="D5" s="6"/>
      <c r="E5" s="6">
        <v>741</v>
      </c>
      <c r="F5" s="6"/>
      <c r="G5" s="6"/>
      <c r="H5" s="6"/>
      <c r="I5" s="6">
        <v>899</v>
      </c>
      <c r="J5" s="6"/>
      <c r="K5" s="6"/>
      <c r="L5" s="6"/>
    </row>
    <row r="6" spans="1:19" s="1" customFormat="1" x14ac:dyDescent="0.2">
      <c r="B6" s="1" t="s">
        <v>26</v>
      </c>
      <c r="C6" s="6"/>
      <c r="D6" s="6"/>
      <c r="E6" s="6">
        <v>1607</v>
      </c>
      <c r="F6" s="6"/>
      <c r="G6" s="6"/>
      <c r="H6" s="6"/>
      <c r="I6" s="6">
        <v>1617</v>
      </c>
      <c r="J6" s="6"/>
      <c r="K6" s="6"/>
      <c r="L6" s="6"/>
    </row>
    <row r="7" spans="1:19" s="7" customFormat="1" x14ac:dyDescent="0.2">
      <c r="B7" s="7" t="s">
        <v>9</v>
      </c>
      <c r="C7" s="8"/>
      <c r="D7" s="8"/>
      <c r="E7" s="8">
        <f>SUM(E4:E6)</f>
        <v>2994</v>
      </c>
      <c r="F7" s="8">
        <f t="shared" ref="F7:I7" si="0">SUM(F4:F6)</f>
        <v>0</v>
      </c>
      <c r="G7" s="8">
        <f t="shared" si="0"/>
        <v>0</v>
      </c>
      <c r="H7" s="8">
        <f t="shared" si="0"/>
        <v>0</v>
      </c>
      <c r="I7" s="8">
        <f t="shared" si="0"/>
        <v>3088</v>
      </c>
      <c r="J7" s="8"/>
      <c r="K7" s="8"/>
      <c r="L7" s="8"/>
    </row>
    <row r="8" spans="1:19" x14ac:dyDescent="0.2">
      <c r="B8" s="1" t="s">
        <v>27</v>
      </c>
      <c r="E8" s="2">
        <f>37+157+337</f>
        <v>531</v>
      </c>
      <c r="I8" s="2">
        <f>35+192+375</f>
        <v>602</v>
      </c>
    </row>
    <row r="9" spans="1:19" x14ac:dyDescent="0.2">
      <c r="B9" s="1" t="s">
        <v>28</v>
      </c>
      <c r="C9" s="6"/>
      <c r="D9" s="6"/>
      <c r="E9" s="6">
        <f>+E7-E8</f>
        <v>2463</v>
      </c>
      <c r="I9" s="6">
        <f>+I7-I8</f>
        <v>2486</v>
      </c>
    </row>
    <row r="10" spans="1:19" s="1" customFormat="1" x14ac:dyDescent="0.2">
      <c r="B10" s="1" t="s">
        <v>29</v>
      </c>
      <c r="C10" s="6"/>
      <c r="D10" s="6"/>
      <c r="E10" s="6">
        <v>708</v>
      </c>
      <c r="F10" s="6"/>
      <c r="G10" s="6"/>
      <c r="H10" s="6"/>
      <c r="I10" s="6">
        <v>774</v>
      </c>
      <c r="J10" s="6"/>
      <c r="K10" s="6"/>
      <c r="L10" s="6"/>
    </row>
    <row r="11" spans="1:19" s="1" customFormat="1" x14ac:dyDescent="0.2">
      <c r="B11" s="1" t="s">
        <v>30</v>
      </c>
      <c r="C11" s="6"/>
      <c r="D11" s="6"/>
      <c r="E11" s="6">
        <v>959</v>
      </c>
      <c r="F11" s="6"/>
      <c r="G11" s="6"/>
      <c r="H11" s="6"/>
      <c r="I11" s="6">
        <v>1053</v>
      </c>
      <c r="J11" s="6"/>
      <c r="K11" s="6"/>
      <c r="L11" s="6"/>
    </row>
    <row r="12" spans="1:19" s="1" customFormat="1" x14ac:dyDescent="0.2">
      <c r="B12" s="1" t="s">
        <v>31</v>
      </c>
      <c r="C12" s="6"/>
      <c r="D12" s="6"/>
      <c r="E12" s="6">
        <v>236</v>
      </c>
      <c r="F12" s="6"/>
      <c r="G12" s="6"/>
      <c r="H12" s="6"/>
      <c r="I12" s="6">
        <v>251</v>
      </c>
      <c r="J12" s="6"/>
      <c r="K12" s="6"/>
      <c r="L12" s="6"/>
    </row>
    <row r="13" spans="1:19" s="1" customFormat="1" x14ac:dyDescent="0.2">
      <c r="B13" s="1" t="s">
        <v>32</v>
      </c>
      <c r="C13" s="6"/>
      <c r="D13" s="6"/>
      <c r="E13" s="6">
        <f>SUM(E10:E12)</f>
        <v>1903</v>
      </c>
      <c r="F13" s="6"/>
      <c r="G13" s="6"/>
      <c r="H13" s="6"/>
      <c r="I13" s="6">
        <f>SUM(I10:I12)</f>
        <v>2078</v>
      </c>
      <c r="J13" s="6"/>
      <c r="K13" s="6"/>
      <c r="L13" s="6"/>
    </row>
    <row r="14" spans="1:19" s="1" customFormat="1" x14ac:dyDescent="0.2">
      <c r="B14" s="1" t="s">
        <v>33</v>
      </c>
      <c r="C14" s="6"/>
      <c r="D14" s="6"/>
      <c r="E14" s="6">
        <f>+E9-E13</f>
        <v>560</v>
      </c>
      <c r="F14" s="6"/>
      <c r="G14" s="6"/>
      <c r="H14" s="6"/>
      <c r="I14" s="6">
        <f>+I9-I13</f>
        <v>408</v>
      </c>
      <c r="J14" s="6"/>
      <c r="K14" s="6"/>
      <c r="L14" s="6"/>
    </row>
    <row r="15" spans="1:19" x14ac:dyDescent="0.2">
      <c r="B15" s="1" t="s">
        <v>34</v>
      </c>
      <c r="E15" s="2">
        <f>-50-23</f>
        <v>-73</v>
      </c>
      <c r="I15" s="2">
        <f>1-71-10</f>
        <v>-80</v>
      </c>
    </row>
    <row r="16" spans="1:19" x14ac:dyDescent="0.2">
      <c r="B16" s="1" t="s">
        <v>35</v>
      </c>
      <c r="C16" s="6"/>
      <c r="D16" s="6"/>
      <c r="E16" s="6">
        <f>+E14+E15</f>
        <v>487</v>
      </c>
      <c r="I16" s="6">
        <f>+I14+I15</f>
        <v>328</v>
      </c>
    </row>
    <row r="17" spans="2:9" x14ac:dyDescent="0.2">
      <c r="B17" s="1" t="s">
        <v>36</v>
      </c>
      <c r="E17" s="2">
        <v>86</v>
      </c>
      <c r="I17" s="2">
        <v>86</v>
      </c>
    </row>
    <row r="18" spans="2:9" x14ac:dyDescent="0.2">
      <c r="B18" s="1" t="s">
        <v>37</v>
      </c>
      <c r="C18" s="6"/>
      <c r="D18" s="6"/>
      <c r="E18" s="6">
        <f>+E16-E17</f>
        <v>401</v>
      </c>
      <c r="I18" s="6">
        <f>+I16-I17</f>
        <v>242</v>
      </c>
    </row>
  </sheetData>
  <hyperlinks>
    <hyperlink ref="A1" location="Main!A1" display="Main" xr:uid="{AA973A9B-E4FC-4C08-9D2C-B68E4E8E22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2022-08-16T16:30:09Z</dcterms:created>
  <dcterms:modified xsi:type="dcterms:W3CDTF">2022-08-20T01:49:16Z</dcterms:modified>
</cp:coreProperties>
</file>