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81121742018.1\Downloads\"/>
    </mc:Choice>
  </mc:AlternateContent>
  <bookViews>
    <workbookView xWindow="0" yWindow="0" windowWidth="21600" windowHeight="9735"/>
  </bookViews>
  <sheets>
    <sheet name="Dados" sheetId="1" r:id="rId1"/>
    <sheet name="Plan3" sheetId="5" r:id="rId2"/>
    <sheet name="Contas" sheetId="3" r:id="rId3"/>
    <sheet name="Plan2" sheetId="2" r:id="rId4"/>
  </sheets>
  <calcPr calcId="15251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I11" i="1"/>
  <c r="I9" i="1"/>
  <c r="I8" i="1"/>
  <c r="F2" i="1"/>
  <c r="I3" i="1"/>
  <c r="K4" i="1"/>
  <c r="K6" i="1" s="1"/>
  <c r="K3" i="1"/>
  <c r="K5" i="1" s="1"/>
</calcChain>
</file>

<file path=xl/sharedStrings.xml><?xml version="1.0" encoding="utf-8"?>
<sst xmlns="http://schemas.openxmlformats.org/spreadsheetml/2006/main" count="604" uniqueCount="201">
  <si>
    <t>FUNCIONÁRIO</t>
  </si>
  <si>
    <t>DEPARTAMENTO</t>
  </si>
  <si>
    <t>CARGO</t>
  </si>
  <si>
    <t>SALÁRIO</t>
  </si>
  <si>
    <t>DATA NASCIMENTO</t>
  </si>
  <si>
    <t>IDADE</t>
  </si>
  <si>
    <t>Alan Golden</t>
  </si>
  <si>
    <t>Recursos Humanos</t>
  </si>
  <si>
    <t>Assistente</t>
  </si>
  <si>
    <t>Alexandre Garcia Gomes</t>
  </si>
  <si>
    <t>Financeiro</t>
  </si>
  <si>
    <t>Analista</t>
  </si>
  <si>
    <t>Aline Moreno</t>
  </si>
  <si>
    <t>Amanda Colares</t>
  </si>
  <si>
    <t>Administrativo</t>
  </si>
  <si>
    <t>Ana Cristina Paiva</t>
  </si>
  <si>
    <t>Gerente</t>
  </si>
  <si>
    <t>Ana Maria Bernardes</t>
  </si>
  <si>
    <t>Angélica Bueno</t>
  </si>
  <si>
    <t>Informática</t>
  </si>
  <si>
    <t>Técnico</t>
  </si>
  <si>
    <t>Arlete Farias</t>
  </si>
  <si>
    <t>Barbara Hioli</t>
  </si>
  <si>
    <t>Beatriz Domingues</t>
  </si>
  <si>
    <t>Beatriz Saracena</t>
  </si>
  <si>
    <t>Bernardo Lima</t>
  </si>
  <si>
    <t>Camila Gonçalves</t>
  </si>
  <si>
    <t>Catarina Big</t>
  </si>
  <si>
    <t>Cecilia Nartolli</t>
  </si>
  <si>
    <t>Diógenes Duarte Lima</t>
  </si>
  <si>
    <t>Fabiana Soares</t>
  </si>
  <si>
    <t>Felipe dos Santos</t>
  </si>
  <si>
    <t>Fernanda Marioni</t>
  </si>
  <si>
    <t>Fernando Alencar</t>
  </si>
  <si>
    <t>Fernando Augusto Martinez</t>
  </si>
  <si>
    <t>Fernando Coriolano</t>
  </si>
  <si>
    <t>Fernando Pas</t>
  </si>
  <si>
    <t>Gabriel Kresko</t>
  </si>
  <si>
    <t>Galdencio Hurita</t>
  </si>
  <si>
    <t>Georgina Nythe</t>
  </si>
  <si>
    <t>Geraldo Maximiliano</t>
  </si>
  <si>
    <t>Gilda Soares</t>
  </si>
  <si>
    <t>Hector Beliz</t>
  </si>
  <si>
    <t>Hector Mangiolii</t>
  </si>
  <si>
    <t>Henrique Girardi</t>
  </si>
  <si>
    <t>Heraldo Ferreira</t>
  </si>
  <si>
    <t>Homero Gamberin</t>
  </si>
  <si>
    <t>Inês Souza</t>
  </si>
  <si>
    <t>Isabel Garcia</t>
  </si>
  <si>
    <t>Isabella Raquieri</t>
  </si>
  <si>
    <t>Jaciara Yonh</t>
  </si>
  <si>
    <t>Jade Vinilitti</t>
  </si>
  <si>
    <t>João Alves</t>
  </si>
  <si>
    <t>João Moreira</t>
  </si>
  <si>
    <t>João Paulo Almeida</t>
  </si>
  <si>
    <t>Joaquim Nabuco</t>
  </si>
  <si>
    <t>Jocelyn Camargo</t>
  </si>
  <si>
    <t>Jurandir Ricce</t>
  </si>
  <si>
    <t>Jussara Medeiros</t>
  </si>
  <si>
    <t>Karen Rodrigues</t>
  </si>
  <si>
    <t>Karina Medeiros</t>
  </si>
  <si>
    <t>Katia Domenica Lira</t>
  </si>
  <si>
    <t>Katrina Feijó</t>
  </si>
  <si>
    <t>Lorival Hernandes</t>
  </si>
  <si>
    <t>Luci Pereira</t>
  </si>
  <si>
    <t>Luciana Meirelles</t>
  </si>
  <si>
    <t>Luis Gabriel Norub</t>
  </si>
  <si>
    <t>Luiz André Ferreira</t>
  </si>
  <si>
    <t>Manoel Guimarães</t>
  </si>
  <si>
    <t>Maraluce Gomes</t>
  </si>
  <si>
    <t>Marcela Gianotti</t>
  </si>
  <si>
    <t>Marcelo Aguiar</t>
  </si>
  <si>
    <t>Márcia Giuliani</t>
  </si>
  <si>
    <t>Marco Aurélio da Silva</t>
  </si>
  <si>
    <t>Marcos Albuquerque</t>
  </si>
  <si>
    <t>Marcos Assunção</t>
  </si>
  <si>
    <t>Maria Amélia Gouveia</t>
  </si>
  <si>
    <t>Maria Carolina Braga</t>
  </si>
  <si>
    <t>Maria Cilene Souza</t>
  </si>
  <si>
    <t>Maria do Carmo Leal</t>
  </si>
  <si>
    <t>Maria Inês Fagundes</t>
  </si>
  <si>
    <t>Maria Lucia Medeiros</t>
  </si>
  <si>
    <t>Maria Luiza Nasser</t>
  </si>
  <si>
    <t>Marina Santana</t>
  </si>
  <si>
    <t>Marineide Novais</t>
  </si>
  <si>
    <t>Marli Farias</t>
  </si>
  <si>
    <t xml:space="preserve">Marli Vieira </t>
  </si>
  <si>
    <t>Máximo Queiroz</t>
  </si>
  <si>
    <t>Melina Mercurio</t>
  </si>
  <si>
    <t>Miriam Hashimoto</t>
  </si>
  <si>
    <t>Nelson Cavaleiro</t>
  </si>
  <si>
    <t>Noeli Fernandes</t>
  </si>
  <si>
    <t>Ricardo Araras</t>
  </si>
  <si>
    <t>Rodrigo Maia</t>
  </si>
  <si>
    <t>Rogerio Dias</t>
  </si>
  <si>
    <t>Rogério Hanibal Junior</t>
  </si>
  <si>
    <t>Ronaldo Antunes</t>
  </si>
  <si>
    <t>Rosa Maria Garibaldo</t>
  </si>
  <si>
    <t>Rosana Gabrielli</t>
  </si>
  <si>
    <t>Roseli Hernandes</t>
  </si>
  <si>
    <t>Roseli Marcondes</t>
  </si>
  <si>
    <t>Roseli Mariachi</t>
  </si>
  <si>
    <t>Sofia Barros Maranhão</t>
  </si>
  <si>
    <t>Solange Farias</t>
  </si>
  <si>
    <t>Sonia Ferreira</t>
  </si>
  <si>
    <t>Sonia Maria Pereira</t>
  </si>
  <si>
    <t>Stella Cruz e Souza</t>
  </si>
  <si>
    <t>Stella Maris</t>
  </si>
  <si>
    <t>Tabata Genovich</t>
  </si>
  <si>
    <t>Tomás Ferraz</t>
  </si>
  <si>
    <t>Ursula Hiroshi</t>
  </si>
  <si>
    <t>Vanda Sueres</t>
  </si>
  <si>
    <t>Vanderlei Higino</t>
  </si>
  <si>
    <t>Vanessa Silva e Souza</t>
  </si>
  <si>
    <t>Vera Barroso</t>
  </si>
  <si>
    <t>Yeda Farias</t>
  </si>
  <si>
    <t>CONSUMIR.COM</t>
  </si>
  <si>
    <t>PRODUTO</t>
  </si>
  <si>
    <t>TIPO</t>
  </si>
  <si>
    <t>PREÇO INICIAL</t>
  </si>
  <si>
    <t>ESTADO</t>
  </si>
  <si>
    <t>VALOR DO FRETE</t>
  </si>
  <si>
    <t>VALOR DO ICM</t>
  </si>
  <si>
    <t>PREÇO FINAL</t>
  </si>
  <si>
    <t>QTDE</t>
  </si>
  <si>
    <t>VALOR TOTAL</t>
  </si>
  <si>
    <t>FORMA DE PAGTO</t>
  </si>
  <si>
    <t>Vinho Tinto</t>
  </si>
  <si>
    <t>Bebida</t>
  </si>
  <si>
    <t>BA</t>
  </si>
  <si>
    <t>Molho Italiano</t>
  </si>
  <si>
    <t>Alimento</t>
  </si>
  <si>
    <t>Macarrão</t>
  </si>
  <si>
    <t>RJ</t>
  </si>
  <si>
    <t>Molho de Tomate</t>
  </si>
  <si>
    <t>Vinho Branco</t>
  </si>
  <si>
    <t>RS</t>
  </si>
  <si>
    <t>Nhoque</t>
  </si>
  <si>
    <t>Lazanha</t>
  </si>
  <si>
    <t>SP</t>
  </si>
  <si>
    <t>Vinho Rosê</t>
  </si>
  <si>
    <t>Estado</t>
  </si>
  <si>
    <t>Frete</t>
  </si>
  <si>
    <t>ICM</t>
  </si>
  <si>
    <t>Valor Total</t>
  </si>
  <si>
    <t>Forma de Pagto</t>
  </si>
  <si>
    <t>Boleto</t>
  </si>
  <si>
    <t>Faturamento 20 dias</t>
  </si>
  <si>
    <t>2x (15/45 dias)</t>
  </si>
  <si>
    <t>3x (No ato/35/70 dias)</t>
  </si>
  <si>
    <t>Movimento Financeiro</t>
  </si>
  <si>
    <t>Data</t>
  </si>
  <si>
    <t>Grupo</t>
  </si>
  <si>
    <t>Descrição</t>
  </si>
  <si>
    <t>Movimento</t>
  </si>
  <si>
    <t>Valor</t>
  </si>
  <si>
    <t>Banco</t>
  </si>
  <si>
    <t>Mensal</t>
  </si>
  <si>
    <t>Conta de Gás</t>
  </si>
  <si>
    <t>Saída</t>
  </si>
  <si>
    <t>Itaú</t>
  </si>
  <si>
    <t>Serviços de Informática</t>
  </si>
  <si>
    <t>Entrada</t>
  </si>
  <si>
    <t>HSBC</t>
  </si>
  <si>
    <t>Lazer</t>
  </si>
  <si>
    <t>Aluguel de filmes</t>
  </si>
  <si>
    <t>Bradesco</t>
  </si>
  <si>
    <t>Conta de Luz</t>
  </si>
  <si>
    <t>Banco do Brasil</t>
  </si>
  <si>
    <t>TV a Cabo</t>
  </si>
  <si>
    <t>Viagem Salvador</t>
  </si>
  <si>
    <t>Restaurante Boa Refeição</t>
  </si>
  <si>
    <t>Eventual</t>
  </si>
  <si>
    <t>Comissões sobre serviços</t>
  </si>
  <si>
    <t>Supermercado</t>
  </si>
  <si>
    <t>Material de escritório</t>
  </si>
  <si>
    <t>Pagamento Empréstimo</t>
  </si>
  <si>
    <t>Roupas</t>
  </si>
  <si>
    <t>Empréstimo feito ao Salvador</t>
  </si>
  <si>
    <t>Salário Janaina</t>
  </si>
  <si>
    <t>Cinema e jantar</t>
  </si>
  <si>
    <t>Sapatos</t>
  </si>
  <si>
    <t>Empréstimo</t>
  </si>
  <si>
    <t>Doação</t>
  </si>
  <si>
    <t>Viagem Campinas</t>
  </si>
  <si>
    <t>Churrasco</t>
  </si>
  <si>
    <t>Ladrilhos - reforma</t>
  </si>
  <si>
    <t>Encanador</t>
  </si>
  <si>
    <t>Livros</t>
  </si>
  <si>
    <t>Jantar</t>
  </si>
  <si>
    <t>Passeio</t>
  </si>
  <si>
    <t>Teatro e jantar</t>
  </si>
  <si>
    <t>Açougue</t>
  </si>
  <si>
    <t>Presente de casamento</t>
  </si>
  <si>
    <t>Viagem Buenos Aires</t>
  </si>
  <si>
    <t>Compras em Buenos Aires</t>
  </si>
  <si>
    <t>Rótulos de Linha</t>
  </si>
  <si>
    <t>Total Geral</t>
  </si>
  <si>
    <t>Soma de Valor</t>
  </si>
  <si>
    <t>Funções de Data e Hora</t>
  </si>
  <si>
    <t>54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</si>
</sst>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4" fontId="2" fillId="2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44" fontId="0" fillId="0" borderId="1" xfId="2" applyFont="1" applyBorder="1"/>
    <xf numFmtId="14" fontId="0" fillId="0" borderId="1" xfId="0" applyNumberFormat="1" applyBorder="1"/>
    <xf numFmtId="1" fontId="3" fillId="0" borderId="1" xfId="1" applyNumberFormat="1" applyFont="1" applyBorder="1" applyAlignment="1">
      <alignment horizontal="center"/>
    </xf>
    <xf numFmtId="0" fontId="5" fillId="0" borderId="1" xfId="3" applyFont="1" applyFill="1" applyBorder="1" applyAlignment="1"/>
    <xf numFmtId="0" fontId="6" fillId="0" borderId="1" xfId="3" applyFont="1" applyBorder="1"/>
    <xf numFmtId="0" fontId="0" fillId="0" borderId="0" xfId="0" applyFont="1"/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/>
    <xf numFmtId="43" fontId="3" fillId="0" borderId="1" xfId="0" applyNumberFormat="1" applyFont="1" applyBorder="1"/>
    <xf numFmtId="0" fontId="3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/>
    <xf numFmtId="0" fontId="3" fillId="0" borderId="5" xfId="0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39" fontId="3" fillId="0" borderId="5" xfId="1" applyNumberFormat="1" applyFont="1" applyBorder="1"/>
    <xf numFmtId="0" fontId="3" fillId="0" borderId="6" xfId="0" applyFont="1" applyBorder="1"/>
    <xf numFmtId="0" fontId="3" fillId="0" borderId="0" xfId="0" applyFont="1" applyBorder="1" applyAlignment="1"/>
    <xf numFmtId="0" fontId="3" fillId="0" borderId="8" xfId="0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39" fontId="3" fillId="0" borderId="8" xfId="1" applyNumberFormat="1" applyFont="1" applyBorder="1"/>
    <xf numFmtId="0" fontId="3" fillId="0" borderId="9" xfId="0" applyFont="1" applyBorder="1"/>
    <xf numFmtId="0" fontId="0" fillId="0" borderId="0" xfId="0" applyFont="1" applyAlignment="1">
      <alignment horizontal="center"/>
    </xf>
    <xf numFmtId="44" fontId="0" fillId="0" borderId="0" xfId="2" applyFont="1"/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44" fontId="10" fillId="2" borderId="12" xfId="2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4" fontId="0" fillId="0" borderId="14" xfId="0" applyNumberFormat="1" applyFont="1" applyBorder="1"/>
    <xf numFmtId="0" fontId="0" fillId="0" borderId="1" xfId="0" applyFont="1" applyBorder="1" applyAlignment="1">
      <alignment horizontal="left"/>
    </xf>
    <xf numFmtId="0" fontId="3" fillId="0" borderId="15" xfId="0" applyFont="1" applyBorder="1"/>
    <xf numFmtId="14" fontId="0" fillId="0" borderId="16" xfId="0" applyNumberFormat="1" applyFont="1" applyBorder="1"/>
    <xf numFmtId="0" fontId="0" fillId="0" borderId="17" xfId="0" applyFont="1" applyBorder="1"/>
    <xf numFmtId="0" fontId="3" fillId="0" borderId="17" xfId="0" applyFont="1" applyBorder="1"/>
    <xf numFmtId="44" fontId="0" fillId="0" borderId="17" xfId="2" applyFont="1" applyBorder="1"/>
    <xf numFmtId="0" fontId="3" fillId="0" borderId="18" xfId="0" applyFont="1" applyBorder="1"/>
    <xf numFmtId="0" fontId="7" fillId="0" borderId="0" xfId="0" applyFont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0" fillId="0" borderId="19" xfId="0" applyBorder="1"/>
    <xf numFmtId="0" fontId="0" fillId="0" borderId="17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0" fillId="0" borderId="0" xfId="2" applyNumberFormat="1" applyFont="1"/>
  </cellXfs>
  <cellStyles count="4">
    <cellStyle name="Moeda" xfId="2" builtinId="4"/>
    <cellStyle name="Normal" xfId="0" builtinId="0"/>
    <cellStyle name="Normal 2" xfId="3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[Aula de Excel 07.08.xlsx]Plan3!Tabela dinâmica4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Plan3!$B$3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Plan3!$A$4:$A$16</c:f>
              <c:multiLvlStrCache>
                <c:ptCount val="8"/>
                <c:lvl>
                  <c:pt idx="0">
                    <c:v>Entrada</c:v>
                  </c:pt>
                  <c:pt idx="1">
                    <c:v>Saída</c:v>
                  </c:pt>
                  <c:pt idx="2">
                    <c:v>Entrada</c:v>
                  </c:pt>
                  <c:pt idx="3">
                    <c:v>Saída</c:v>
                  </c:pt>
                  <c:pt idx="4">
                    <c:v>Entrada</c:v>
                  </c:pt>
                  <c:pt idx="5">
                    <c:v>Saída</c:v>
                  </c:pt>
                  <c:pt idx="6">
                    <c:v>Entrada</c:v>
                  </c:pt>
                  <c:pt idx="7">
                    <c:v>Saída</c:v>
                  </c:pt>
                </c:lvl>
                <c:lvl>
                  <c:pt idx="0">
                    <c:v>Banco do Brasil</c:v>
                  </c:pt>
                  <c:pt idx="2">
                    <c:v>Bradesco</c:v>
                  </c:pt>
                  <c:pt idx="4">
                    <c:v>HSBC</c:v>
                  </c:pt>
                  <c:pt idx="6">
                    <c:v>Itaú</c:v>
                  </c:pt>
                </c:lvl>
              </c:multiLvlStrCache>
            </c:multiLvlStrRef>
          </c:cat>
          <c:val>
            <c:numRef>
              <c:f>Plan3!$B$4:$B$16</c:f>
              <c:numCache>
                <c:formatCode>General</c:formatCode>
                <c:ptCount val="8"/>
                <c:pt idx="0">
                  <c:v>72500</c:v>
                </c:pt>
                <c:pt idx="1">
                  <c:v>4805</c:v>
                </c:pt>
                <c:pt idx="2">
                  <c:v>14540</c:v>
                </c:pt>
                <c:pt idx="3">
                  <c:v>7903</c:v>
                </c:pt>
                <c:pt idx="4">
                  <c:v>23800</c:v>
                </c:pt>
                <c:pt idx="5">
                  <c:v>24647</c:v>
                </c:pt>
                <c:pt idx="6">
                  <c:v>95700</c:v>
                </c:pt>
                <c:pt idx="7">
                  <c:v>4042.7799999999997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393040"/>
        <c:axId val="296395840"/>
      </c:lineChart>
      <c:catAx>
        <c:axId val="29639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395840"/>
        <c:crosses val="autoZero"/>
        <c:auto val="1"/>
        <c:lblAlgn val="ctr"/>
        <c:lblOffset val="100"/>
        <c:noMultiLvlLbl val="0"/>
      </c:catAx>
      <c:valAx>
        <c:axId val="29639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3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14</xdr:col>
      <xdr:colOff>0</xdr:colOff>
      <xdr:row>14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écnico em Informática 2018.1" refreshedDate="43319.473287037035" createdVersion="5" refreshedVersion="5" minRefreshableVersion="3" recordCount="55">
  <cacheSource type="worksheet">
    <worksheetSource ref="A3:F58" sheet="Contas"/>
  </cacheSource>
  <cacheFields count="6">
    <cacheField name="Data" numFmtId="14">
      <sharedItems containsSemiMixedTypes="0" containsNonDate="0" containsDate="1" containsString="0" minDate="2011-01-05T00:00:00" maxDate="2011-12-24T00:00:00" count="43">
        <d v="2011-01-05T00:00:00"/>
        <d v="2011-01-07T00:00:00"/>
        <d v="2011-01-10T00:00:00"/>
        <d v="2011-01-18T00:00:00"/>
        <d v="2011-01-20T00:00:00"/>
        <d v="2011-02-04T00:00:00"/>
        <d v="2011-01-08T00:00:00"/>
        <d v="2011-02-08T00:00:00"/>
        <d v="2011-02-15T00:00:00"/>
        <d v="2011-02-21T00:00:00"/>
        <d v="2011-03-07T00:00:00"/>
        <d v="2011-03-10T00:00:00"/>
        <d v="2011-03-15T00:00:00"/>
        <d v="2011-03-21T00:00:00"/>
        <d v="2011-03-25T00:00:00"/>
        <d v="2011-04-01T00:00:00"/>
        <d v="2011-04-05T00:00:00"/>
        <d v="2011-04-06T00:00:00"/>
        <d v="2011-04-08T00:00:00"/>
        <d v="2011-04-11T00:00:00"/>
        <d v="2011-05-03T00:00:00"/>
        <d v="2011-05-05T00:00:00"/>
        <d v="2011-05-10T00:00:00"/>
        <d v="2011-05-18T00:00:00"/>
        <d v="2011-05-20T00:00:00"/>
        <d v="2011-05-30T00:00:00"/>
        <d v="2011-06-10T00:00:00"/>
        <d v="2011-10-01T00:00:00"/>
        <d v="2011-10-04T00:00:00"/>
        <d v="2011-10-05T00:00:00"/>
        <d v="2011-10-06T00:00:00"/>
        <d v="2011-10-15T00:00:00"/>
        <d v="2011-10-20T00:00:00"/>
        <d v="2011-10-25T00:00:00"/>
        <d v="2011-10-29T00:00:00"/>
        <d v="2011-11-04T00:00:00"/>
        <d v="2011-11-09T00:00:00"/>
        <d v="2011-11-17T00:00:00"/>
        <d v="2011-12-01T00:00:00"/>
        <d v="2011-12-03T00:00:00"/>
        <d v="2011-12-10T00:00:00"/>
        <d v="2011-12-20T00:00:00"/>
        <d v="2011-12-23T00:00:00"/>
      </sharedItems>
    </cacheField>
    <cacheField name="Grupo" numFmtId="0">
      <sharedItems count="3">
        <s v="Mensal"/>
        <s v="Lazer"/>
        <s v="Eventual"/>
      </sharedItems>
    </cacheField>
    <cacheField name="Descrição" numFmtId="0">
      <sharedItems count="30">
        <s v="Conta de Gás"/>
        <s v="Serviços de Informática"/>
        <s v="Aluguel de filmes"/>
        <s v="Conta de Luz"/>
        <s v="TV a Cabo"/>
        <s v="Viagem Salvador"/>
        <s v="Restaurante Boa Refeição"/>
        <s v="Comissões sobre serviços"/>
        <s v="Supermercado"/>
        <s v="Material de escritório"/>
        <s v="Pagamento Empréstimo"/>
        <s v="Roupas"/>
        <s v="Empréstimo feito ao Salvador"/>
        <s v="Salário Janaina"/>
        <s v="Cinema e jantar"/>
        <s v="Sapatos"/>
        <s v="Empréstimo"/>
        <s v="Doação"/>
        <s v="Viagem Campinas"/>
        <s v="Churrasco"/>
        <s v="Ladrilhos - reforma"/>
        <s v="Encanador"/>
        <s v="Livros"/>
        <s v="Jantar"/>
        <s v="Passeio"/>
        <s v="Teatro e jantar"/>
        <s v="Açougue"/>
        <s v="Presente de casamento"/>
        <s v="Viagem Buenos Aires"/>
        <s v="Compras em Buenos Aires"/>
      </sharedItems>
    </cacheField>
    <cacheField name="Movimento" numFmtId="0">
      <sharedItems count="2">
        <s v="Saída"/>
        <s v="Entrada"/>
      </sharedItems>
    </cacheField>
    <cacheField name="Valor" numFmtId="44">
      <sharedItems containsSemiMixedTypes="0" containsString="0" containsNumber="1" minValue="30" maxValue="24500"/>
    </cacheField>
    <cacheField name="Banco" numFmtId="0">
      <sharedItems count="4">
        <s v="Itaú"/>
        <s v="HSBC"/>
        <s v="Bradesco"/>
        <s v="Banco do Bras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x v="0"/>
    <n v="34"/>
    <x v="0"/>
  </r>
  <r>
    <x v="1"/>
    <x v="0"/>
    <x v="1"/>
    <x v="1"/>
    <n v="23800"/>
    <x v="1"/>
  </r>
  <r>
    <x v="2"/>
    <x v="1"/>
    <x v="2"/>
    <x v="0"/>
    <n v="30"/>
    <x v="2"/>
  </r>
  <r>
    <x v="2"/>
    <x v="0"/>
    <x v="3"/>
    <x v="0"/>
    <n v="120"/>
    <x v="3"/>
  </r>
  <r>
    <x v="3"/>
    <x v="0"/>
    <x v="4"/>
    <x v="0"/>
    <n v="320"/>
    <x v="3"/>
  </r>
  <r>
    <x v="4"/>
    <x v="1"/>
    <x v="5"/>
    <x v="0"/>
    <n v="12000"/>
    <x v="1"/>
  </r>
  <r>
    <x v="5"/>
    <x v="1"/>
    <x v="6"/>
    <x v="0"/>
    <n v="109"/>
    <x v="1"/>
  </r>
  <r>
    <x v="6"/>
    <x v="0"/>
    <x v="1"/>
    <x v="1"/>
    <n v="23800"/>
    <x v="0"/>
  </r>
  <r>
    <x v="7"/>
    <x v="2"/>
    <x v="7"/>
    <x v="1"/>
    <n v="3200"/>
    <x v="2"/>
  </r>
  <r>
    <x v="8"/>
    <x v="2"/>
    <x v="8"/>
    <x v="0"/>
    <n v="235"/>
    <x v="2"/>
  </r>
  <r>
    <x v="9"/>
    <x v="0"/>
    <x v="9"/>
    <x v="0"/>
    <n v="134"/>
    <x v="0"/>
  </r>
  <r>
    <x v="10"/>
    <x v="0"/>
    <x v="1"/>
    <x v="1"/>
    <n v="24000"/>
    <x v="0"/>
  </r>
  <r>
    <x v="11"/>
    <x v="0"/>
    <x v="10"/>
    <x v="0"/>
    <n v="1400"/>
    <x v="0"/>
  </r>
  <r>
    <x v="12"/>
    <x v="2"/>
    <x v="11"/>
    <x v="0"/>
    <n v="300"/>
    <x v="2"/>
  </r>
  <r>
    <x v="13"/>
    <x v="2"/>
    <x v="7"/>
    <x v="1"/>
    <n v="4500"/>
    <x v="2"/>
  </r>
  <r>
    <x v="14"/>
    <x v="0"/>
    <x v="12"/>
    <x v="1"/>
    <n v="1000"/>
    <x v="3"/>
  </r>
  <r>
    <x v="14"/>
    <x v="2"/>
    <x v="13"/>
    <x v="0"/>
    <n v="1300"/>
    <x v="3"/>
  </r>
  <r>
    <x v="14"/>
    <x v="1"/>
    <x v="14"/>
    <x v="0"/>
    <n v="230"/>
    <x v="1"/>
  </r>
  <r>
    <x v="15"/>
    <x v="2"/>
    <x v="15"/>
    <x v="0"/>
    <n v="260"/>
    <x v="2"/>
  </r>
  <r>
    <x v="16"/>
    <x v="0"/>
    <x v="16"/>
    <x v="0"/>
    <n v="1000"/>
    <x v="3"/>
  </r>
  <r>
    <x v="16"/>
    <x v="0"/>
    <x v="4"/>
    <x v="0"/>
    <n v="320"/>
    <x v="0"/>
  </r>
  <r>
    <x v="17"/>
    <x v="2"/>
    <x v="17"/>
    <x v="0"/>
    <n v="1000"/>
    <x v="2"/>
  </r>
  <r>
    <x v="18"/>
    <x v="0"/>
    <x v="1"/>
    <x v="1"/>
    <n v="24500"/>
    <x v="3"/>
  </r>
  <r>
    <x v="19"/>
    <x v="0"/>
    <x v="0"/>
    <x v="0"/>
    <n v="34.78"/>
    <x v="0"/>
  </r>
  <r>
    <x v="20"/>
    <x v="2"/>
    <x v="11"/>
    <x v="0"/>
    <n v="290"/>
    <x v="2"/>
  </r>
  <r>
    <x v="21"/>
    <x v="1"/>
    <x v="18"/>
    <x v="0"/>
    <n v="1200"/>
    <x v="1"/>
  </r>
  <r>
    <x v="21"/>
    <x v="2"/>
    <x v="7"/>
    <x v="1"/>
    <n v="2560"/>
    <x v="2"/>
  </r>
  <r>
    <x v="22"/>
    <x v="0"/>
    <x v="1"/>
    <x v="1"/>
    <n v="23000"/>
    <x v="3"/>
  </r>
  <r>
    <x v="22"/>
    <x v="0"/>
    <x v="3"/>
    <x v="0"/>
    <n v="120"/>
    <x v="0"/>
  </r>
  <r>
    <x v="23"/>
    <x v="1"/>
    <x v="19"/>
    <x v="0"/>
    <n v="320"/>
    <x v="1"/>
  </r>
  <r>
    <x v="24"/>
    <x v="2"/>
    <x v="12"/>
    <x v="1"/>
    <n v="1000"/>
    <x v="2"/>
  </r>
  <r>
    <x v="24"/>
    <x v="0"/>
    <x v="9"/>
    <x v="0"/>
    <n v="210"/>
    <x v="3"/>
  </r>
  <r>
    <x v="24"/>
    <x v="2"/>
    <x v="20"/>
    <x v="0"/>
    <n v="540"/>
    <x v="0"/>
  </r>
  <r>
    <x v="25"/>
    <x v="2"/>
    <x v="21"/>
    <x v="0"/>
    <n v="1000"/>
    <x v="2"/>
  </r>
  <r>
    <x v="25"/>
    <x v="2"/>
    <x v="22"/>
    <x v="0"/>
    <n v="200"/>
    <x v="3"/>
  </r>
  <r>
    <x v="26"/>
    <x v="0"/>
    <x v="1"/>
    <x v="1"/>
    <n v="24000"/>
    <x v="0"/>
  </r>
  <r>
    <x v="26"/>
    <x v="2"/>
    <x v="8"/>
    <x v="0"/>
    <n v="258"/>
    <x v="2"/>
  </r>
  <r>
    <x v="27"/>
    <x v="1"/>
    <x v="23"/>
    <x v="0"/>
    <n v="290"/>
    <x v="1"/>
  </r>
  <r>
    <x v="27"/>
    <x v="1"/>
    <x v="24"/>
    <x v="0"/>
    <n v="198"/>
    <x v="1"/>
  </r>
  <r>
    <x v="28"/>
    <x v="1"/>
    <x v="25"/>
    <x v="0"/>
    <n v="300"/>
    <x v="1"/>
  </r>
  <r>
    <x v="28"/>
    <x v="2"/>
    <x v="26"/>
    <x v="0"/>
    <n v="280"/>
    <x v="2"/>
  </r>
  <r>
    <x v="29"/>
    <x v="0"/>
    <x v="4"/>
    <x v="0"/>
    <n v="320"/>
    <x v="3"/>
  </r>
  <r>
    <x v="30"/>
    <x v="0"/>
    <x v="1"/>
    <x v="1"/>
    <n v="23900"/>
    <x v="0"/>
  </r>
  <r>
    <x v="31"/>
    <x v="2"/>
    <x v="27"/>
    <x v="0"/>
    <n v="200"/>
    <x v="2"/>
  </r>
  <r>
    <x v="32"/>
    <x v="0"/>
    <x v="16"/>
    <x v="0"/>
    <n v="1200"/>
    <x v="3"/>
  </r>
  <r>
    <x v="33"/>
    <x v="0"/>
    <x v="3"/>
    <x v="0"/>
    <n v="230"/>
    <x v="0"/>
  </r>
  <r>
    <x v="34"/>
    <x v="2"/>
    <x v="7"/>
    <x v="1"/>
    <n v="1500"/>
    <x v="2"/>
  </r>
  <r>
    <x v="35"/>
    <x v="1"/>
    <x v="28"/>
    <x v="0"/>
    <n v="10000"/>
    <x v="1"/>
  </r>
  <r>
    <x v="36"/>
    <x v="2"/>
    <x v="29"/>
    <x v="0"/>
    <n v="2300"/>
    <x v="2"/>
  </r>
  <r>
    <x v="37"/>
    <x v="0"/>
    <x v="9"/>
    <x v="0"/>
    <n v="135"/>
    <x v="3"/>
  </r>
  <r>
    <x v="38"/>
    <x v="0"/>
    <x v="10"/>
    <x v="0"/>
    <n v="1230"/>
    <x v="0"/>
  </r>
  <r>
    <x v="39"/>
    <x v="2"/>
    <x v="8"/>
    <x v="0"/>
    <n v="450"/>
    <x v="2"/>
  </r>
  <r>
    <x v="40"/>
    <x v="0"/>
    <x v="1"/>
    <x v="1"/>
    <n v="24000"/>
    <x v="3"/>
  </r>
  <r>
    <x v="41"/>
    <x v="2"/>
    <x v="7"/>
    <x v="1"/>
    <n v="1780"/>
    <x v="2"/>
  </r>
  <r>
    <x v="42"/>
    <x v="2"/>
    <x v="13"/>
    <x v="0"/>
    <n v="13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3:B16" firstHeaderRow="1" firstDataRow="1" firstDataCol="1"/>
  <pivotFields count="6">
    <pivotField numFmtId="14" showAll="0">
      <items count="44">
        <item x="0"/>
        <item x="1"/>
        <item x="6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1">
        <item x="26"/>
        <item x="2"/>
        <item x="19"/>
        <item x="14"/>
        <item x="7"/>
        <item x="29"/>
        <item x="0"/>
        <item x="3"/>
        <item x="17"/>
        <item x="16"/>
        <item x="12"/>
        <item x="21"/>
        <item x="23"/>
        <item x="20"/>
        <item x="22"/>
        <item x="9"/>
        <item x="10"/>
        <item x="24"/>
        <item x="27"/>
        <item x="6"/>
        <item x="11"/>
        <item x="13"/>
        <item x="15"/>
        <item x="1"/>
        <item x="8"/>
        <item x="25"/>
        <item x="4"/>
        <item x="28"/>
        <item x="18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numFmtId="44" showAll="0"/>
    <pivotField axis="axisRow" showAll="0">
      <items count="5">
        <item x="3"/>
        <item x="2"/>
        <item x="1"/>
        <item x="0"/>
        <item t="default"/>
      </items>
    </pivotField>
  </pivotFields>
  <rowFields count="2">
    <field x="5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oma de Valor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K103" sqref="K103"/>
    </sheetView>
  </sheetViews>
  <sheetFormatPr defaultRowHeight="15" x14ac:dyDescent="0.25"/>
  <cols>
    <col min="1" max="1" width="26.42578125" customWidth="1"/>
    <col min="2" max="2" width="17.85546875" customWidth="1"/>
    <col min="3" max="3" width="13.5703125" customWidth="1"/>
    <col min="4" max="4" width="13.85546875" customWidth="1"/>
    <col min="5" max="5" width="17.85546875" customWidth="1"/>
    <col min="6" max="6" width="10.7109375" customWidth="1"/>
    <col min="9" max="9" width="12.140625" bestFit="1" customWidth="1"/>
    <col min="11" max="11" width="15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K1" s="60" t="s">
        <v>199</v>
      </c>
      <c r="L1" s="60"/>
      <c r="M1" s="60"/>
    </row>
    <row r="2" spans="1:13" x14ac:dyDescent="0.25">
      <c r="A2" s="5" t="s">
        <v>6</v>
      </c>
      <c r="B2" s="6" t="s">
        <v>7</v>
      </c>
      <c r="C2" s="6" t="s">
        <v>8</v>
      </c>
      <c r="D2" s="7">
        <v>2300</v>
      </c>
      <c r="E2" s="8">
        <v>33605</v>
      </c>
      <c r="F2" s="9">
        <f ca="1">YEAR(TODAY())-YEAR(E2)</f>
        <v>26</v>
      </c>
      <c r="I2" s="61">
        <v>35765</v>
      </c>
    </row>
    <row r="3" spans="1:13" x14ac:dyDescent="0.25">
      <c r="A3" s="5" t="s">
        <v>9</v>
      </c>
      <c r="B3" s="6" t="s">
        <v>10</v>
      </c>
      <c r="C3" s="6" t="s">
        <v>11</v>
      </c>
      <c r="D3" s="7">
        <v>2500</v>
      </c>
      <c r="E3" s="8">
        <v>31940</v>
      </c>
      <c r="F3" s="9">
        <f t="shared" ref="F3:F66" ca="1" si="0">YEAR(TODAY())-YEAR(E3)</f>
        <v>31</v>
      </c>
      <c r="I3" s="63">
        <f ca="1">TODAY()-I2</f>
        <v>7554</v>
      </c>
      <c r="K3" s="61">
        <f ca="1">TODAY()</f>
        <v>43319</v>
      </c>
    </row>
    <row r="4" spans="1:13" x14ac:dyDescent="0.25">
      <c r="A4" s="10" t="s">
        <v>12</v>
      </c>
      <c r="B4" s="6" t="s">
        <v>7</v>
      </c>
      <c r="C4" s="6" t="s">
        <v>8</v>
      </c>
      <c r="D4" s="7">
        <v>2100</v>
      </c>
      <c r="E4" s="8">
        <v>28623</v>
      </c>
      <c r="F4" s="9">
        <f t="shared" ca="1" si="0"/>
        <v>40</v>
      </c>
      <c r="K4" s="62">
        <f ca="1">NOW()</f>
        <v>43319.495967476854</v>
      </c>
    </row>
    <row r="5" spans="1:13" x14ac:dyDescent="0.25">
      <c r="A5" s="10" t="s">
        <v>13</v>
      </c>
      <c r="B5" s="6" t="s">
        <v>14</v>
      </c>
      <c r="C5" s="6" t="s">
        <v>8</v>
      </c>
      <c r="D5" s="7">
        <v>1250</v>
      </c>
      <c r="E5" s="8">
        <v>33501</v>
      </c>
      <c r="F5" s="9">
        <f t="shared" ca="1" si="0"/>
        <v>27</v>
      </c>
      <c r="K5">
        <f ca="1">MONTH(K3)</f>
        <v>8</v>
      </c>
    </row>
    <row r="6" spans="1:13" x14ac:dyDescent="0.25">
      <c r="A6" s="5" t="s">
        <v>15</v>
      </c>
      <c r="B6" s="6" t="s">
        <v>14</v>
      </c>
      <c r="C6" s="6" t="s">
        <v>16</v>
      </c>
      <c r="D6" s="7">
        <v>3800</v>
      </c>
      <c r="E6" s="8">
        <v>24027</v>
      </c>
      <c r="F6" s="9">
        <f t="shared" ca="1" si="0"/>
        <v>53</v>
      </c>
      <c r="K6">
        <f ca="1">YEAR(K4)</f>
        <v>2018</v>
      </c>
    </row>
    <row r="7" spans="1:13" x14ac:dyDescent="0.25">
      <c r="A7" s="5" t="s">
        <v>17</v>
      </c>
      <c r="B7" s="6" t="s">
        <v>10</v>
      </c>
      <c r="C7" s="6" t="s">
        <v>11</v>
      </c>
      <c r="D7" s="7">
        <v>2700</v>
      </c>
      <c r="E7" s="8">
        <v>32827</v>
      </c>
      <c r="F7" s="9">
        <f t="shared" ca="1" si="0"/>
        <v>29</v>
      </c>
    </row>
    <row r="8" spans="1:13" x14ac:dyDescent="0.25">
      <c r="A8" s="10" t="s">
        <v>18</v>
      </c>
      <c r="B8" s="6" t="s">
        <v>19</v>
      </c>
      <c r="C8" s="6" t="s">
        <v>20</v>
      </c>
      <c r="D8" s="7">
        <v>1800</v>
      </c>
      <c r="E8" s="8">
        <v>28302</v>
      </c>
      <c r="F8" s="9">
        <f t="shared" ca="1" si="0"/>
        <v>41</v>
      </c>
      <c r="I8" s="58">
        <f ca="1">INT((TODAY()-E2)/365.25)</f>
        <v>26</v>
      </c>
    </row>
    <row r="9" spans="1:13" x14ac:dyDescent="0.25">
      <c r="A9" s="11" t="s">
        <v>21</v>
      </c>
      <c r="B9" s="6" t="s">
        <v>19</v>
      </c>
      <c r="C9" s="6" t="s">
        <v>20</v>
      </c>
      <c r="D9" s="7">
        <v>1750</v>
      </c>
      <c r="E9" s="8">
        <v>24209</v>
      </c>
      <c r="F9" s="9">
        <f t="shared" ca="1" si="0"/>
        <v>52</v>
      </c>
      <c r="I9" t="str">
        <f ca="1">DATEDIF(E2,TODAY(),"Y")&amp;" Anos"</f>
        <v>26 Anos</v>
      </c>
    </row>
    <row r="10" spans="1:13" x14ac:dyDescent="0.25">
      <c r="A10" s="5" t="s">
        <v>22</v>
      </c>
      <c r="B10" s="6" t="s">
        <v>7</v>
      </c>
      <c r="C10" s="6" t="s">
        <v>8</v>
      </c>
      <c r="D10" s="7">
        <v>2470</v>
      </c>
      <c r="E10" s="8">
        <v>24531</v>
      </c>
      <c r="F10" s="9">
        <f t="shared" ca="1" si="0"/>
        <v>51</v>
      </c>
      <c r="I10" t="s">
        <v>200</v>
      </c>
    </row>
    <row r="11" spans="1:13" x14ac:dyDescent="0.25">
      <c r="A11" s="11" t="s">
        <v>23</v>
      </c>
      <c r="B11" s="6" t="s">
        <v>14</v>
      </c>
      <c r="C11" s="6" t="s">
        <v>11</v>
      </c>
      <c r="D11" s="7">
        <v>1678</v>
      </c>
      <c r="E11" s="8">
        <v>30759</v>
      </c>
      <c r="F11" s="9">
        <f t="shared" ca="1" si="0"/>
        <v>34</v>
      </c>
      <c r="I11">
        <f>23*LEFT(I10,2)</f>
        <v>1242</v>
      </c>
    </row>
    <row r="12" spans="1:13" x14ac:dyDescent="0.25">
      <c r="A12" s="5" t="s">
        <v>24</v>
      </c>
      <c r="B12" s="6" t="s">
        <v>10</v>
      </c>
      <c r="C12" s="6" t="s">
        <v>11</v>
      </c>
      <c r="D12" s="7">
        <v>2500</v>
      </c>
      <c r="E12" s="8">
        <v>33053</v>
      </c>
      <c r="F12" s="9">
        <f t="shared" ca="1" si="0"/>
        <v>28</v>
      </c>
    </row>
    <row r="13" spans="1:13" x14ac:dyDescent="0.25">
      <c r="A13" s="10" t="s">
        <v>25</v>
      </c>
      <c r="B13" s="6" t="s">
        <v>19</v>
      </c>
      <c r="C13" s="6" t="s">
        <v>20</v>
      </c>
      <c r="D13" s="7">
        <v>2000</v>
      </c>
      <c r="E13" s="8">
        <v>31258</v>
      </c>
      <c r="F13" s="9">
        <f t="shared" ca="1" si="0"/>
        <v>33</v>
      </c>
    </row>
    <row r="14" spans="1:13" x14ac:dyDescent="0.25">
      <c r="A14" s="11" t="s">
        <v>26</v>
      </c>
      <c r="B14" s="6" t="s">
        <v>19</v>
      </c>
      <c r="C14" s="6" t="s">
        <v>11</v>
      </c>
      <c r="D14" s="7">
        <v>3500</v>
      </c>
      <c r="E14" s="8">
        <v>30905</v>
      </c>
      <c r="F14" s="9">
        <f t="shared" ca="1" si="0"/>
        <v>34</v>
      </c>
    </row>
    <row r="15" spans="1:13" x14ac:dyDescent="0.25">
      <c r="A15" s="10" t="s">
        <v>27</v>
      </c>
      <c r="B15" s="6" t="s">
        <v>7</v>
      </c>
      <c r="C15" s="6" t="s">
        <v>8</v>
      </c>
      <c r="D15" s="7">
        <v>2700</v>
      </c>
      <c r="E15" s="8">
        <v>28867</v>
      </c>
      <c r="F15" s="9">
        <f t="shared" ca="1" si="0"/>
        <v>39</v>
      </c>
    </row>
    <row r="16" spans="1:13" x14ac:dyDescent="0.25">
      <c r="A16" s="5" t="s">
        <v>28</v>
      </c>
      <c r="B16" s="6" t="s">
        <v>7</v>
      </c>
      <c r="C16" s="6" t="s">
        <v>11</v>
      </c>
      <c r="D16" s="7">
        <v>2780</v>
      </c>
      <c r="E16" s="8">
        <v>29265</v>
      </c>
      <c r="F16" s="9">
        <f t="shared" ca="1" si="0"/>
        <v>38</v>
      </c>
    </row>
    <row r="17" spans="1:6" x14ac:dyDescent="0.25">
      <c r="A17" s="5" t="s">
        <v>29</v>
      </c>
      <c r="B17" s="6" t="s">
        <v>19</v>
      </c>
      <c r="C17" s="6" t="s">
        <v>16</v>
      </c>
      <c r="D17" s="7">
        <v>4500</v>
      </c>
      <c r="E17" s="8">
        <v>21681</v>
      </c>
      <c r="F17" s="9">
        <f t="shared" ca="1" si="0"/>
        <v>59</v>
      </c>
    </row>
    <row r="18" spans="1:6" x14ac:dyDescent="0.25">
      <c r="A18" s="5" t="s">
        <v>30</v>
      </c>
      <c r="B18" s="6" t="s">
        <v>14</v>
      </c>
      <c r="C18" s="6" t="s">
        <v>20</v>
      </c>
      <c r="D18" s="7">
        <v>1200</v>
      </c>
      <c r="E18" s="8">
        <v>32006</v>
      </c>
      <c r="F18" s="9">
        <f t="shared" ca="1" si="0"/>
        <v>31</v>
      </c>
    </row>
    <row r="19" spans="1:6" x14ac:dyDescent="0.25">
      <c r="A19" s="5" t="s">
        <v>31</v>
      </c>
      <c r="B19" s="6" t="s">
        <v>14</v>
      </c>
      <c r="C19" s="6" t="s">
        <v>20</v>
      </c>
      <c r="D19" s="7">
        <v>1207</v>
      </c>
      <c r="E19" s="8">
        <v>32493</v>
      </c>
      <c r="F19" s="9">
        <f t="shared" ca="1" si="0"/>
        <v>30</v>
      </c>
    </row>
    <row r="20" spans="1:6" x14ac:dyDescent="0.25">
      <c r="A20" s="5" t="s">
        <v>32</v>
      </c>
      <c r="B20" s="6" t="s">
        <v>10</v>
      </c>
      <c r="C20" s="6" t="s">
        <v>16</v>
      </c>
      <c r="D20" s="7">
        <v>4780</v>
      </c>
      <c r="E20" s="8">
        <v>21936</v>
      </c>
      <c r="F20" s="9">
        <f t="shared" ca="1" si="0"/>
        <v>58</v>
      </c>
    </row>
    <row r="21" spans="1:6" x14ac:dyDescent="0.25">
      <c r="A21" s="5" t="s">
        <v>33</v>
      </c>
      <c r="B21" s="6" t="s">
        <v>7</v>
      </c>
      <c r="C21" s="6" t="s">
        <v>11</v>
      </c>
      <c r="D21" s="7">
        <v>3200</v>
      </c>
      <c r="E21" s="8">
        <v>32947</v>
      </c>
      <c r="F21" s="9">
        <f t="shared" ca="1" si="0"/>
        <v>28</v>
      </c>
    </row>
    <row r="22" spans="1:6" x14ac:dyDescent="0.25">
      <c r="A22" s="11" t="s">
        <v>34</v>
      </c>
      <c r="B22" s="6" t="s">
        <v>19</v>
      </c>
      <c r="C22" s="6" t="s">
        <v>8</v>
      </c>
      <c r="D22" s="7">
        <v>1450</v>
      </c>
      <c r="E22" s="8">
        <v>31072</v>
      </c>
      <c r="F22" s="9">
        <f t="shared" ca="1" si="0"/>
        <v>33</v>
      </c>
    </row>
    <row r="23" spans="1:6" x14ac:dyDescent="0.25">
      <c r="A23" s="5" t="s">
        <v>35</v>
      </c>
      <c r="B23" s="6" t="s">
        <v>10</v>
      </c>
      <c r="C23" s="6" t="s">
        <v>11</v>
      </c>
      <c r="D23" s="7">
        <v>2769</v>
      </c>
      <c r="E23" s="8">
        <v>24958</v>
      </c>
      <c r="F23" s="9">
        <f t="shared" ca="1" si="0"/>
        <v>50</v>
      </c>
    </row>
    <row r="24" spans="1:6" x14ac:dyDescent="0.25">
      <c r="A24" s="10" t="s">
        <v>36</v>
      </c>
      <c r="B24" s="6" t="s">
        <v>14</v>
      </c>
      <c r="C24" s="6" t="s">
        <v>20</v>
      </c>
      <c r="D24" s="7">
        <v>1560</v>
      </c>
      <c r="E24" s="8">
        <v>33199</v>
      </c>
      <c r="F24" s="9">
        <f t="shared" ca="1" si="0"/>
        <v>28</v>
      </c>
    </row>
    <row r="25" spans="1:6" x14ac:dyDescent="0.25">
      <c r="A25" s="10" t="s">
        <v>37</v>
      </c>
      <c r="B25" s="6" t="s">
        <v>14</v>
      </c>
      <c r="C25" s="6" t="s">
        <v>20</v>
      </c>
      <c r="D25" s="7">
        <v>1564</v>
      </c>
      <c r="E25" s="8">
        <v>28777</v>
      </c>
      <c r="F25" s="9">
        <f t="shared" ca="1" si="0"/>
        <v>40</v>
      </c>
    </row>
    <row r="26" spans="1:6" x14ac:dyDescent="0.25">
      <c r="A26" s="10" t="s">
        <v>38</v>
      </c>
      <c r="B26" s="6" t="s">
        <v>14</v>
      </c>
      <c r="C26" s="6" t="s">
        <v>8</v>
      </c>
      <c r="D26" s="7">
        <v>1800</v>
      </c>
      <c r="E26" s="8">
        <v>28029</v>
      </c>
      <c r="F26" s="9">
        <f t="shared" ca="1" si="0"/>
        <v>42</v>
      </c>
    </row>
    <row r="27" spans="1:6" x14ac:dyDescent="0.25">
      <c r="A27" s="5" t="s">
        <v>39</v>
      </c>
      <c r="B27" s="6" t="s">
        <v>7</v>
      </c>
      <c r="C27" s="6" t="s">
        <v>16</v>
      </c>
      <c r="D27" s="7">
        <v>4200</v>
      </c>
      <c r="E27" s="8">
        <v>32640</v>
      </c>
      <c r="F27" s="9">
        <f t="shared" ca="1" si="0"/>
        <v>29</v>
      </c>
    </row>
    <row r="28" spans="1:6" x14ac:dyDescent="0.25">
      <c r="A28" s="11" t="s">
        <v>40</v>
      </c>
      <c r="B28" s="6" t="s">
        <v>7</v>
      </c>
      <c r="C28" s="6" t="s">
        <v>8</v>
      </c>
      <c r="D28" s="7">
        <v>1458</v>
      </c>
      <c r="E28" s="8">
        <v>29022</v>
      </c>
      <c r="F28" s="9">
        <f t="shared" ca="1" si="0"/>
        <v>39</v>
      </c>
    </row>
    <row r="29" spans="1:6" x14ac:dyDescent="0.25">
      <c r="A29" s="11" t="s">
        <v>41</v>
      </c>
      <c r="B29" s="6" t="s">
        <v>10</v>
      </c>
      <c r="C29" s="6" t="s">
        <v>11</v>
      </c>
      <c r="D29" s="7">
        <v>3200</v>
      </c>
      <c r="E29" s="8">
        <v>22235</v>
      </c>
      <c r="F29" s="9">
        <f t="shared" ca="1" si="0"/>
        <v>58</v>
      </c>
    </row>
    <row r="30" spans="1:6" x14ac:dyDescent="0.25">
      <c r="A30" s="10" t="s">
        <v>42</v>
      </c>
      <c r="B30" s="6" t="s">
        <v>19</v>
      </c>
      <c r="C30" s="6" t="s">
        <v>11</v>
      </c>
      <c r="D30" s="7">
        <v>3600</v>
      </c>
      <c r="E30" s="8">
        <v>30406</v>
      </c>
      <c r="F30" s="9">
        <f t="shared" ca="1" si="0"/>
        <v>35</v>
      </c>
    </row>
    <row r="31" spans="1:6" x14ac:dyDescent="0.25">
      <c r="A31" s="11" t="s">
        <v>43</v>
      </c>
      <c r="B31" s="6" t="s">
        <v>10</v>
      </c>
      <c r="C31" s="6" t="s">
        <v>11</v>
      </c>
      <c r="D31" s="7">
        <v>3190</v>
      </c>
      <c r="E31" s="8">
        <v>30136</v>
      </c>
      <c r="F31" s="9">
        <f t="shared" ca="1" si="0"/>
        <v>36</v>
      </c>
    </row>
    <row r="32" spans="1:6" x14ac:dyDescent="0.25">
      <c r="A32" s="5" t="s">
        <v>44</v>
      </c>
      <c r="B32" s="6" t="s">
        <v>7</v>
      </c>
      <c r="C32" s="6" t="s">
        <v>20</v>
      </c>
      <c r="D32" s="7">
        <v>1400</v>
      </c>
      <c r="E32" s="8">
        <v>31412</v>
      </c>
      <c r="F32" s="9">
        <f t="shared" ca="1" si="0"/>
        <v>33</v>
      </c>
    </row>
    <row r="33" spans="1:6" x14ac:dyDescent="0.25">
      <c r="A33" s="10" t="s">
        <v>45</v>
      </c>
      <c r="B33" s="6" t="s">
        <v>14</v>
      </c>
      <c r="C33" s="6" t="s">
        <v>8</v>
      </c>
      <c r="D33" s="7">
        <v>2180</v>
      </c>
      <c r="E33" s="8">
        <v>29530</v>
      </c>
      <c r="F33" s="9">
        <f t="shared" ca="1" si="0"/>
        <v>38</v>
      </c>
    </row>
    <row r="34" spans="1:6" x14ac:dyDescent="0.25">
      <c r="A34" s="11" t="s">
        <v>46</v>
      </c>
      <c r="B34" s="6" t="s">
        <v>14</v>
      </c>
      <c r="C34" s="6" t="s">
        <v>11</v>
      </c>
      <c r="D34" s="7">
        <v>2570</v>
      </c>
      <c r="E34" s="8">
        <v>30776</v>
      </c>
      <c r="F34" s="9">
        <f t="shared" ca="1" si="0"/>
        <v>34</v>
      </c>
    </row>
    <row r="35" spans="1:6" x14ac:dyDescent="0.25">
      <c r="A35" s="10" t="s">
        <v>47</v>
      </c>
      <c r="B35" s="6" t="s">
        <v>10</v>
      </c>
      <c r="C35" s="6" t="s">
        <v>20</v>
      </c>
      <c r="D35" s="7">
        <v>1320</v>
      </c>
      <c r="E35" s="8">
        <v>28756</v>
      </c>
      <c r="F35" s="9">
        <f t="shared" ca="1" si="0"/>
        <v>40</v>
      </c>
    </row>
    <row r="36" spans="1:6" x14ac:dyDescent="0.25">
      <c r="A36" s="5" t="s">
        <v>48</v>
      </c>
      <c r="B36" s="6" t="s">
        <v>19</v>
      </c>
      <c r="C36" s="6" t="s">
        <v>20</v>
      </c>
      <c r="D36" s="7">
        <v>1600</v>
      </c>
      <c r="E36" s="8">
        <v>31707</v>
      </c>
      <c r="F36" s="9">
        <f t="shared" ca="1" si="0"/>
        <v>32</v>
      </c>
    </row>
    <row r="37" spans="1:6" x14ac:dyDescent="0.25">
      <c r="A37" s="5" t="s">
        <v>49</v>
      </c>
      <c r="B37" s="6" t="s">
        <v>19</v>
      </c>
      <c r="C37" s="6" t="s">
        <v>11</v>
      </c>
      <c r="D37" s="7">
        <v>3200</v>
      </c>
      <c r="E37" s="8">
        <v>24635</v>
      </c>
      <c r="F37" s="9">
        <f t="shared" ca="1" si="0"/>
        <v>51</v>
      </c>
    </row>
    <row r="38" spans="1:6" x14ac:dyDescent="0.25">
      <c r="A38" s="5" t="s">
        <v>50</v>
      </c>
      <c r="B38" s="6" t="s">
        <v>10</v>
      </c>
      <c r="C38" s="6" t="s">
        <v>8</v>
      </c>
      <c r="D38" s="7">
        <v>2100</v>
      </c>
      <c r="E38" s="8">
        <v>20714</v>
      </c>
      <c r="F38" s="9">
        <f t="shared" ca="1" si="0"/>
        <v>62</v>
      </c>
    </row>
    <row r="39" spans="1:6" x14ac:dyDescent="0.25">
      <c r="A39" s="5" t="s">
        <v>51</v>
      </c>
      <c r="B39" s="6" t="s">
        <v>7</v>
      </c>
      <c r="C39" s="6" t="s">
        <v>20</v>
      </c>
      <c r="D39" s="7">
        <v>1890</v>
      </c>
      <c r="E39" s="8">
        <v>29738</v>
      </c>
      <c r="F39" s="9">
        <f t="shared" ca="1" si="0"/>
        <v>37</v>
      </c>
    </row>
    <row r="40" spans="1:6" x14ac:dyDescent="0.25">
      <c r="A40" s="5" t="s">
        <v>52</v>
      </c>
      <c r="B40" s="6" t="s">
        <v>14</v>
      </c>
      <c r="C40" s="6" t="s">
        <v>8</v>
      </c>
      <c r="D40" s="7">
        <v>2650</v>
      </c>
      <c r="E40" s="8">
        <v>24762</v>
      </c>
      <c r="F40" s="9">
        <f t="shared" ca="1" si="0"/>
        <v>51</v>
      </c>
    </row>
    <row r="41" spans="1:6" x14ac:dyDescent="0.25">
      <c r="A41" s="5" t="s">
        <v>53</v>
      </c>
      <c r="B41" s="6" t="s">
        <v>19</v>
      </c>
      <c r="C41" s="6" t="s">
        <v>11</v>
      </c>
      <c r="D41" s="7">
        <v>2850</v>
      </c>
      <c r="E41" s="8">
        <v>29504</v>
      </c>
      <c r="F41" s="9">
        <f t="shared" ca="1" si="0"/>
        <v>38</v>
      </c>
    </row>
    <row r="42" spans="1:6" x14ac:dyDescent="0.25">
      <c r="A42" s="10" t="s">
        <v>54</v>
      </c>
      <c r="B42" s="6" t="s">
        <v>14</v>
      </c>
      <c r="C42" s="6" t="s">
        <v>8</v>
      </c>
      <c r="D42" s="7">
        <v>2176</v>
      </c>
      <c r="E42" s="8">
        <v>33018</v>
      </c>
      <c r="F42" s="9">
        <f t="shared" ca="1" si="0"/>
        <v>28</v>
      </c>
    </row>
    <row r="43" spans="1:6" x14ac:dyDescent="0.25">
      <c r="A43" s="5" t="s">
        <v>55</v>
      </c>
      <c r="B43" s="6" t="s">
        <v>19</v>
      </c>
      <c r="C43" s="6" t="s">
        <v>20</v>
      </c>
      <c r="D43" s="7">
        <v>1050</v>
      </c>
      <c r="E43" s="8">
        <v>30279</v>
      </c>
      <c r="F43" s="9">
        <f t="shared" ca="1" si="0"/>
        <v>36</v>
      </c>
    </row>
    <row r="44" spans="1:6" x14ac:dyDescent="0.25">
      <c r="A44" s="10" t="s">
        <v>56</v>
      </c>
      <c r="B44" s="6" t="s">
        <v>19</v>
      </c>
      <c r="C44" s="6" t="s">
        <v>20</v>
      </c>
      <c r="D44" s="7">
        <v>1320</v>
      </c>
      <c r="E44" s="8">
        <v>31756</v>
      </c>
      <c r="F44" s="9">
        <f t="shared" ca="1" si="0"/>
        <v>32</v>
      </c>
    </row>
    <row r="45" spans="1:6" x14ac:dyDescent="0.25">
      <c r="A45" s="5" t="s">
        <v>57</v>
      </c>
      <c r="B45" s="6" t="s">
        <v>14</v>
      </c>
      <c r="C45" s="6" t="s">
        <v>11</v>
      </c>
      <c r="D45" s="7">
        <v>2100</v>
      </c>
      <c r="E45" s="8">
        <v>28207</v>
      </c>
      <c r="F45" s="9">
        <f t="shared" ca="1" si="0"/>
        <v>41</v>
      </c>
    </row>
    <row r="46" spans="1:6" x14ac:dyDescent="0.25">
      <c r="A46" s="5" t="s">
        <v>58</v>
      </c>
      <c r="B46" s="6" t="s">
        <v>10</v>
      </c>
      <c r="C46" s="6" t="s">
        <v>11</v>
      </c>
      <c r="D46" s="7">
        <v>2640</v>
      </c>
      <c r="E46" s="8">
        <v>33505</v>
      </c>
      <c r="F46" s="9">
        <f t="shared" ca="1" si="0"/>
        <v>27</v>
      </c>
    </row>
    <row r="47" spans="1:6" x14ac:dyDescent="0.25">
      <c r="A47" s="10" t="s">
        <v>59</v>
      </c>
      <c r="B47" s="6" t="s">
        <v>7</v>
      </c>
      <c r="C47" s="6" t="s">
        <v>20</v>
      </c>
      <c r="D47" s="7">
        <v>1000</v>
      </c>
      <c r="E47" s="8">
        <v>27166</v>
      </c>
      <c r="F47" s="9">
        <f t="shared" ca="1" si="0"/>
        <v>44</v>
      </c>
    </row>
    <row r="48" spans="1:6" x14ac:dyDescent="0.25">
      <c r="A48" s="5" t="s">
        <v>60</v>
      </c>
      <c r="B48" s="6" t="s">
        <v>7</v>
      </c>
      <c r="C48" s="6" t="s">
        <v>11</v>
      </c>
      <c r="D48" s="7">
        <v>2980</v>
      </c>
      <c r="E48" s="8">
        <v>32948</v>
      </c>
      <c r="F48" s="9">
        <f t="shared" ca="1" si="0"/>
        <v>28</v>
      </c>
    </row>
    <row r="49" spans="1:6" x14ac:dyDescent="0.25">
      <c r="A49" s="11" t="s">
        <v>61</v>
      </c>
      <c r="B49" s="6" t="s">
        <v>10</v>
      </c>
      <c r="C49" s="6" t="s">
        <v>8</v>
      </c>
      <c r="D49" s="7">
        <v>2000</v>
      </c>
      <c r="E49" s="8">
        <v>30289</v>
      </c>
      <c r="F49" s="9">
        <f t="shared" ca="1" si="0"/>
        <v>36</v>
      </c>
    </row>
    <row r="50" spans="1:6" x14ac:dyDescent="0.25">
      <c r="A50" s="5" t="s">
        <v>62</v>
      </c>
      <c r="B50" s="6" t="s">
        <v>14</v>
      </c>
      <c r="C50" s="6" t="s">
        <v>8</v>
      </c>
      <c r="D50" s="7">
        <v>2100</v>
      </c>
      <c r="E50" s="8">
        <v>32442</v>
      </c>
      <c r="F50" s="9">
        <f t="shared" ca="1" si="0"/>
        <v>30</v>
      </c>
    </row>
    <row r="51" spans="1:6" x14ac:dyDescent="0.25">
      <c r="A51" s="10" t="s">
        <v>63</v>
      </c>
      <c r="B51" s="6" t="s">
        <v>14</v>
      </c>
      <c r="C51" s="6" t="s">
        <v>20</v>
      </c>
      <c r="D51" s="7">
        <v>1250</v>
      </c>
      <c r="E51" s="8">
        <v>25308</v>
      </c>
      <c r="F51" s="9">
        <f t="shared" ca="1" si="0"/>
        <v>49</v>
      </c>
    </row>
    <row r="52" spans="1:6" x14ac:dyDescent="0.25">
      <c r="A52" s="11" t="s">
        <v>64</v>
      </c>
      <c r="B52" s="6" t="s">
        <v>7</v>
      </c>
      <c r="C52" s="6" t="s">
        <v>11</v>
      </c>
      <c r="D52" s="7">
        <v>3000</v>
      </c>
      <c r="E52" s="8">
        <v>32391</v>
      </c>
      <c r="F52" s="9">
        <f t="shared" ca="1" si="0"/>
        <v>30</v>
      </c>
    </row>
    <row r="53" spans="1:6" x14ac:dyDescent="0.25">
      <c r="A53" s="11" t="s">
        <v>65</v>
      </c>
      <c r="B53" s="6" t="s">
        <v>10</v>
      </c>
      <c r="C53" s="6" t="s">
        <v>11</v>
      </c>
      <c r="D53" s="7">
        <v>3010</v>
      </c>
      <c r="E53" s="8">
        <v>28215</v>
      </c>
      <c r="F53" s="9">
        <f t="shared" ca="1" si="0"/>
        <v>41</v>
      </c>
    </row>
    <row r="54" spans="1:6" x14ac:dyDescent="0.25">
      <c r="A54" s="10" t="s">
        <v>66</v>
      </c>
      <c r="B54" s="6" t="s">
        <v>14</v>
      </c>
      <c r="C54" s="6" t="s">
        <v>20</v>
      </c>
      <c r="D54" s="7">
        <v>1100</v>
      </c>
      <c r="E54" s="8">
        <v>28708</v>
      </c>
      <c r="F54" s="9">
        <f t="shared" ca="1" si="0"/>
        <v>40</v>
      </c>
    </row>
    <row r="55" spans="1:6" x14ac:dyDescent="0.25">
      <c r="A55" s="5" t="s">
        <v>67</v>
      </c>
      <c r="B55" s="6" t="s">
        <v>14</v>
      </c>
      <c r="C55" s="6" t="s">
        <v>8</v>
      </c>
      <c r="D55" s="7">
        <v>2040</v>
      </c>
      <c r="E55" s="8">
        <v>29771</v>
      </c>
      <c r="F55" s="9">
        <f t="shared" ca="1" si="0"/>
        <v>37</v>
      </c>
    </row>
    <row r="56" spans="1:6" x14ac:dyDescent="0.25">
      <c r="A56" s="5" t="s">
        <v>68</v>
      </c>
      <c r="B56" s="6" t="s">
        <v>19</v>
      </c>
      <c r="C56" s="6" t="s">
        <v>20</v>
      </c>
      <c r="D56" s="7">
        <v>1020</v>
      </c>
      <c r="E56" s="8">
        <v>32052</v>
      </c>
      <c r="F56" s="9">
        <f t="shared" ca="1" si="0"/>
        <v>31</v>
      </c>
    </row>
    <row r="57" spans="1:6" x14ac:dyDescent="0.25">
      <c r="A57" s="5" t="s">
        <v>69</v>
      </c>
      <c r="B57" s="6" t="s">
        <v>14</v>
      </c>
      <c r="C57" s="6" t="s">
        <v>8</v>
      </c>
      <c r="D57" s="7">
        <v>2100</v>
      </c>
      <c r="E57" s="8">
        <v>30662</v>
      </c>
      <c r="F57" s="9">
        <f t="shared" ca="1" si="0"/>
        <v>35</v>
      </c>
    </row>
    <row r="58" spans="1:6" x14ac:dyDescent="0.25">
      <c r="A58" s="11" t="s">
        <v>70</v>
      </c>
      <c r="B58" s="6" t="s">
        <v>7</v>
      </c>
      <c r="C58" s="6" t="s">
        <v>8</v>
      </c>
      <c r="D58" s="7">
        <v>2900</v>
      </c>
      <c r="E58" s="8">
        <v>29782</v>
      </c>
      <c r="F58" s="9">
        <f t="shared" ca="1" si="0"/>
        <v>37</v>
      </c>
    </row>
    <row r="59" spans="1:6" x14ac:dyDescent="0.25">
      <c r="A59" s="5" t="s">
        <v>71</v>
      </c>
      <c r="B59" s="6" t="s">
        <v>10</v>
      </c>
      <c r="C59" s="6" t="s">
        <v>20</v>
      </c>
      <c r="D59" s="7">
        <v>2000</v>
      </c>
      <c r="E59" s="8">
        <v>28161</v>
      </c>
      <c r="F59" s="9">
        <f t="shared" ca="1" si="0"/>
        <v>41</v>
      </c>
    </row>
    <row r="60" spans="1:6" x14ac:dyDescent="0.25">
      <c r="A60" s="5" t="s">
        <v>72</v>
      </c>
      <c r="B60" s="6" t="s">
        <v>14</v>
      </c>
      <c r="C60" s="6" t="s">
        <v>20</v>
      </c>
      <c r="D60" s="7">
        <v>1980</v>
      </c>
      <c r="E60" s="8">
        <v>30994</v>
      </c>
      <c r="F60" s="9">
        <f t="shared" ca="1" si="0"/>
        <v>34</v>
      </c>
    </row>
    <row r="61" spans="1:6" x14ac:dyDescent="0.25">
      <c r="A61" s="5" t="s">
        <v>73</v>
      </c>
      <c r="B61" s="6" t="s">
        <v>7</v>
      </c>
      <c r="C61" s="6" t="s">
        <v>11</v>
      </c>
      <c r="D61" s="7">
        <v>3100</v>
      </c>
      <c r="E61" s="8">
        <v>32273</v>
      </c>
      <c r="F61" s="9">
        <f t="shared" ca="1" si="0"/>
        <v>30</v>
      </c>
    </row>
    <row r="62" spans="1:6" x14ac:dyDescent="0.25">
      <c r="A62" s="5" t="s">
        <v>74</v>
      </c>
      <c r="B62" s="6" t="s">
        <v>10</v>
      </c>
      <c r="C62" s="6" t="s">
        <v>11</v>
      </c>
      <c r="D62" s="7">
        <v>2980</v>
      </c>
      <c r="E62" s="8">
        <v>24882</v>
      </c>
      <c r="F62" s="9">
        <f t="shared" ca="1" si="0"/>
        <v>50</v>
      </c>
    </row>
    <row r="63" spans="1:6" x14ac:dyDescent="0.25">
      <c r="A63" s="5" t="s">
        <v>75</v>
      </c>
      <c r="B63" s="6" t="s">
        <v>19</v>
      </c>
      <c r="C63" s="6" t="s">
        <v>11</v>
      </c>
      <c r="D63" s="7">
        <v>2890</v>
      </c>
      <c r="E63" s="8">
        <v>30953</v>
      </c>
      <c r="F63" s="9">
        <f t="shared" ca="1" si="0"/>
        <v>34</v>
      </c>
    </row>
    <row r="64" spans="1:6" x14ac:dyDescent="0.25">
      <c r="A64" s="11" t="s">
        <v>76</v>
      </c>
      <c r="B64" s="6" t="s">
        <v>14</v>
      </c>
      <c r="C64" s="6" t="s">
        <v>8</v>
      </c>
      <c r="D64" s="7">
        <v>1100</v>
      </c>
      <c r="E64" s="8">
        <v>27017</v>
      </c>
      <c r="F64" s="9">
        <f t="shared" ca="1" si="0"/>
        <v>45</v>
      </c>
    </row>
    <row r="65" spans="1:6" x14ac:dyDescent="0.25">
      <c r="A65" s="5" t="s">
        <v>77</v>
      </c>
      <c r="B65" s="6" t="s">
        <v>7</v>
      </c>
      <c r="C65" s="6" t="s">
        <v>11</v>
      </c>
      <c r="D65" s="7">
        <v>2950</v>
      </c>
      <c r="E65" s="8">
        <v>29486</v>
      </c>
      <c r="F65" s="9">
        <f t="shared" ca="1" si="0"/>
        <v>38</v>
      </c>
    </row>
    <row r="66" spans="1:6" x14ac:dyDescent="0.25">
      <c r="A66" s="5" t="s">
        <v>78</v>
      </c>
      <c r="B66" s="6" t="s">
        <v>14</v>
      </c>
      <c r="C66" s="6" t="s">
        <v>8</v>
      </c>
      <c r="D66" s="7">
        <v>2400</v>
      </c>
      <c r="E66" s="8">
        <v>25402</v>
      </c>
      <c r="F66" s="9">
        <f t="shared" ca="1" si="0"/>
        <v>49</v>
      </c>
    </row>
    <row r="67" spans="1:6" x14ac:dyDescent="0.25">
      <c r="A67" s="10" t="s">
        <v>79</v>
      </c>
      <c r="B67" s="6" t="s">
        <v>10</v>
      </c>
      <c r="C67" s="6" t="s">
        <v>20</v>
      </c>
      <c r="D67" s="7">
        <v>980</v>
      </c>
      <c r="E67" s="8">
        <v>30458</v>
      </c>
      <c r="F67" s="9">
        <f t="shared" ref="F67:F103" ca="1" si="1">YEAR(TODAY())-YEAR(E67)</f>
        <v>35</v>
      </c>
    </row>
    <row r="68" spans="1:6" x14ac:dyDescent="0.25">
      <c r="A68" s="5" t="s">
        <v>80</v>
      </c>
      <c r="B68" s="6" t="s">
        <v>19</v>
      </c>
      <c r="C68" s="6" t="s">
        <v>20</v>
      </c>
      <c r="D68" s="7">
        <v>950</v>
      </c>
      <c r="E68" s="8">
        <v>29221</v>
      </c>
      <c r="F68" s="9">
        <f t="shared" ca="1" si="1"/>
        <v>38</v>
      </c>
    </row>
    <row r="69" spans="1:6" x14ac:dyDescent="0.25">
      <c r="A69" s="5" t="s">
        <v>81</v>
      </c>
      <c r="B69" s="6" t="s">
        <v>14</v>
      </c>
      <c r="C69" s="6" t="s">
        <v>8</v>
      </c>
      <c r="D69" s="7">
        <v>1945</v>
      </c>
      <c r="E69" s="8">
        <v>30240</v>
      </c>
      <c r="F69" s="9">
        <f t="shared" ca="1" si="1"/>
        <v>36</v>
      </c>
    </row>
    <row r="70" spans="1:6" x14ac:dyDescent="0.25">
      <c r="A70" s="5" t="s">
        <v>82</v>
      </c>
      <c r="B70" s="6" t="s">
        <v>10</v>
      </c>
      <c r="C70" s="6" t="s">
        <v>11</v>
      </c>
      <c r="D70" s="7">
        <v>3000</v>
      </c>
      <c r="E70" s="8">
        <v>32363</v>
      </c>
      <c r="F70" s="9">
        <f t="shared" ca="1" si="1"/>
        <v>30</v>
      </c>
    </row>
    <row r="71" spans="1:6" x14ac:dyDescent="0.25">
      <c r="A71" s="5" t="s">
        <v>83</v>
      </c>
      <c r="B71" s="6" t="s">
        <v>7</v>
      </c>
      <c r="C71" s="6" t="s">
        <v>11</v>
      </c>
      <c r="D71" s="7">
        <v>3050</v>
      </c>
      <c r="E71" s="8">
        <v>30943</v>
      </c>
      <c r="F71" s="9">
        <f t="shared" ca="1" si="1"/>
        <v>34</v>
      </c>
    </row>
    <row r="72" spans="1:6" x14ac:dyDescent="0.25">
      <c r="A72" s="11" t="s">
        <v>84</v>
      </c>
      <c r="B72" s="6" t="s">
        <v>7</v>
      </c>
      <c r="C72" s="6" t="s">
        <v>20</v>
      </c>
      <c r="D72" s="7">
        <v>956</v>
      </c>
      <c r="E72" s="8">
        <v>27144</v>
      </c>
      <c r="F72" s="9">
        <f t="shared" ca="1" si="1"/>
        <v>44</v>
      </c>
    </row>
    <row r="73" spans="1:6" x14ac:dyDescent="0.25">
      <c r="A73" s="5" t="s">
        <v>85</v>
      </c>
      <c r="B73" s="6" t="s">
        <v>19</v>
      </c>
      <c r="C73" s="6" t="s">
        <v>20</v>
      </c>
      <c r="D73" s="7">
        <v>990</v>
      </c>
      <c r="E73" s="8">
        <v>25086</v>
      </c>
      <c r="F73" s="9">
        <f t="shared" ca="1" si="1"/>
        <v>50</v>
      </c>
    </row>
    <row r="74" spans="1:6" x14ac:dyDescent="0.25">
      <c r="A74" s="11" t="s">
        <v>86</v>
      </c>
      <c r="B74" s="6" t="s">
        <v>10</v>
      </c>
      <c r="C74" s="6" t="s">
        <v>11</v>
      </c>
      <c r="D74" s="7">
        <v>2560</v>
      </c>
      <c r="E74" s="8">
        <v>32832</v>
      </c>
      <c r="F74" s="9">
        <f t="shared" ca="1" si="1"/>
        <v>29</v>
      </c>
    </row>
    <row r="75" spans="1:6" x14ac:dyDescent="0.25">
      <c r="A75" s="11" t="s">
        <v>87</v>
      </c>
      <c r="B75" s="6" t="s">
        <v>14</v>
      </c>
      <c r="C75" s="6" t="s">
        <v>8</v>
      </c>
      <c r="D75" s="7">
        <v>2760</v>
      </c>
      <c r="E75" s="8">
        <v>29033</v>
      </c>
      <c r="F75" s="9">
        <f t="shared" ca="1" si="1"/>
        <v>39</v>
      </c>
    </row>
    <row r="76" spans="1:6" x14ac:dyDescent="0.25">
      <c r="A76" s="5" t="s">
        <v>88</v>
      </c>
      <c r="B76" s="6" t="s">
        <v>14</v>
      </c>
      <c r="C76" s="6" t="s">
        <v>8</v>
      </c>
      <c r="D76" s="7">
        <v>2780</v>
      </c>
      <c r="E76" s="8">
        <v>30584</v>
      </c>
      <c r="F76" s="9">
        <f t="shared" ca="1" si="1"/>
        <v>35</v>
      </c>
    </row>
    <row r="77" spans="1:6" x14ac:dyDescent="0.25">
      <c r="A77" s="11" t="s">
        <v>89</v>
      </c>
      <c r="B77" s="6" t="s">
        <v>10</v>
      </c>
      <c r="C77" s="6" t="s">
        <v>11</v>
      </c>
      <c r="D77" s="7">
        <v>2850</v>
      </c>
      <c r="E77" s="8">
        <v>25857</v>
      </c>
      <c r="F77" s="9">
        <f t="shared" ca="1" si="1"/>
        <v>48</v>
      </c>
    </row>
    <row r="78" spans="1:6" x14ac:dyDescent="0.25">
      <c r="A78" s="5" t="s">
        <v>90</v>
      </c>
      <c r="B78" s="6" t="s">
        <v>7</v>
      </c>
      <c r="C78" s="6" t="s">
        <v>20</v>
      </c>
      <c r="D78" s="7">
        <v>1060</v>
      </c>
      <c r="E78" s="8">
        <v>32514</v>
      </c>
      <c r="F78" s="9">
        <f t="shared" ca="1" si="1"/>
        <v>29</v>
      </c>
    </row>
    <row r="79" spans="1:6" x14ac:dyDescent="0.25">
      <c r="A79" s="5" t="s">
        <v>91</v>
      </c>
      <c r="B79" s="6" t="s">
        <v>19</v>
      </c>
      <c r="C79" s="6" t="s">
        <v>20</v>
      </c>
      <c r="D79" s="7">
        <v>1000</v>
      </c>
      <c r="E79" s="8">
        <v>29540</v>
      </c>
      <c r="F79" s="9">
        <f t="shared" ca="1" si="1"/>
        <v>38</v>
      </c>
    </row>
    <row r="80" spans="1:6" x14ac:dyDescent="0.25">
      <c r="A80" s="5" t="s">
        <v>92</v>
      </c>
      <c r="B80" s="6" t="s">
        <v>14</v>
      </c>
      <c r="C80" s="6" t="s">
        <v>8</v>
      </c>
      <c r="D80" s="7">
        <v>2450</v>
      </c>
      <c r="E80" s="8">
        <v>29194</v>
      </c>
      <c r="F80" s="9">
        <f t="shared" ca="1" si="1"/>
        <v>39</v>
      </c>
    </row>
    <row r="81" spans="1:6" x14ac:dyDescent="0.25">
      <c r="A81" s="5" t="s">
        <v>93</v>
      </c>
      <c r="B81" s="6" t="s">
        <v>14</v>
      </c>
      <c r="C81" s="6" t="s">
        <v>11</v>
      </c>
      <c r="D81" s="7">
        <v>2900</v>
      </c>
      <c r="E81" s="8">
        <v>30378</v>
      </c>
      <c r="F81" s="9">
        <f t="shared" ca="1" si="1"/>
        <v>35</v>
      </c>
    </row>
    <row r="82" spans="1:6" x14ac:dyDescent="0.25">
      <c r="A82" s="5" t="s">
        <v>94</v>
      </c>
      <c r="B82" s="6" t="s">
        <v>14</v>
      </c>
      <c r="C82" s="6" t="s">
        <v>20</v>
      </c>
      <c r="D82" s="7">
        <v>890</v>
      </c>
      <c r="E82" s="8">
        <v>28826</v>
      </c>
      <c r="F82" s="9">
        <f t="shared" ca="1" si="1"/>
        <v>40</v>
      </c>
    </row>
    <row r="83" spans="1:6" x14ac:dyDescent="0.25">
      <c r="A83" s="11" t="s">
        <v>95</v>
      </c>
      <c r="B83" s="6" t="s">
        <v>10</v>
      </c>
      <c r="C83" s="6" t="s">
        <v>11</v>
      </c>
      <c r="D83" s="7">
        <v>2100</v>
      </c>
      <c r="E83" s="8">
        <v>32703</v>
      </c>
      <c r="F83" s="9">
        <f t="shared" ca="1" si="1"/>
        <v>29</v>
      </c>
    </row>
    <row r="84" spans="1:6" x14ac:dyDescent="0.25">
      <c r="A84" s="5" t="s">
        <v>96</v>
      </c>
      <c r="B84" s="6" t="s">
        <v>7</v>
      </c>
      <c r="C84" s="6" t="s">
        <v>11</v>
      </c>
      <c r="D84" s="7">
        <v>2764</v>
      </c>
      <c r="E84" s="8">
        <v>29369</v>
      </c>
      <c r="F84" s="9">
        <f t="shared" ca="1" si="1"/>
        <v>38</v>
      </c>
    </row>
    <row r="85" spans="1:6" x14ac:dyDescent="0.25">
      <c r="A85" s="5" t="s">
        <v>97</v>
      </c>
      <c r="B85" s="6" t="s">
        <v>14</v>
      </c>
      <c r="C85" s="6" t="s">
        <v>8</v>
      </c>
      <c r="D85" s="7">
        <v>1560</v>
      </c>
      <c r="E85" s="8">
        <v>32783</v>
      </c>
      <c r="F85" s="9">
        <f t="shared" ca="1" si="1"/>
        <v>29</v>
      </c>
    </row>
    <row r="86" spans="1:6" x14ac:dyDescent="0.25">
      <c r="A86" s="5" t="s">
        <v>98</v>
      </c>
      <c r="B86" s="6" t="s">
        <v>19</v>
      </c>
      <c r="C86" s="6" t="s">
        <v>20</v>
      </c>
      <c r="D86" s="7">
        <v>1035</v>
      </c>
      <c r="E86" s="8">
        <v>31067</v>
      </c>
      <c r="F86" s="9">
        <f t="shared" ca="1" si="1"/>
        <v>33</v>
      </c>
    </row>
    <row r="87" spans="1:6" x14ac:dyDescent="0.25">
      <c r="A87" s="5" t="s">
        <v>99</v>
      </c>
      <c r="B87" s="6" t="s">
        <v>14</v>
      </c>
      <c r="C87" s="6" t="s">
        <v>20</v>
      </c>
      <c r="D87" s="7">
        <v>1790</v>
      </c>
      <c r="E87" s="8">
        <v>31109</v>
      </c>
      <c r="F87" s="9">
        <f t="shared" ca="1" si="1"/>
        <v>33</v>
      </c>
    </row>
    <row r="88" spans="1:6" x14ac:dyDescent="0.25">
      <c r="A88" s="5" t="s">
        <v>100</v>
      </c>
      <c r="B88" s="6" t="s">
        <v>14</v>
      </c>
      <c r="C88" s="6" t="s">
        <v>11</v>
      </c>
      <c r="D88" s="7">
        <v>1945</v>
      </c>
      <c r="E88" s="8">
        <v>28767</v>
      </c>
      <c r="F88" s="9">
        <f t="shared" ca="1" si="1"/>
        <v>40</v>
      </c>
    </row>
    <row r="89" spans="1:6" x14ac:dyDescent="0.25">
      <c r="A89" s="5" t="s">
        <v>101</v>
      </c>
      <c r="B89" s="6" t="s">
        <v>7</v>
      </c>
      <c r="C89" s="6" t="s">
        <v>11</v>
      </c>
      <c r="D89" s="7">
        <v>2740</v>
      </c>
      <c r="E89" s="8">
        <v>32803</v>
      </c>
      <c r="F89" s="9">
        <f t="shared" ca="1" si="1"/>
        <v>29</v>
      </c>
    </row>
    <row r="90" spans="1:6" x14ac:dyDescent="0.25">
      <c r="A90" s="5" t="s">
        <v>102</v>
      </c>
      <c r="B90" s="6" t="s">
        <v>19</v>
      </c>
      <c r="C90" s="6" t="s">
        <v>11</v>
      </c>
      <c r="D90" s="7">
        <v>3100</v>
      </c>
      <c r="E90" s="8">
        <v>31192</v>
      </c>
      <c r="F90" s="9">
        <f t="shared" ca="1" si="1"/>
        <v>33</v>
      </c>
    </row>
    <row r="91" spans="1:6" x14ac:dyDescent="0.25">
      <c r="A91" s="11" t="s">
        <v>103</v>
      </c>
      <c r="B91" s="6" t="s">
        <v>10</v>
      </c>
      <c r="C91" s="6" t="s">
        <v>20</v>
      </c>
      <c r="D91" s="7">
        <v>2109</v>
      </c>
      <c r="E91" s="8">
        <v>29789</v>
      </c>
      <c r="F91" s="9">
        <f t="shared" ca="1" si="1"/>
        <v>37</v>
      </c>
    </row>
    <row r="92" spans="1:6" x14ac:dyDescent="0.25">
      <c r="A92" s="10" t="s">
        <v>104</v>
      </c>
      <c r="B92" s="6" t="s">
        <v>10</v>
      </c>
      <c r="C92" s="6" t="s">
        <v>11</v>
      </c>
      <c r="D92" s="7">
        <v>2900</v>
      </c>
      <c r="E92" s="8">
        <v>31900</v>
      </c>
      <c r="F92" s="9">
        <f t="shared" ca="1" si="1"/>
        <v>31</v>
      </c>
    </row>
    <row r="93" spans="1:6" x14ac:dyDescent="0.25">
      <c r="A93" s="5" t="s">
        <v>105</v>
      </c>
      <c r="B93" s="6" t="s">
        <v>14</v>
      </c>
      <c r="C93" s="6" t="s">
        <v>8</v>
      </c>
      <c r="D93" s="7">
        <v>2100</v>
      </c>
      <c r="E93" s="8">
        <v>30267</v>
      </c>
      <c r="F93" s="9">
        <f t="shared" ca="1" si="1"/>
        <v>36</v>
      </c>
    </row>
    <row r="94" spans="1:6" x14ac:dyDescent="0.25">
      <c r="A94" s="11" t="s">
        <v>106</v>
      </c>
      <c r="B94" s="6" t="s">
        <v>7</v>
      </c>
      <c r="C94" s="6" t="s">
        <v>20</v>
      </c>
      <c r="D94" s="7">
        <v>1090</v>
      </c>
      <c r="E94" s="8">
        <v>31212</v>
      </c>
      <c r="F94" s="9">
        <f t="shared" ca="1" si="1"/>
        <v>33</v>
      </c>
    </row>
    <row r="95" spans="1:6" x14ac:dyDescent="0.25">
      <c r="A95" s="5" t="s">
        <v>107</v>
      </c>
      <c r="B95" s="6" t="s">
        <v>7</v>
      </c>
      <c r="C95" s="6" t="s">
        <v>11</v>
      </c>
      <c r="D95" s="7">
        <v>3120</v>
      </c>
      <c r="E95" s="8">
        <v>32721</v>
      </c>
      <c r="F95" s="9">
        <f t="shared" ca="1" si="1"/>
        <v>29</v>
      </c>
    </row>
    <row r="96" spans="1:6" x14ac:dyDescent="0.25">
      <c r="A96" s="5" t="s">
        <v>108</v>
      </c>
      <c r="B96" s="6" t="s">
        <v>10</v>
      </c>
      <c r="C96" s="6" t="s">
        <v>20</v>
      </c>
      <c r="D96" s="7">
        <v>2100</v>
      </c>
      <c r="E96" s="8">
        <v>30806</v>
      </c>
      <c r="F96" s="9">
        <f t="shared" ca="1" si="1"/>
        <v>34</v>
      </c>
    </row>
    <row r="97" spans="1:6" x14ac:dyDescent="0.25">
      <c r="A97" s="10" t="s">
        <v>109</v>
      </c>
      <c r="B97" s="6" t="s">
        <v>19</v>
      </c>
      <c r="C97" s="6" t="s">
        <v>11</v>
      </c>
      <c r="D97" s="7">
        <v>3000</v>
      </c>
      <c r="E97" s="8">
        <v>25117</v>
      </c>
      <c r="F97" s="9">
        <f t="shared" ca="1" si="1"/>
        <v>50</v>
      </c>
    </row>
    <row r="98" spans="1:6" x14ac:dyDescent="0.25">
      <c r="A98" s="10" t="s">
        <v>110</v>
      </c>
      <c r="B98" s="6" t="s">
        <v>14</v>
      </c>
      <c r="C98" s="6" t="s">
        <v>8</v>
      </c>
      <c r="D98" s="7">
        <v>896</v>
      </c>
      <c r="E98" s="8">
        <v>32749</v>
      </c>
      <c r="F98" s="9">
        <f t="shared" ca="1" si="1"/>
        <v>29</v>
      </c>
    </row>
    <row r="99" spans="1:6" x14ac:dyDescent="0.25">
      <c r="A99" s="10" t="s">
        <v>111</v>
      </c>
      <c r="B99" s="6" t="s">
        <v>10</v>
      </c>
      <c r="C99" s="6" t="s">
        <v>20</v>
      </c>
      <c r="D99" s="7">
        <v>1000</v>
      </c>
      <c r="E99" s="8">
        <v>27487</v>
      </c>
      <c r="F99" s="9">
        <f t="shared" ca="1" si="1"/>
        <v>43</v>
      </c>
    </row>
    <row r="100" spans="1:6" x14ac:dyDescent="0.25">
      <c r="A100" s="5" t="s">
        <v>112</v>
      </c>
      <c r="B100" s="6" t="s">
        <v>7</v>
      </c>
      <c r="C100" s="6" t="s">
        <v>20</v>
      </c>
      <c r="D100" s="7">
        <v>1107</v>
      </c>
      <c r="E100" s="8">
        <v>30405</v>
      </c>
      <c r="F100" s="9">
        <f t="shared" ca="1" si="1"/>
        <v>35</v>
      </c>
    </row>
    <row r="101" spans="1:6" x14ac:dyDescent="0.25">
      <c r="A101" s="5" t="s">
        <v>113</v>
      </c>
      <c r="B101" s="6" t="s">
        <v>19</v>
      </c>
      <c r="C101" s="6" t="s">
        <v>20</v>
      </c>
      <c r="D101" s="7">
        <v>1980</v>
      </c>
      <c r="E101" s="8">
        <v>28914</v>
      </c>
      <c r="F101" s="9">
        <f t="shared" ca="1" si="1"/>
        <v>39</v>
      </c>
    </row>
    <row r="102" spans="1:6" x14ac:dyDescent="0.25">
      <c r="A102" s="5" t="s">
        <v>114</v>
      </c>
      <c r="B102" s="6" t="s">
        <v>14</v>
      </c>
      <c r="C102" s="6" t="s">
        <v>8</v>
      </c>
      <c r="D102" s="7">
        <v>2390</v>
      </c>
      <c r="E102" s="8">
        <v>31753</v>
      </c>
      <c r="F102" s="9">
        <f t="shared" ca="1" si="1"/>
        <v>32</v>
      </c>
    </row>
    <row r="103" spans="1:6" x14ac:dyDescent="0.25">
      <c r="A103" s="10" t="s">
        <v>115</v>
      </c>
      <c r="B103" s="6" t="s">
        <v>14</v>
      </c>
      <c r="C103" s="6" t="s">
        <v>8</v>
      </c>
      <c r="D103" s="7">
        <v>2480</v>
      </c>
      <c r="E103" s="8">
        <v>32835</v>
      </c>
      <c r="F103" s="9">
        <f t="shared" ca="1" si="1"/>
        <v>29</v>
      </c>
    </row>
  </sheetData>
  <mergeCells count="1">
    <mergeCell ref="K1:M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 A31 A68 A93"/>
    </sheetView>
  </sheetViews>
  <sheetFormatPr defaultRowHeight="15" x14ac:dyDescent="0.25"/>
  <cols>
    <col min="1" max="1" width="18" customWidth="1"/>
    <col min="2" max="2" width="13.85546875" bestFit="1" customWidth="1"/>
  </cols>
  <sheetData>
    <row r="3" spans="1:2" x14ac:dyDescent="0.25">
      <c r="A3" s="56" t="s">
        <v>196</v>
      </c>
      <c r="B3" t="s">
        <v>198</v>
      </c>
    </row>
    <row r="4" spans="1:2" x14ac:dyDescent="0.25">
      <c r="A4" s="57" t="s">
        <v>168</v>
      </c>
      <c r="B4" s="58">
        <v>77305</v>
      </c>
    </row>
    <row r="5" spans="1:2" x14ac:dyDescent="0.25">
      <c r="A5" s="59" t="s">
        <v>162</v>
      </c>
      <c r="B5" s="58">
        <v>72500</v>
      </c>
    </row>
    <row r="6" spans="1:2" x14ac:dyDescent="0.25">
      <c r="A6" s="59" t="s">
        <v>159</v>
      </c>
      <c r="B6" s="58">
        <v>4805</v>
      </c>
    </row>
    <row r="7" spans="1:2" x14ac:dyDescent="0.25">
      <c r="A7" s="57" t="s">
        <v>166</v>
      </c>
      <c r="B7" s="58">
        <v>22443</v>
      </c>
    </row>
    <row r="8" spans="1:2" x14ac:dyDescent="0.25">
      <c r="A8" s="59" t="s">
        <v>162</v>
      </c>
      <c r="B8" s="58">
        <v>14540</v>
      </c>
    </row>
    <row r="9" spans="1:2" x14ac:dyDescent="0.25">
      <c r="A9" s="59" t="s">
        <v>159</v>
      </c>
      <c r="B9" s="58">
        <v>7903</v>
      </c>
    </row>
    <row r="10" spans="1:2" x14ac:dyDescent="0.25">
      <c r="A10" s="57" t="s">
        <v>163</v>
      </c>
      <c r="B10" s="58">
        <v>48447</v>
      </c>
    </row>
    <row r="11" spans="1:2" x14ac:dyDescent="0.25">
      <c r="A11" s="59" t="s">
        <v>162</v>
      </c>
      <c r="B11" s="58">
        <v>23800</v>
      </c>
    </row>
    <row r="12" spans="1:2" x14ac:dyDescent="0.25">
      <c r="A12" s="59" t="s">
        <v>159</v>
      </c>
      <c r="B12" s="58">
        <v>24647</v>
      </c>
    </row>
    <row r="13" spans="1:2" x14ac:dyDescent="0.25">
      <c r="A13" s="57" t="s">
        <v>160</v>
      </c>
      <c r="B13" s="58">
        <v>99742.78</v>
      </c>
    </row>
    <row r="14" spans="1:2" x14ac:dyDescent="0.25">
      <c r="A14" s="59" t="s">
        <v>162</v>
      </c>
      <c r="B14" s="58">
        <v>95700</v>
      </c>
    </row>
    <row r="15" spans="1:2" x14ac:dyDescent="0.25">
      <c r="A15" s="59" t="s">
        <v>159</v>
      </c>
      <c r="B15" s="58">
        <v>4042.7799999999997</v>
      </c>
    </row>
    <row r="16" spans="1:2" x14ac:dyDescent="0.25">
      <c r="A16" s="57" t="s">
        <v>197</v>
      </c>
      <c r="B16" s="58">
        <v>247937.78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43.7109375" bestFit="1" customWidth="1"/>
    <col min="4" max="4" width="14.7109375" bestFit="1" customWidth="1"/>
    <col min="5" max="5" width="15.85546875" bestFit="1" customWidth="1"/>
    <col min="6" max="6" width="17.42578125" customWidth="1"/>
  </cols>
  <sheetData>
    <row r="1" spans="1:9" ht="29.25" thickBot="1" x14ac:dyDescent="0.5">
      <c r="A1" s="51" t="s">
        <v>150</v>
      </c>
      <c r="B1" s="52"/>
      <c r="C1" s="52"/>
      <c r="D1" s="52"/>
      <c r="E1" s="52"/>
      <c r="F1" s="53"/>
    </row>
    <row r="2" spans="1:9" ht="15.75" thickBot="1" x14ac:dyDescent="0.3">
      <c r="A2" s="12"/>
      <c r="B2" s="12"/>
      <c r="C2" s="12"/>
      <c r="D2" s="35"/>
      <c r="E2" s="36"/>
      <c r="F2" s="12"/>
    </row>
    <row r="3" spans="1:9" ht="18.75" x14ac:dyDescent="0.25">
      <c r="A3" s="37" t="s">
        <v>151</v>
      </c>
      <c r="B3" s="38" t="s">
        <v>152</v>
      </c>
      <c r="C3" s="39" t="s">
        <v>153</v>
      </c>
      <c r="D3" s="39" t="s">
        <v>154</v>
      </c>
      <c r="E3" s="40" t="s">
        <v>155</v>
      </c>
      <c r="F3" s="41" t="s">
        <v>156</v>
      </c>
    </row>
    <row r="4" spans="1:9" x14ac:dyDescent="0.25">
      <c r="A4" s="42">
        <v>40548</v>
      </c>
      <c r="B4" s="5" t="s">
        <v>157</v>
      </c>
      <c r="C4" s="14" t="s">
        <v>158</v>
      </c>
      <c r="D4" s="43" t="s">
        <v>159</v>
      </c>
      <c r="E4" s="7">
        <v>34</v>
      </c>
      <c r="F4" s="44" t="s">
        <v>160</v>
      </c>
    </row>
    <row r="5" spans="1:9" x14ac:dyDescent="0.25">
      <c r="A5" s="42">
        <v>40550</v>
      </c>
      <c r="B5" s="5" t="s">
        <v>157</v>
      </c>
      <c r="C5" s="14" t="s">
        <v>161</v>
      </c>
      <c r="D5" s="43" t="s">
        <v>162</v>
      </c>
      <c r="E5" s="7">
        <v>23800</v>
      </c>
      <c r="F5" s="44" t="s">
        <v>163</v>
      </c>
    </row>
    <row r="6" spans="1:9" x14ac:dyDescent="0.25">
      <c r="A6" s="42">
        <v>40553</v>
      </c>
      <c r="B6" s="5" t="s">
        <v>164</v>
      </c>
      <c r="C6" s="14" t="s">
        <v>165</v>
      </c>
      <c r="D6" s="43" t="s">
        <v>159</v>
      </c>
      <c r="E6" s="7">
        <v>30</v>
      </c>
      <c r="F6" s="44" t="s">
        <v>166</v>
      </c>
    </row>
    <row r="7" spans="1:9" x14ac:dyDescent="0.25">
      <c r="A7" s="42">
        <v>40553</v>
      </c>
      <c r="B7" s="5" t="s">
        <v>157</v>
      </c>
      <c r="C7" s="14" t="s">
        <v>167</v>
      </c>
      <c r="D7" s="43" t="s">
        <v>159</v>
      </c>
      <c r="E7" s="7">
        <v>120</v>
      </c>
      <c r="F7" s="44" t="s">
        <v>168</v>
      </c>
    </row>
    <row r="8" spans="1:9" ht="15.75" thickBot="1" x14ac:dyDescent="0.3">
      <c r="A8" s="42">
        <v>40561</v>
      </c>
      <c r="B8" s="5" t="s">
        <v>157</v>
      </c>
      <c r="C8" s="14" t="s">
        <v>169</v>
      </c>
      <c r="D8" s="43" t="s">
        <v>159</v>
      </c>
      <c r="E8" s="7">
        <v>320</v>
      </c>
      <c r="F8" s="44" t="s">
        <v>168</v>
      </c>
    </row>
    <row r="9" spans="1:9" ht="15.75" thickBot="1" x14ac:dyDescent="0.3">
      <c r="A9" s="42">
        <v>40563</v>
      </c>
      <c r="B9" s="5" t="s">
        <v>164</v>
      </c>
      <c r="C9" s="14" t="s">
        <v>170</v>
      </c>
      <c r="D9" s="43" t="s">
        <v>159</v>
      </c>
      <c r="E9" s="7">
        <v>12000</v>
      </c>
      <c r="F9" s="44" t="s">
        <v>163</v>
      </c>
      <c r="I9" s="54"/>
    </row>
    <row r="10" spans="1:9" x14ac:dyDescent="0.25">
      <c r="A10" s="42">
        <v>40578</v>
      </c>
      <c r="B10" s="5" t="s">
        <v>164</v>
      </c>
      <c r="C10" s="14" t="s">
        <v>171</v>
      </c>
      <c r="D10" s="43" t="s">
        <v>159</v>
      </c>
      <c r="E10" s="7">
        <v>109</v>
      </c>
      <c r="F10" s="44" t="s">
        <v>163</v>
      </c>
    </row>
    <row r="11" spans="1:9" x14ac:dyDescent="0.25">
      <c r="A11" s="42">
        <v>40551</v>
      </c>
      <c r="B11" s="5" t="s">
        <v>157</v>
      </c>
      <c r="C11" s="14" t="s">
        <v>161</v>
      </c>
      <c r="D11" s="43" t="s">
        <v>162</v>
      </c>
      <c r="E11" s="7">
        <v>23800</v>
      </c>
      <c r="F11" s="44" t="s">
        <v>160</v>
      </c>
    </row>
    <row r="12" spans="1:9" x14ac:dyDescent="0.25">
      <c r="A12" s="42">
        <v>40582</v>
      </c>
      <c r="B12" s="5" t="s">
        <v>172</v>
      </c>
      <c r="C12" s="14" t="s">
        <v>173</v>
      </c>
      <c r="D12" s="43" t="s">
        <v>162</v>
      </c>
      <c r="E12" s="7">
        <v>3200</v>
      </c>
      <c r="F12" s="44" t="s">
        <v>166</v>
      </c>
    </row>
    <row r="13" spans="1:9" x14ac:dyDescent="0.25">
      <c r="A13" s="42">
        <v>40589</v>
      </c>
      <c r="B13" s="5" t="s">
        <v>172</v>
      </c>
      <c r="C13" s="14" t="s">
        <v>174</v>
      </c>
      <c r="D13" s="43" t="s">
        <v>159</v>
      </c>
      <c r="E13" s="7">
        <v>235</v>
      </c>
      <c r="F13" s="44" t="s">
        <v>166</v>
      </c>
    </row>
    <row r="14" spans="1:9" x14ac:dyDescent="0.25">
      <c r="A14" s="42">
        <v>40595</v>
      </c>
      <c r="B14" s="5" t="s">
        <v>157</v>
      </c>
      <c r="C14" s="14" t="s">
        <v>175</v>
      </c>
      <c r="D14" s="43" t="s">
        <v>159</v>
      </c>
      <c r="E14" s="7">
        <v>134</v>
      </c>
      <c r="F14" s="44" t="s">
        <v>160</v>
      </c>
    </row>
    <row r="15" spans="1:9" x14ac:dyDescent="0.25">
      <c r="A15" s="42">
        <v>40609</v>
      </c>
      <c r="B15" s="5" t="s">
        <v>157</v>
      </c>
      <c r="C15" s="14" t="s">
        <v>161</v>
      </c>
      <c r="D15" s="43" t="s">
        <v>162</v>
      </c>
      <c r="E15" s="7">
        <v>24000</v>
      </c>
      <c r="F15" s="44" t="s">
        <v>160</v>
      </c>
    </row>
    <row r="16" spans="1:9" x14ac:dyDescent="0.25">
      <c r="A16" s="42">
        <v>40612</v>
      </c>
      <c r="B16" s="5" t="s">
        <v>157</v>
      </c>
      <c r="C16" s="14" t="s">
        <v>176</v>
      </c>
      <c r="D16" s="43" t="s">
        <v>159</v>
      </c>
      <c r="E16" s="7">
        <v>1400</v>
      </c>
      <c r="F16" s="44" t="s">
        <v>160</v>
      </c>
    </row>
    <row r="17" spans="1:6" x14ac:dyDescent="0.25">
      <c r="A17" s="42">
        <v>40617</v>
      </c>
      <c r="B17" s="5" t="s">
        <v>172</v>
      </c>
      <c r="C17" s="14" t="s">
        <v>177</v>
      </c>
      <c r="D17" s="43" t="s">
        <v>159</v>
      </c>
      <c r="E17" s="7">
        <v>300</v>
      </c>
      <c r="F17" s="44" t="s">
        <v>166</v>
      </c>
    </row>
    <row r="18" spans="1:6" x14ac:dyDescent="0.25">
      <c r="A18" s="42">
        <v>40623</v>
      </c>
      <c r="B18" s="5" t="s">
        <v>172</v>
      </c>
      <c r="C18" s="14" t="s">
        <v>173</v>
      </c>
      <c r="D18" s="43" t="s">
        <v>162</v>
      </c>
      <c r="E18" s="7">
        <v>4500</v>
      </c>
      <c r="F18" s="44" t="s">
        <v>166</v>
      </c>
    </row>
    <row r="19" spans="1:6" x14ac:dyDescent="0.25">
      <c r="A19" s="42">
        <v>40627</v>
      </c>
      <c r="B19" s="5" t="s">
        <v>157</v>
      </c>
      <c r="C19" s="14" t="s">
        <v>178</v>
      </c>
      <c r="D19" s="43" t="s">
        <v>162</v>
      </c>
      <c r="E19" s="7">
        <v>1000</v>
      </c>
      <c r="F19" s="44" t="s">
        <v>168</v>
      </c>
    </row>
    <row r="20" spans="1:6" x14ac:dyDescent="0.25">
      <c r="A20" s="42">
        <v>40627</v>
      </c>
      <c r="B20" s="5" t="s">
        <v>172</v>
      </c>
      <c r="C20" s="14" t="s">
        <v>179</v>
      </c>
      <c r="D20" s="43" t="s">
        <v>159</v>
      </c>
      <c r="E20" s="7">
        <v>1300</v>
      </c>
      <c r="F20" s="44" t="s">
        <v>168</v>
      </c>
    </row>
    <row r="21" spans="1:6" x14ac:dyDescent="0.25">
      <c r="A21" s="42">
        <v>40627</v>
      </c>
      <c r="B21" s="5" t="s">
        <v>164</v>
      </c>
      <c r="C21" s="14" t="s">
        <v>180</v>
      </c>
      <c r="D21" s="43" t="s">
        <v>159</v>
      </c>
      <c r="E21" s="7">
        <v>230</v>
      </c>
      <c r="F21" s="44" t="s">
        <v>163</v>
      </c>
    </row>
    <row r="22" spans="1:6" x14ac:dyDescent="0.25">
      <c r="A22" s="42">
        <v>40634</v>
      </c>
      <c r="B22" s="5" t="s">
        <v>172</v>
      </c>
      <c r="C22" s="14" t="s">
        <v>181</v>
      </c>
      <c r="D22" s="43" t="s">
        <v>159</v>
      </c>
      <c r="E22" s="7">
        <v>260</v>
      </c>
      <c r="F22" s="44" t="s">
        <v>166</v>
      </c>
    </row>
    <row r="23" spans="1:6" x14ac:dyDescent="0.25">
      <c r="A23" s="42">
        <v>40638</v>
      </c>
      <c r="B23" s="5" t="s">
        <v>157</v>
      </c>
      <c r="C23" s="14" t="s">
        <v>182</v>
      </c>
      <c r="D23" s="43" t="s">
        <v>159</v>
      </c>
      <c r="E23" s="7">
        <v>1000</v>
      </c>
      <c r="F23" s="44" t="s">
        <v>168</v>
      </c>
    </row>
    <row r="24" spans="1:6" x14ac:dyDescent="0.25">
      <c r="A24" s="42">
        <v>40638</v>
      </c>
      <c r="B24" s="5" t="s">
        <v>157</v>
      </c>
      <c r="C24" s="14" t="s">
        <v>169</v>
      </c>
      <c r="D24" s="43" t="s">
        <v>159</v>
      </c>
      <c r="E24" s="7">
        <v>320</v>
      </c>
      <c r="F24" s="44" t="s">
        <v>160</v>
      </c>
    </row>
    <row r="25" spans="1:6" x14ac:dyDescent="0.25">
      <c r="A25" s="42">
        <v>40639</v>
      </c>
      <c r="B25" s="5" t="s">
        <v>172</v>
      </c>
      <c r="C25" s="14" t="s">
        <v>183</v>
      </c>
      <c r="D25" s="43" t="s">
        <v>159</v>
      </c>
      <c r="E25" s="7">
        <v>1000</v>
      </c>
      <c r="F25" s="44" t="s">
        <v>166</v>
      </c>
    </row>
    <row r="26" spans="1:6" x14ac:dyDescent="0.25">
      <c r="A26" s="42">
        <v>40641</v>
      </c>
      <c r="B26" s="5" t="s">
        <v>157</v>
      </c>
      <c r="C26" s="14" t="s">
        <v>161</v>
      </c>
      <c r="D26" s="43" t="s">
        <v>162</v>
      </c>
      <c r="E26" s="7">
        <v>24500</v>
      </c>
      <c r="F26" s="44" t="s">
        <v>168</v>
      </c>
    </row>
    <row r="27" spans="1:6" x14ac:dyDescent="0.25">
      <c r="A27" s="42">
        <v>40644</v>
      </c>
      <c r="B27" s="5" t="s">
        <v>157</v>
      </c>
      <c r="C27" s="14" t="s">
        <v>158</v>
      </c>
      <c r="D27" s="43" t="s">
        <v>159</v>
      </c>
      <c r="E27" s="7">
        <v>34.78</v>
      </c>
      <c r="F27" s="44" t="s">
        <v>160</v>
      </c>
    </row>
    <row r="28" spans="1:6" x14ac:dyDescent="0.25">
      <c r="A28" s="42">
        <v>40666</v>
      </c>
      <c r="B28" s="5" t="s">
        <v>172</v>
      </c>
      <c r="C28" s="14" t="s">
        <v>177</v>
      </c>
      <c r="D28" s="43" t="s">
        <v>159</v>
      </c>
      <c r="E28" s="7">
        <v>290</v>
      </c>
      <c r="F28" s="44" t="s">
        <v>166</v>
      </c>
    </row>
    <row r="29" spans="1:6" x14ac:dyDescent="0.25">
      <c r="A29" s="42">
        <v>40668</v>
      </c>
      <c r="B29" s="5" t="s">
        <v>164</v>
      </c>
      <c r="C29" s="14" t="s">
        <v>184</v>
      </c>
      <c r="D29" s="43" t="s">
        <v>159</v>
      </c>
      <c r="E29" s="7">
        <v>1200</v>
      </c>
      <c r="F29" s="44" t="s">
        <v>163</v>
      </c>
    </row>
    <row r="30" spans="1:6" x14ac:dyDescent="0.25">
      <c r="A30" s="42">
        <v>40668</v>
      </c>
      <c r="B30" s="5" t="s">
        <v>172</v>
      </c>
      <c r="C30" s="14" t="s">
        <v>173</v>
      </c>
      <c r="D30" s="43" t="s">
        <v>162</v>
      </c>
      <c r="E30" s="7">
        <v>2560</v>
      </c>
      <c r="F30" s="44" t="s">
        <v>166</v>
      </c>
    </row>
    <row r="31" spans="1:6" x14ac:dyDescent="0.25">
      <c r="A31" s="42">
        <v>40673</v>
      </c>
      <c r="B31" s="5" t="s">
        <v>157</v>
      </c>
      <c r="C31" s="14" t="s">
        <v>161</v>
      </c>
      <c r="D31" s="43" t="s">
        <v>162</v>
      </c>
      <c r="E31" s="7">
        <v>23000</v>
      </c>
      <c r="F31" s="44" t="s">
        <v>168</v>
      </c>
    </row>
    <row r="32" spans="1:6" x14ac:dyDescent="0.25">
      <c r="A32" s="42">
        <v>40673</v>
      </c>
      <c r="B32" s="5" t="s">
        <v>157</v>
      </c>
      <c r="C32" s="14" t="s">
        <v>167</v>
      </c>
      <c r="D32" s="43" t="s">
        <v>159</v>
      </c>
      <c r="E32" s="7">
        <v>120</v>
      </c>
      <c r="F32" s="44" t="s">
        <v>160</v>
      </c>
    </row>
    <row r="33" spans="1:6" x14ac:dyDescent="0.25">
      <c r="A33" s="42">
        <v>40681</v>
      </c>
      <c r="B33" s="5" t="s">
        <v>164</v>
      </c>
      <c r="C33" s="14" t="s">
        <v>185</v>
      </c>
      <c r="D33" s="43" t="s">
        <v>159</v>
      </c>
      <c r="E33" s="7">
        <v>320</v>
      </c>
      <c r="F33" s="44" t="s">
        <v>163</v>
      </c>
    </row>
    <row r="34" spans="1:6" x14ac:dyDescent="0.25">
      <c r="A34" s="42">
        <v>40683</v>
      </c>
      <c r="B34" s="5" t="s">
        <v>172</v>
      </c>
      <c r="C34" s="14" t="s">
        <v>178</v>
      </c>
      <c r="D34" s="43" t="s">
        <v>162</v>
      </c>
      <c r="E34" s="7">
        <v>1000</v>
      </c>
      <c r="F34" s="44" t="s">
        <v>166</v>
      </c>
    </row>
    <row r="35" spans="1:6" x14ac:dyDescent="0.25">
      <c r="A35" s="42">
        <v>40683</v>
      </c>
      <c r="B35" s="5" t="s">
        <v>157</v>
      </c>
      <c r="C35" s="14" t="s">
        <v>175</v>
      </c>
      <c r="D35" s="43" t="s">
        <v>159</v>
      </c>
      <c r="E35" s="7">
        <v>210</v>
      </c>
      <c r="F35" s="44" t="s">
        <v>168</v>
      </c>
    </row>
    <row r="36" spans="1:6" x14ac:dyDescent="0.25">
      <c r="A36" s="42">
        <v>40683</v>
      </c>
      <c r="B36" s="5" t="s">
        <v>172</v>
      </c>
      <c r="C36" s="14" t="s">
        <v>186</v>
      </c>
      <c r="D36" s="43" t="s">
        <v>159</v>
      </c>
      <c r="E36" s="7">
        <v>540</v>
      </c>
      <c r="F36" s="44" t="s">
        <v>160</v>
      </c>
    </row>
    <row r="37" spans="1:6" x14ac:dyDescent="0.25">
      <c r="A37" s="42">
        <v>40693</v>
      </c>
      <c r="B37" s="5" t="s">
        <v>172</v>
      </c>
      <c r="C37" s="14" t="s">
        <v>187</v>
      </c>
      <c r="D37" s="43" t="s">
        <v>159</v>
      </c>
      <c r="E37" s="7">
        <v>1000</v>
      </c>
      <c r="F37" s="44" t="s">
        <v>166</v>
      </c>
    </row>
    <row r="38" spans="1:6" x14ac:dyDescent="0.25">
      <c r="A38" s="42">
        <v>40693</v>
      </c>
      <c r="B38" s="5" t="s">
        <v>172</v>
      </c>
      <c r="C38" s="14" t="s">
        <v>188</v>
      </c>
      <c r="D38" s="43" t="s">
        <v>159</v>
      </c>
      <c r="E38" s="7">
        <v>200</v>
      </c>
      <c r="F38" s="44" t="s">
        <v>168</v>
      </c>
    </row>
    <row r="39" spans="1:6" x14ac:dyDescent="0.25">
      <c r="A39" s="42">
        <v>40704</v>
      </c>
      <c r="B39" s="5" t="s">
        <v>157</v>
      </c>
      <c r="C39" s="14" t="s">
        <v>161</v>
      </c>
      <c r="D39" s="43" t="s">
        <v>162</v>
      </c>
      <c r="E39" s="7">
        <v>24000</v>
      </c>
      <c r="F39" s="44" t="s">
        <v>160</v>
      </c>
    </row>
    <row r="40" spans="1:6" x14ac:dyDescent="0.25">
      <c r="A40" s="42">
        <v>40704</v>
      </c>
      <c r="B40" s="5" t="s">
        <v>172</v>
      </c>
      <c r="C40" s="14" t="s">
        <v>174</v>
      </c>
      <c r="D40" s="43" t="s">
        <v>159</v>
      </c>
      <c r="E40" s="7">
        <v>258</v>
      </c>
      <c r="F40" s="44" t="s">
        <v>166</v>
      </c>
    </row>
    <row r="41" spans="1:6" x14ac:dyDescent="0.25">
      <c r="A41" s="42">
        <v>40817</v>
      </c>
      <c r="B41" s="5" t="s">
        <v>164</v>
      </c>
      <c r="C41" s="14" t="s">
        <v>189</v>
      </c>
      <c r="D41" s="43" t="s">
        <v>159</v>
      </c>
      <c r="E41" s="7">
        <v>290</v>
      </c>
      <c r="F41" s="44" t="s">
        <v>163</v>
      </c>
    </row>
    <row r="42" spans="1:6" x14ac:dyDescent="0.25">
      <c r="A42" s="42">
        <v>40817</v>
      </c>
      <c r="B42" s="5" t="s">
        <v>164</v>
      </c>
      <c r="C42" s="14" t="s">
        <v>190</v>
      </c>
      <c r="D42" s="43" t="s">
        <v>159</v>
      </c>
      <c r="E42" s="7">
        <v>198</v>
      </c>
      <c r="F42" s="44" t="s">
        <v>163</v>
      </c>
    </row>
    <row r="43" spans="1:6" x14ac:dyDescent="0.25">
      <c r="A43" s="42">
        <v>40820</v>
      </c>
      <c r="B43" s="5" t="s">
        <v>164</v>
      </c>
      <c r="C43" s="14" t="s">
        <v>191</v>
      </c>
      <c r="D43" s="43" t="s">
        <v>159</v>
      </c>
      <c r="E43" s="7">
        <v>300</v>
      </c>
      <c r="F43" s="44" t="s">
        <v>163</v>
      </c>
    </row>
    <row r="44" spans="1:6" x14ac:dyDescent="0.25">
      <c r="A44" s="42">
        <v>40820</v>
      </c>
      <c r="B44" s="5" t="s">
        <v>172</v>
      </c>
      <c r="C44" s="14" t="s">
        <v>192</v>
      </c>
      <c r="D44" s="43" t="s">
        <v>159</v>
      </c>
      <c r="E44" s="7">
        <v>280</v>
      </c>
      <c r="F44" s="44" t="s">
        <v>166</v>
      </c>
    </row>
    <row r="45" spans="1:6" x14ac:dyDescent="0.25">
      <c r="A45" s="42">
        <v>40821</v>
      </c>
      <c r="B45" s="5" t="s">
        <v>157</v>
      </c>
      <c r="C45" s="14" t="s">
        <v>169</v>
      </c>
      <c r="D45" s="43" t="s">
        <v>159</v>
      </c>
      <c r="E45" s="7">
        <v>320</v>
      </c>
      <c r="F45" s="44" t="s">
        <v>168</v>
      </c>
    </row>
    <row r="46" spans="1:6" x14ac:dyDescent="0.25">
      <c r="A46" s="42">
        <v>40822</v>
      </c>
      <c r="B46" s="5" t="s">
        <v>157</v>
      </c>
      <c r="C46" s="14" t="s">
        <v>161</v>
      </c>
      <c r="D46" s="43" t="s">
        <v>162</v>
      </c>
      <c r="E46" s="7">
        <v>23900</v>
      </c>
      <c r="F46" s="44" t="s">
        <v>160</v>
      </c>
    </row>
    <row r="47" spans="1:6" x14ac:dyDescent="0.25">
      <c r="A47" s="42">
        <v>40831</v>
      </c>
      <c r="B47" s="5" t="s">
        <v>172</v>
      </c>
      <c r="C47" s="14" t="s">
        <v>193</v>
      </c>
      <c r="D47" s="43" t="s">
        <v>159</v>
      </c>
      <c r="E47" s="7">
        <v>200</v>
      </c>
      <c r="F47" s="44" t="s">
        <v>166</v>
      </c>
    </row>
    <row r="48" spans="1:6" x14ac:dyDescent="0.25">
      <c r="A48" s="42">
        <v>40836</v>
      </c>
      <c r="B48" s="5" t="s">
        <v>157</v>
      </c>
      <c r="C48" s="14" t="s">
        <v>182</v>
      </c>
      <c r="D48" s="43" t="s">
        <v>159</v>
      </c>
      <c r="E48" s="7">
        <v>1200</v>
      </c>
      <c r="F48" s="44" t="s">
        <v>168</v>
      </c>
    </row>
    <row r="49" spans="1:6" x14ac:dyDescent="0.25">
      <c r="A49" s="42">
        <v>40841</v>
      </c>
      <c r="B49" s="5" t="s">
        <v>157</v>
      </c>
      <c r="C49" s="14" t="s">
        <v>167</v>
      </c>
      <c r="D49" s="43" t="s">
        <v>159</v>
      </c>
      <c r="E49" s="7">
        <v>230</v>
      </c>
      <c r="F49" s="44" t="s">
        <v>160</v>
      </c>
    </row>
    <row r="50" spans="1:6" x14ac:dyDescent="0.25">
      <c r="A50" s="42">
        <v>40845</v>
      </c>
      <c r="B50" s="5" t="s">
        <v>172</v>
      </c>
      <c r="C50" s="14" t="s">
        <v>173</v>
      </c>
      <c r="D50" s="43" t="s">
        <v>162</v>
      </c>
      <c r="E50" s="7">
        <v>1500</v>
      </c>
      <c r="F50" s="44" t="s">
        <v>166</v>
      </c>
    </row>
    <row r="51" spans="1:6" x14ac:dyDescent="0.25">
      <c r="A51" s="42">
        <v>40851</v>
      </c>
      <c r="B51" s="5" t="s">
        <v>164</v>
      </c>
      <c r="C51" s="14" t="s">
        <v>194</v>
      </c>
      <c r="D51" s="43" t="s">
        <v>159</v>
      </c>
      <c r="E51" s="7">
        <v>10000</v>
      </c>
      <c r="F51" s="44" t="s">
        <v>163</v>
      </c>
    </row>
    <row r="52" spans="1:6" x14ac:dyDescent="0.25">
      <c r="A52" s="42">
        <v>40856</v>
      </c>
      <c r="B52" s="5" t="s">
        <v>172</v>
      </c>
      <c r="C52" s="14" t="s">
        <v>195</v>
      </c>
      <c r="D52" s="43" t="s">
        <v>159</v>
      </c>
      <c r="E52" s="7">
        <v>2300</v>
      </c>
      <c r="F52" s="44" t="s">
        <v>166</v>
      </c>
    </row>
    <row r="53" spans="1:6" x14ac:dyDescent="0.25">
      <c r="A53" s="42">
        <v>40864</v>
      </c>
      <c r="B53" s="5" t="s">
        <v>157</v>
      </c>
      <c r="C53" s="14" t="s">
        <v>175</v>
      </c>
      <c r="D53" s="43" t="s">
        <v>159</v>
      </c>
      <c r="E53" s="7">
        <v>135</v>
      </c>
      <c r="F53" s="44" t="s">
        <v>168</v>
      </c>
    </row>
    <row r="54" spans="1:6" x14ac:dyDescent="0.25">
      <c r="A54" s="42">
        <v>40878</v>
      </c>
      <c r="B54" s="5" t="s">
        <v>157</v>
      </c>
      <c r="C54" s="14" t="s">
        <v>176</v>
      </c>
      <c r="D54" s="43" t="s">
        <v>159</v>
      </c>
      <c r="E54" s="7">
        <v>1230</v>
      </c>
      <c r="F54" s="44" t="s">
        <v>160</v>
      </c>
    </row>
    <row r="55" spans="1:6" x14ac:dyDescent="0.25">
      <c r="A55" s="42">
        <v>40880</v>
      </c>
      <c r="B55" s="5" t="s">
        <v>172</v>
      </c>
      <c r="C55" s="14" t="s">
        <v>174</v>
      </c>
      <c r="D55" s="43" t="s">
        <v>159</v>
      </c>
      <c r="E55" s="7">
        <v>450</v>
      </c>
      <c r="F55" s="44" t="s">
        <v>166</v>
      </c>
    </row>
    <row r="56" spans="1:6" x14ac:dyDescent="0.25">
      <c r="A56" s="42">
        <v>40887</v>
      </c>
      <c r="B56" s="5" t="s">
        <v>157</v>
      </c>
      <c r="C56" s="14" t="s">
        <v>161</v>
      </c>
      <c r="D56" s="43" t="s">
        <v>162</v>
      </c>
      <c r="E56" s="7">
        <v>24000</v>
      </c>
      <c r="F56" s="44" t="s">
        <v>168</v>
      </c>
    </row>
    <row r="57" spans="1:6" x14ac:dyDescent="0.25">
      <c r="A57" s="42">
        <v>40897</v>
      </c>
      <c r="B57" s="5" t="s">
        <v>172</v>
      </c>
      <c r="C57" s="14" t="s">
        <v>173</v>
      </c>
      <c r="D57" s="43" t="s">
        <v>162</v>
      </c>
      <c r="E57" s="7">
        <v>1780</v>
      </c>
      <c r="F57" s="44" t="s">
        <v>166</v>
      </c>
    </row>
    <row r="58" spans="1:6" ht="15.75" thickBot="1" x14ac:dyDescent="0.3">
      <c r="A58" s="45">
        <v>40900</v>
      </c>
      <c r="B58" s="46" t="s">
        <v>172</v>
      </c>
      <c r="C58" s="47" t="s">
        <v>179</v>
      </c>
      <c r="D58" s="55" t="s">
        <v>159</v>
      </c>
      <c r="E58" s="48">
        <v>1300</v>
      </c>
      <c r="F58" s="49" t="s">
        <v>166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0" sqref="E10"/>
    </sheetView>
  </sheetViews>
  <sheetFormatPr defaultRowHeight="15" x14ac:dyDescent="0.25"/>
  <cols>
    <col min="1" max="1" width="18.5703125" customWidth="1"/>
    <col min="4" max="4" width="10.5703125" customWidth="1"/>
    <col min="5" max="5" width="14.28515625" customWidth="1"/>
    <col min="6" max="6" width="21" customWidth="1"/>
    <col min="9" max="9" width="13.42578125" customWidth="1"/>
    <col min="10" max="10" width="20.7109375" bestFit="1" customWidth="1"/>
  </cols>
  <sheetData>
    <row r="1" spans="1:10" ht="23.25" x14ac:dyDescent="0.35">
      <c r="A1" s="50" t="s">
        <v>116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ht="30" x14ac:dyDescent="0.25">
      <c r="A3" s="13" t="s">
        <v>117</v>
      </c>
      <c r="B3" s="13" t="s">
        <v>118</v>
      </c>
      <c r="C3" s="13" t="s">
        <v>119</v>
      </c>
      <c r="D3" s="13" t="s">
        <v>120</v>
      </c>
      <c r="E3" s="13" t="s">
        <v>121</v>
      </c>
      <c r="F3" s="13" t="s">
        <v>122</v>
      </c>
      <c r="G3" s="13" t="s">
        <v>123</v>
      </c>
      <c r="H3" s="13" t="s">
        <v>124</v>
      </c>
      <c r="I3" s="13" t="s">
        <v>125</v>
      </c>
      <c r="J3" s="13" t="s">
        <v>126</v>
      </c>
    </row>
    <row r="4" spans="1:10" x14ac:dyDescent="0.25">
      <c r="A4" s="14" t="s">
        <v>127</v>
      </c>
      <c r="B4" s="14" t="s">
        <v>128</v>
      </c>
      <c r="C4" s="15">
        <v>2.93</v>
      </c>
      <c r="D4" s="16" t="s">
        <v>129</v>
      </c>
      <c r="E4" s="17"/>
      <c r="F4" s="17"/>
      <c r="G4" s="18"/>
      <c r="H4" s="14">
        <v>800</v>
      </c>
      <c r="I4" s="18"/>
      <c r="J4" s="14"/>
    </row>
    <row r="5" spans="1:10" x14ac:dyDescent="0.25">
      <c r="A5" s="14" t="s">
        <v>130</v>
      </c>
      <c r="B5" s="14" t="s">
        <v>131</v>
      </c>
      <c r="C5" s="15">
        <v>0.89</v>
      </c>
      <c r="D5" s="16" t="s">
        <v>129</v>
      </c>
      <c r="E5" s="17"/>
      <c r="F5" s="17"/>
      <c r="G5" s="18"/>
      <c r="H5" s="14">
        <v>450</v>
      </c>
      <c r="I5" s="18"/>
      <c r="J5" s="14"/>
    </row>
    <row r="6" spans="1:10" x14ac:dyDescent="0.25">
      <c r="A6" s="14" t="s">
        <v>132</v>
      </c>
      <c r="B6" s="14" t="s">
        <v>131</v>
      </c>
      <c r="C6" s="15">
        <v>0.97</v>
      </c>
      <c r="D6" s="16" t="s">
        <v>133</v>
      </c>
      <c r="E6" s="17"/>
      <c r="F6" s="17"/>
      <c r="G6" s="18"/>
      <c r="H6" s="14">
        <v>80</v>
      </c>
      <c r="I6" s="18"/>
      <c r="J6" s="14"/>
    </row>
    <row r="7" spans="1:10" x14ac:dyDescent="0.25">
      <c r="A7" s="14" t="s">
        <v>134</v>
      </c>
      <c r="B7" s="14" t="s">
        <v>131</v>
      </c>
      <c r="C7" s="15">
        <v>0.54</v>
      </c>
      <c r="D7" s="16" t="s">
        <v>133</v>
      </c>
      <c r="E7" s="17"/>
      <c r="F7" s="17"/>
      <c r="G7" s="18"/>
      <c r="H7" s="14">
        <v>300</v>
      </c>
      <c r="I7" s="18"/>
      <c r="J7" s="14"/>
    </row>
    <row r="8" spans="1:10" x14ac:dyDescent="0.25">
      <c r="A8" s="14" t="s">
        <v>135</v>
      </c>
      <c r="B8" s="14" t="s">
        <v>128</v>
      </c>
      <c r="C8" s="15">
        <v>3.2</v>
      </c>
      <c r="D8" s="16" t="s">
        <v>136</v>
      </c>
      <c r="E8" s="17"/>
      <c r="F8" s="17"/>
      <c r="G8" s="18"/>
      <c r="H8" s="14">
        <v>1200</v>
      </c>
      <c r="I8" s="18"/>
      <c r="J8" s="14"/>
    </row>
    <row r="9" spans="1:10" x14ac:dyDescent="0.25">
      <c r="A9" s="14" t="s">
        <v>137</v>
      </c>
      <c r="B9" s="14" t="s">
        <v>131</v>
      </c>
      <c r="C9" s="15">
        <v>1.58</v>
      </c>
      <c r="D9" s="16" t="s">
        <v>136</v>
      </c>
      <c r="E9" s="17"/>
      <c r="F9" s="17"/>
      <c r="G9" s="18"/>
      <c r="H9" s="14">
        <v>600</v>
      </c>
      <c r="I9" s="18"/>
      <c r="J9" s="14"/>
    </row>
    <row r="10" spans="1:10" x14ac:dyDescent="0.25">
      <c r="A10" s="14" t="s">
        <v>138</v>
      </c>
      <c r="B10" s="14" t="s">
        <v>131</v>
      </c>
      <c r="C10" s="15">
        <v>1.85</v>
      </c>
      <c r="D10" s="16" t="s">
        <v>139</v>
      </c>
      <c r="E10" s="17"/>
      <c r="F10" s="17"/>
      <c r="G10" s="18"/>
      <c r="H10" s="14">
        <v>200</v>
      </c>
      <c r="I10" s="18"/>
      <c r="J10" s="14"/>
    </row>
    <row r="11" spans="1:10" x14ac:dyDescent="0.25">
      <c r="A11" s="14" t="s">
        <v>140</v>
      </c>
      <c r="B11" s="14" t="s">
        <v>128</v>
      </c>
      <c r="C11" s="15">
        <v>2.76</v>
      </c>
      <c r="D11" s="16" t="s">
        <v>139</v>
      </c>
      <c r="E11" s="17"/>
      <c r="F11" s="17"/>
      <c r="G11" s="18"/>
      <c r="H11" s="14">
        <v>75</v>
      </c>
      <c r="I11" s="18"/>
      <c r="J11" s="14"/>
    </row>
    <row r="12" spans="1:10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x14ac:dyDescent="0.25">
      <c r="A13" s="20" t="s">
        <v>141</v>
      </c>
      <c r="B13" s="21" t="s">
        <v>142</v>
      </c>
      <c r="C13" s="22" t="s">
        <v>143</v>
      </c>
      <c r="D13" s="19"/>
      <c r="E13" s="20" t="s">
        <v>144</v>
      </c>
      <c r="F13" s="21" t="s">
        <v>145</v>
      </c>
      <c r="G13" s="19"/>
      <c r="H13" s="23"/>
      <c r="I13" s="23"/>
      <c r="J13" s="19"/>
    </row>
    <row r="14" spans="1:10" x14ac:dyDescent="0.25">
      <c r="A14" s="24" t="s">
        <v>129</v>
      </c>
      <c r="B14" s="25">
        <v>0.18</v>
      </c>
      <c r="C14" s="26">
        <v>0.18</v>
      </c>
      <c r="D14" s="19"/>
      <c r="E14" s="27">
        <v>0</v>
      </c>
      <c r="F14" s="28" t="s">
        <v>146</v>
      </c>
      <c r="G14" s="19"/>
      <c r="H14" s="29"/>
      <c r="I14" s="29"/>
      <c r="J14" s="19"/>
    </row>
    <row r="15" spans="1:10" x14ac:dyDescent="0.25">
      <c r="A15" s="24" t="s">
        <v>133</v>
      </c>
      <c r="B15" s="25">
        <v>0.1</v>
      </c>
      <c r="C15" s="26">
        <v>0.12</v>
      </c>
      <c r="D15" s="19"/>
      <c r="E15" s="27">
        <v>500</v>
      </c>
      <c r="F15" s="28" t="s">
        <v>147</v>
      </c>
      <c r="G15" s="19"/>
      <c r="H15" s="19"/>
      <c r="I15" s="19"/>
      <c r="J15" s="19"/>
    </row>
    <row r="16" spans="1:10" x14ac:dyDescent="0.25">
      <c r="A16" s="24" t="s">
        <v>136</v>
      </c>
      <c r="B16" s="25">
        <v>0.15</v>
      </c>
      <c r="C16" s="26">
        <v>0.18</v>
      </c>
      <c r="D16" s="19"/>
      <c r="E16" s="27">
        <v>1000</v>
      </c>
      <c r="F16" s="28" t="s">
        <v>148</v>
      </c>
      <c r="G16" s="19"/>
      <c r="H16" s="19"/>
      <c r="I16" s="19"/>
      <c r="J16" s="19"/>
    </row>
    <row r="17" spans="1:10" x14ac:dyDescent="0.25">
      <c r="A17" s="30" t="s">
        <v>139</v>
      </c>
      <c r="B17" s="31">
        <v>0.1</v>
      </c>
      <c r="C17" s="32">
        <v>0.17</v>
      </c>
      <c r="D17" s="19"/>
      <c r="E17" s="33">
        <v>1500</v>
      </c>
      <c r="F17" s="34" t="s">
        <v>149</v>
      </c>
      <c r="G17" s="19"/>
      <c r="H17" s="19"/>
      <c r="I17" s="19"/>
      <c r="J17" s="19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Plan3</vt:lpstr>
      <vt:lpstr>Contas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em Informática 2018.1</dc:creator>
  <cp:lastModifiedBy>Técnico em Informática 2018.1</cp:lastModifiedBy>
  <dcterms:created xsi:type="dcterms:W3CDTF">2018-08-07T13:41:06Z</dcterms:created>
  <dcterms:modified xsi:type="dcterms:W3CDTF">2018-08-07T14:55:45Z</dcterms:modified>
</cp:coreProperties>
</file>