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showInkAnnotation="0" autoCompressPictures="0"/>
  <mc:AlternateContent xmlns:mc="http://schemas.openxmlformats.org/markup-compatibility/2006">
    <mc:Choice Requires="x15">
      <x15ac:absPath xmlns:x15ac="http://schemas.microsoft.com/office/spreadsheetml/2010/11/ac" url="https://ssu-my.sharepoint.com/personal/martin_reid_solent_ac_uk/Documents/Documents/GitHub/bdats/docs/info/EPA_1-1_Assessor_Train_25/DTS_EPA_1_1_Pack_v2/"/>
    </mc:Choice>
  </mc:AlternateContent>
  <xr:revisionPtr revIDLastSave="7" documentId="13_ncr:1_{19091BA6-7155-9448-AFFA-BB3B66B14E12}" xr6:coauthVersionLast="47" xr6:coauthVersionMax="47" xr10:uidLastSave="{516D336D-3142-445B-8051-73C8936B1619}"/>
  <bookViews>
    <workbookView xWindow="7650" yWindow="1125" windowWidth="31395" windowHeight="18960" activeTab="5" xr2:uid="{4B373925-3C75-4A4A-9B86-1F6BD1851756}"/>
  </bookViews>
  <sheets>
    <sheet name="Feedback Breakdown AE2" sheetId="4" r:id="rId1"/>
    <sheet name="Rubric AE2" sheetId="5" r:id="rId2"/>
    <sheet name="Overall Grade Mark AE2" sheetId="6" r:id="rId3"/>
    <sheet name="Feedback Breakdown AE3" sheetId="3" r:id="rId4"/>
    <sheet name="Rubric AE3" sheetId="1" r:id="rId5"/>
    <sheet name="Overall Grade Mark AE3" sheetId="2" r:id="rId6"/>
    <sheet name="Total Grade Both AE2 &amp; AE3" sheetId="7" state="hidden" r:id="rId7"/>
  </sheets>
  <definedNames>
    <definedName name="_xlnm.Print_Area" localSheetId="3">'Feedback Breakdown AE3'!$C$1:$K$49</definedName>
    <definedName name="_xlnm.Print_Area" localSheetId="5">'Overall Grade Mark AE3'!$B$1:$H$19</definedName>
    <definedName name="_xlnm.Print_Area" localSheetId="4">'Rubric AE3'!$C$2:$N$20</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4" i="5" l="1"/>
  <c r="B5" i="6"/>
  <c r="C15" i="5"/>
  <c r="C13" i="5"/>
  <c r="C11" i="5"/>
  <c r="D12" i="6" s="1"/>
  <c r="D14" i="6"/>
  <c r="D16" i="6"/>
  <c r="R4" i="5"/>
  <c r="G4" i="5"/>
  <c r="O2" i="5"/>
  <c r="M2" i="5"/>
  <c r="F2" i="5"/>
  <c r="D5" i="6"/>
  <c r="E5" i="6"/>
  <c r="C7" i="6"/>
  <c r="D9" i="6"/>
  <c r="F9" i="6"/>
  <c r="F7" i="6"/>
  <c r="B3" i="6"/>
  <c r="E16" i="6"/>
  <c r="E14" i="6"/>
  <c r="E12" i="6"/>
  <c r="T16" i="5"/>
  <c r="R16" i="5"/>
  <c r="Q16" i="5"/>
  <c r="N16" i="5"/>
  <c r="K16" i="5"/>
  <c r="H16" i="5"/>
  <c r="G16" i="5"/>
  <c r="F16" i="5"/>
  <c r="E16" i="5"/>
  <c r="D16" i="5"/>
  <c r="D14" i="5"/>
  <c r="E14" i="5"/>
  <c r="F14" i="5"/>
  <c r="G14" i="5"/>
  <c r="H14" i="5"/>
  <c r="K14" i="5"/>
  <c r="N14" i="5"/>
  <c r="Q14" i="5"/>
  <c r="R14" i="5"/>
  <c r="T14" i="5"/>
  <c r="D12" i="5"/>
  <c r="E12" i="5"/>
  <c r="F12" i="5"/>
  <c r="G12" i="5"/>
  <c r="H12" i="5"/>
  <c r="K12" i="5"/>
  <c r="N12" i="5"/>
  <c r="Q12" i="5"/>
  <c r="R12" i="5"/>
  <c r="T12" i="5"/>
  <c r="H18" i="6"/>
  <c r="E18" i="6" s="1"/>
  <c r="C19" i="6" s="1"/>
  <c r="C4" i="1"/>
  <c r="B5" i="2"/>
  <c r="C11" i="1"/>
  <c r="H18" i="2"/>
  <c r="E18" i="2" s="1"/>
  <c r="N13" i="7" l="1"/>
  <c r="Q16" i="1"/>
  <c r="Q14" i="1"/>
  <c r="T16" i="1"/>
  <c r="T14" i="1"/>
  <c r="R16" i="1"/>
  <c r="R14" i="1"/>
  <c r="T12" i="1"/>
  <c r="R12" i="1"/>
  <c r="Q12" i="1"/>
  <c r="N12" i="1"/>
  <c r="N16" i="1"/>
  <c r="N14" i="1"/>
  <c r="F2" i="1"/>
  <c r="K16" i="1"/>
  <c r="H16" i="1"/>
  <c r="K14" i="1"/>
  <c r="H14" i="1"/>
  <c r="K12" i="1"/>
  <c r="H12" i="1"/>
  <c r="G16" i="1"/>
  <c r="F16" i="1"/>
  <c r="E16" i="1"/>
  <c r="D16" i="1"/>
  <c r="G14" i="1"/>
  <c r="F14" i="1"/>
  <c r="E14" i="1"/>
  <c r="D14" i="1"/>
  <c r="E12" i="1"/>
  <c r="D12" i="1"/>
  <c r="G12" i="1"/>
  <c r="F12" i="1"/>
  <c r="D12" i="2"/>
  <c r="C12" i="7" l="1"/>
  <c r="C19" i="2"/>
  <c r="E16" i="2"/>
  <c r="E14" i="2"/>
  <c r="E12" i="2"/>
  <c r="C15" i="1" l="1"/>
  <c r="D16" i="2" s="1"/>
  <c r="C13" i="1"/>
  <c r="D14" i="2" s="1"/>
  <c r="O2" i="1" l="1"/>
  <c r="M2" i="1"/>
  <c r="B3" i="2"/>
  <c r="F9" i="2"/>
  <c r="D9" i="2"/>
  <c r="F7" i="2"/>
  <c r="C7" i="2"/>
  <c r="E5" i="2"/>
  <c r="D5" i="2"/>
  <c r="R4" i="1"/>
  <c r="G4" i="1"/>
</calcChain>
</file>

<file path=xl/sharedStrings.xml><?xml version="1.0" encoding="utf-8"?>
<sst xmlns="http://schemas.openxmlformats.org/spreadsheetml/2006/main" count="171" uniqueCount="99">
  <si>
    <t>SOUTHAMPTON SOLENT UNIVERSITY</t>
  </si>
  <si>
    <t>Feedback Breakdown</t>
  </si>
  <si>
    <t>Code:</t>
  </si>
  <si>
    <t>Assessment name:</t>
  </si>
  <si>
    <t>Number:</t>
  </si>
  <si>
    <t>Traffic Light Feedback</t>
  </si>
  <si>
    <t>Rubric Feedback</t>
  </si>
  <si>
    <t>1st</t>
  </si>
  <si>
    <t>SOUTHAMPTON SOLENT UNIVERSITY - Grade Marking Criteria</t>
  </si>
  <si>
    <t>Date</t>
  </si>
  <si>
    <t>Learning Outcomes</t>
  </si>
  <si>
    <t>1st (Distinction)</t>
  </si>
  <si>
    <r>
      <rPr>
        <b/>
        <sz val="11"/>
        <color rgb="FFFFB83B"/>
        <rFont val="Calibri"/>
        <family val="2"/>
        <scheme val="minor"/>
      </rPr>
      <t>(</t>
    </r>
    <r>
      <rPr>
        <b/>
        <sz val="11"/>
        <color theme="1"/>
        <rFont val="Calibri"/>
        <family val="2"/>
        <scheme val="minor"/>
      </rPr>
      <t>2:1</t>
    </r>
    <r>
      <rPr>
        <b/>
        <sz val="11"/>
        <color rgb="FFFFB83B"/>
        <rFont val="Calibri"/>
        <family val="2"/>
        <scheme val="minor"/>
      </rPr>
      <t xml:space="preserve">) </t>
    </r>
    <r>
      <rPr>
        <b/>
        <sz val="11"/>
        <color theme="1"/>
        <rFont val="Calibri"/>
        <family val="2"/>
        <scheme val="minor"/>
      </rPr>
      <t>(Merit)</t>
    </r>
  </si>
  <si>
    <r>
      <rPr>
        <b/>
        <sz val="11"/>
        <color rgb="FFFFB83B"/>
        <rFont val="Calibri"/>
        <family val="2"/>
        <scheme val="minor"/>
      </rPr>
      <t>(</t>
    </r>
    <r>
      <rPr>
        <b/>
        <sz val="11"/>
        <color theme="1"/>
        <rFont val="Calibri"/>
        <family val="2"/>
        <scheme val="minor"/>
      </rPr>
      <t>2:2</t>
    </r>
    <r>
      <rPr>
        <b/>
        <sz val="11"/>
        <color rgb="FFFFB83B"/>
        <rFont val="Calibri"/>
        <family val="2"/>
        <scheme val="minor"/>
      </rPr>
      <t>)</t>
    </r>
    <r>
      <rPr>
        <b/>
        <sz val="11"/>
        <color theme="1"/>
        <rFont val="Calibri"/>
        <family val="2"/>
        <scheme val="minor"/>
      </rPr>
      <t>(Pass)</t>
    </r>
  </si>
  <si>
    <t>3rd (Pass)</t>
  </si>
  <si>
    <t>Fail</t>
  </si>
  <si>
    <t>90-99</t>
  </si>
  <si>
    <t>80-89</t>
  </si>
  <si>
    <t>70-79</t>
  </si>
  <si>
    <t>60-69</t>
  </si>
  <si>
    <t>50-59</t>
  </si>
  <si>
    <t>40-49</t>
  </si>
  <si>
    <t>0-39</t>
  </si>
  <si>
    <t>Extraordinary, flawless, publishable (or industry standard)</t>
  </si>
  <si>
    <t>Superb, outstanding, original</t>
  </si>
  <si>
    <t xml:space="preserve"> Articulated, highly impressive, excellent </t>
  </si>
  <si>
    <t>Strong, proficient, very good</t>
  </si>
  <si>
    <t>Competent, good, effective, capable</t>
  </si>
  <si>
    <t>Reasonable, fair, appropriate</t>
  </si>
  <si>
    <t>Basic, satisfactory, acceptable</t>
  </si>
  <si>
    <t>Inadequate, incomplete, limited</t>
  </si>
  <si>
    <t>Poor, unsatisfactory, weak</t>
  </si>
  <si>
    <t>No attempt, No submission, Absent</t>
  </si>
  <si>
    <t>Module:</t>
  </si>
  <si>
    <t xml:space="preserve">Extraordinary, flawless, publishable (or industry standard) </t>
  </si>
  <si>
    <t>Assessment:</t>
  </si>
  <si>
    <t>No:</t>
  </si>
  <si>
    <t>Articulated, highly impressive, excellent</t>
  </si>
  <si>
    <t>Assessment criteria</t>
  </si>
  <si>
    <t>Individual marks  (0-10)</t>
  </si>
  <si>
    <t>Step Mark Grade</t>
  </si>
  <si>
    <t xml:space="preserve">62, 65, 68 </t>
  </si>
  <si>
    <t xml:space="preserve"> Performance against the learning outcomes</t>
  </si>
  <si>
    <t>52, 55, 58</t>
  </si>
  <si>
    <t>42, 45, 48</t>
  </si>
  <si>
    <t>15, 20</t>
  </si>
  <si>
    <t>Overall Grade</t>
  </si>
  <si>
    <r>
      <rPr>
        <b/>
        <sz val="10"/>
        <color theme="1"/>
        <rFont val="Trebuchet MS"/>
        <family val="2"/>
      </rPr>
      <t>NOTE:</t>
    </r>
    <r>
      <rPr>
        <sz val="10"/>
        <color theme="1"/>
        <rFont val="Trebuchet MS"/>
        <family val="2"/>
      </rPr>
      <t xml:space="preserve"> Tutor grades should be considered provisional as they will be subject to both internal and external moderation and sign off at the Assessment Board, following this, final module marks will be aggregated and released.   </t>
    </r>
  </si>
  <si>
    <t>FEEDBACK</t>
  </si>
  <si>
    <t>Module Name:</t>
  </si>
  <si>
    <t>Student Name/Group:</t>
  </si>
  <si>
    <t>Synoptic  Project and Presentation</t>
  </si>
  <si>
    <t>AE3</t>
  </si>
  <si>
    <t xml:space="preserve">Exceptional presentation and organisation of work and fluent communication in all contexts.  
Excellent presentation and organisation of work and fluent communication in most contexts.  </t>
  </si>
  <si>
    <t>Consistent high-level competence in all the required specialised practical, technical innovation, creative, with mastery in many areas and developed understanding of professional contexts and expectations. 
Consistent competence in all the required specialised practical, technical innovation, creative, with indications of mastery in some areas and clear understanding of professional contexts and expectations.</t>
  </si>
  <si>
    <t xml:space="preserve">Exceptional demonstration that proves the artefact goes far beyond what has been delivered course, attention to industry standards and expectations for a Level 6 student. 
Excellent demonstration that proves the artefact goes beyond what has been delivered course, attention to industry standards and expectations for a Level 6 student.   </t>
  </si>
  <si>
    <t xml:space="preserve">Presentation and organisation of work appropriate to context and purpose, communication clear.  </t>
  </si>
  <si>
    <t xml:space="preserve">Competence in all the required specialised practical, technical, creative, scholarly or work-related skills, with indications of more developed ability in some areas and awareness of professional contexts and expectations. </t>
  </si>
  <si>
    <t>Very Good demonstration that 
proves the artefact goes beyond what has been delivered course, attention to industry standards and expectations for a Level 6 student</t>
  </si>
  <si>
    <t xml:space="preserve">Satisfactory organisation and presentation of work, communications mostly appropriate to the context/purpose.  </t>
  </si>
  <si>
    <t xml:space="preserve">Achieves a basic level of competence in all the required specialised practical, technical, creative, scholarly or work-related skills, with more developed capability in at least one area, and some awareness of professional contexts and expectations. </t>
  </si>
  <si>
    <t xml:space="preserve">Demonstration shows that the artefact is equal to what has been delivered on course, attention to industry standards and expectations for a Level 6 student.  </t>
  </si>
  <si>
    <t>Organisation and presentation of work and communications adequate in most contexts, with some mistakes/irrelevancies.</t>
  </si>
  <si>
    <t xml:space="preserve">Basic competence in all the required specialised practical, technical, creative, scholarly or work-related skills, and partial awareness of professional contexts and expectations. </t>
  </si>
  <si>
    <t xml:space="preserve">Demonstration shows that the artefact falls below what has been delivered on course, attention to industry standards and expectations for a Level 6 student.  Basic functionality </t>
  </si>
  <si>
    <t xml:space="preserve">Elements of disorganisation/poor presentation/poor communication or expression or Communications too brief or rambling, inappropriate to context or purpose, with many errors/omissions, inadequately expressed/presented.  </t>
  </si>
  <si>
    <t xml:space="preserve">Marginally or fails to achieve basic competence in (some of) the required specialised practical, technical, creative, scholarly or work-related skills, and little or lacks awareness of professional contexts and expectations. </t>
  </si>
  <si>
    <t xml:space="preserve">Demonstration shows that the artefact is poor, lacks functionality or does not work, and falls well below what has been delivered on course, attention to industry standards and expectations for a Level 6 student.  </t>
  </si>
  <si>
    <t>Synoptic Project and Presentation</t>
  </si>
  <si>
    <t>COM625</t>
  </si>
  <si>
    <t>AE2</t>
  </si>
  <si>
    <t>Excellent writing style, presentation and organisation of work and fluent communication in most contexts. Referencing/citation comprehensive. 
MAJORITY of sources of high quality</t>
  </si>
  <si>
    <t>Writing style, presentation and organisation of work appropriate to context and purpose, communication clear. Referencing/citation consistent and accurate. 
MOST sources of high quality</t>
  </si>
  <si>
    <t>Satisfactory writing style, organisation and presentation of work, communications mostly appropriate to the context/purpose. 
Referencing/citation largely consistent/accurate.  
SATISFACTORY number of sources of high quality</t>
  </si>
  <si>
    <t>Organisation, writing style and presentation of work and communications adequate in most contexts, with some mistakes/irrelevancies.  
Some errors in referencing/citation. 
VERY FEW sources of high quality</t>
  </si>
  <si>
    <t>Elements of disorganisation/poor presentation/poor communication or expression or Communications too brief or rambling, inappropriate to context or purpose, with many errors/omissions, inadequately expressed/presented. (F1) Errors or (F2-F3) Substantial errors omissions in referencing/citation, or none. 
VERY FEW or NO sources of high quality</t>
  </si>
  <si>
    <t xml:space="preserve">Applies and refines appropriate methods to address/solve complex, unfamiliar and unpredictable issues/problems. Excellent artefact that goes beyond what has been delivered on course, attention to industry standards and expectations for a Level 6 student.   </t>
  </si>
  <si>
    <t xml:space="preserve">Selects and applies 
appropriate methods to address/solve complex, 
unfamiliar/unpredictable issues/problems. 
Very Good artefact that goes beyond what has been delivered on course, attention to industry standards and expectations for a Level 6 student.   </t>
  </si>
  <si>
    <t xml:space="preserve">Uses appropriate (often given) 
methods to analyse complex/ unfamiliar and/or unpredictable issues/problems, with some evaluation and synthesis of information. 
Artefact does not go beyond what has been delivered on course, attention to industry standards and expectations for a Level 6 student.  </t>
  </si>
  <si>
    <t>Uses appropriate methods to analyse complex issues/problems, with little evidence of evaluation or synthesis. 
Artefact falls below what has been delivered on course, attention to industry standards and expectations for a Level 6 student.  Functionality basic</t>
  </si>
  <si>
    <t>Elements of disorganisation/poor presentation/poor communication or expression or Communications too brief or rambling, inappropriate to context or purpose, with many errors/omissions, inadequately expressed/presented. Errors or Substantial errors omissions in referencing/citation, or none. 
VERY FEW or NO sources of high quality</t>
  </si>
  <si>
    <t>Insightful conclusions/ practical solutions closely argued/evidenced showing originality and creativity in several aspects.</t>
  </si>
  <si>
    <t xml:space="preserve">Insightful conclusions/ practical solutions closely argued/evidenced showing originality and creativity in several aspects. </t>
  </si>
  <si>
    <t xml:space="preserve">Conclusions/practical solutions logically argued/evidenced, 
with some aspect of insight, creativity or originality. </t>
  </si>
  <si>
    <t>Few conclusions/practical solutions sparsely argued/evidenced, mainly derivative and with little critical insight.</t>
  </si>
  <si>
    <t xml:space="preserve">Sparse conclusions/practical solutions insufficiently argued/evidenced and mostly derivative, with marginally insufficient critical insight or creativity or originality. or 
Conclusions/practical solutions absent/superficial/flawed, insufficiently argued/evidenced and lacks critical insight or creativity or originality. </t>
  </si>
  <si>
    <t>OVERALL GRADE</t>
  </si>
  <si>
    <t>School of Technology and Maritime Industries - Computing</t>
  </si>
  <si>
    <t>School of Technology and Maritime Industries  - Computing</t>
  </si>
  <si>
    <t>COM625 - AE2 &amp; AE3</t>
  </si>
  <si>
    <r>
      <t xml:space="preserve">This grade applies to the </t>
    </r>
    <r>
      <rPr>
        <b/>
        <sz val="16"/>
        <rFont val="Calibri"/>
        <family val="2"/>
        <scheme val="minor"/>
      </rPr>
      <t>COM625 Synoptic Work-based Project Report and Presentation (AE2 and AE3)</t>
    </r>
    <r>
      <rPr>
        <sz val="16"/>
        <rFont val="Calibri"/>
        <family val="2"/>
        <scheme val="minor"/>
      </rPr>
      <t xml:space="preserve">. It reflects how the apprentice has performed across these two key elements of the assessment. </t>
    </r>
    <r>
      <rPr>
        <b/>
        <sz val="16"/>
        <rFont val="Calibri"/>
        <family val="2"/>
        <scheme val="minor"/>
      </rPr>
      <t xml:space="preserve">The module average will be calculated using the weighted average of all three assessments. </t>
    </r>
    <r>
      <rPr>
        <sz val="16"/>
        <rFont val="Calibri"/>
        <family val="2"/>
        <scheme val="minor"/>
      </rPr>
      <t>The final classification for both the Degree and Apprenticeship will be confirmed following the EPA assessment presentation. Although the official result may take up to two weeks to be released, the grade for these assessments will be known beforehand.</t>
    </r>
  </si>
  <si>
    <r>
      <t xml:space="preserve">Synoptic Project Report </t>
    </r>
    <r>
      <rPr>
        <b/>
        <sz val="11"/>
        <rFont val="Trebuchet MS"/>
        <family val="2"/>
      </rPr>
      <t>(70%)</t>
    </r>
  </si>
  <si>
    <r>
      <t xml:space="preserve">Presentation </t>
    </r>
    <r>
      <rPr>
        <b/>
        <sz val="11"/>
        <rFont val="Trebuchet MS"/>
        <family val="2"/>
      </rPr>
      <t>(20%)</t>
    </r>
  </si>
  <si>
    <r>
      <rPr>
        <b/>
        <sz val="12"/>
        <rFont val="Trebuchet MS"/>
        <family val="2"/>
      </rPr>
      <t>Project management, implementation and evaluation</t>
    </r>
    <r>
      <rPr>
        <sz val="12"/>
        <rFont val="Trebuchet MS"/>
        <family val="2"/>
      </rPr>
      <t xml:space="preserve"> - </t>
    </r>
    <r>
      <rPr>
        <sz val="12"/>
        <color rgb="FFFF0000"/>
        <rFont val="Trebuchet MS"/>
        <family val="2"/>
      </rPr>
      <t xml:space="preserve">LO: 1,2,3,5 </t>
    </r>
    <r>
      <rPr>
        <b/>
        <sz val="12"/>
        <color rgb="FFFF0000"/>
        <rFont val="Trebuchet MS"/>
        <family val="2"/>
      </rPr>
      <t>(KSB:  CS1, CS2, CS5, CS6, CS7, CTK1, CTK2, CTK3, CTK5, CTK7, CTK8, CTK9, CTK10, CBS6, CBS8, CBS9, CBS10, CBS11, CBS12, CBS13, CBS14)</t>
    </r>
  </si>
  <si>
    <r>
      <rPr>
        <b/>
        <sz val="12"/>
        <rFont val="Trebuchet MS"/>
        <family val="2"/>
      </rPr>
      <t xml:space="preserve">Presentation </t>
    </r>
    <r>
      <rPr>
        <sz val="12"/>
        <rFont val="Trebuchet MS"/>
        <family val="2"/>
      </rPr>
      <t xml:space="preserve">- </t>
    </r>
    <r>
      <rPr>
        <sz val="12"/>
        <color rgb="FFFF0000"/>
        <rFont val="Trebuchet MS"/>
        <family val="2"/>
      </rPr>
      <t xml:space="preserve">LO: 4 </t>
    </r>
    <r>
      <rPr>
        <b/>
        <sz val="12"/>
        <color rgb="FFFF0000"/>
        <rFont val="Trebuchet MS"/>
        <family val="2"/>
      </rPr>
      <t>(KSB:CBS1, CBS2, CBS3, CBS5, CBS8)</t>
    </r>
  </si>
  <si>
    <r>
      <rPr>
        <b/>
        <sz val="12"/>
        <rFont val="Trebuchet MS"/>
        <family val="2"/>
      </rPr>
      <t>Demonstration/presentation of Product</t>
    </r>
    <r>
      <rPr>
        <sz val="12"/>
        <rFont val="Trebuchet MS"/>
        <family val="2"/>
      </rPr>
      <t xml:space="preserve"> - </t>
    </r>
    <r>
      <rPr>
        <sz val="12"/>
        <color rgb="FFFF0000"/>
        <rFont val="Trebuchet MS"/>
        <family val="2"/>
      </rPr>
      <t>LO: 6</t>
    </r>
    <r>
      <rPr>
        <sz val="12"/>
        <rFont val="Trebuchet MS"/>
        <family val="2"/>
      </rPr>
      <t xml:space="preserve"> </t>
    </r>
    <r>
      <rPr>
        <b/>
        <sz val="12"/>
        <color rgb="FFFF0000"/>
        <rFont val="Trebuchet MS"/>
        <family val="2"/>
      </rPr>
      <t>(KSB: CS3, CS4, CTK4, CTK5, CBS7, CBS14</t>
    </r>
  </si>
  <si>
    <r>
      <rPr>
        <b/>
        <sz val="12"/>
        <rFont val="Trebuchet MS"/>
        <family val="2"/>
      </rPr>
      <t>Project Methodology, Project Management &amp; Professional Practice, Design/Implementation, Testing, Artefact/s &amp; supporting Documentation</t>
    </r>
    <r>
      <rPr>
        <sz val="12"/>
        <rFont val="Trebuchet MS"/>
        <family val="2"/>
      </rPr>
      <t xml:space="preserve"> - </t>
    </r>
    <r>
      <rPr>
        <sz val="12"/>
        <color rgb="FFFF0000"/>
        <rFont val="Trebuchet MS"/>
        <family val="2"/>
      </rPr>
      <t xml:space="preserve">LO: 1 &amp; 6 </t>
    </r>
    <r>
      <rPr>
        <b/>
        <sz val="12"/>
        <color rgb="FFFF0000"/>
        <rFont val="Trebuchet MS"/>
        <family val="2"/>
      </rPr>
      <t>(KSB: CS2, CS3, CS4, CS6, CS7, CTK3, CTK4, CTK5, CTK6, CTK9, CTK10, CBS7, CBS14)</t>
    </r>
  </si>
  <si>
    <r>
      <rPr>
        <b/>
        <sz val="12"/>
        <rFont val="Trebuchet MS"/>
        <family val="2"/>
      </rPr>
      <t>Presentation, Reporting, Referencing &amp; Citation. Introduction, Background/context, Requirements/Specification</t>
    </r>
    <r>
      <rPr>
        <sz val="12"/>
        <rFont val="Trebuchet MS"/>
        <family val="2"/>
      </rPr>
      <t xml:space="preserve"> -</t>
    </r>
    <r>
      <rPr>
        <sz val="12"/>
        <color rgb="FFFF0000"/>
        <rFont val="Trebuchet MS"/>
        <family val="2"/>
      </rPr>
      <t xml:space="preserve"> LO: 2, 3, &amp; 4 </t>
    </r>
    <r>
      <rPr>
        <b/>
        <sz val="12"/>
        <color rgb="FFFF0000"/>
        <rFont val="Trebuchet MS"/>
        <family val="2"/>
      </rPr>
      <t xml:space="preserve">(KSB: CS1, CS5, CS6, CTK1, CTK2, CTK5, CTK7, CTK8, CTK10, CBS1, CBS2, CBS3, CBS5, CBS6, CBS9, CBS10, CBS11, CBS12, CBS13, CBS8)  </t>
    </r>
  </si>
  <si>
    <r>
      <rPr>
        <b/>
        <sz val="12"/>
        <rFont val="Trebuchet MS"/>
        <family val="2"/>
      </rPr>
      <t>Evaluation, conclusions &amp; Recommendations</t>
    </r>
    <r>
      <rPr>
        <sz val="12"/>
        <rFont val="Trebuchet MS"/>
        <family val="2"/>
      </rPr>
      <t xml:space="preserve"> - </t>
    </r>
    <r>
      <rPr>
        <sz val="12"/>
        <color rgb="FFFF0000"/>
        <rFont val="Trebuchet MS"/>
        <family val="2"/>
      </rPr>
      <t xml:space="preserve">LO: 5 </t>
    </r>
    <r>
      <rPr>
        <b/>
        <sz val="12"/>
        <color rgb="FFFF0000"/>
        <rFont val="Trebuchet MS"/>
        <family val="2"/>
      </rPr>
      <t>(KSB: CS2, CS5, CS6, CTK2, CTK9, CBS8)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</si>
</sst>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65">
    <font>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2"/>
      <color rgb="FFFF0000"/>
      <name val="Calibri"/>
      <family val="2"/>
      <scheme val="minor"/>
    </font>
    <font>
      <sz val="12"/>
      <color theme="0"/>
      <name val="Calibri"/>
      <family val="2"/>
      <scheme val="minor"/>
    </font>
    <font>
      <b/>
      <sz val="11"/>
      <color theme="1"/>
      <name val="Trebuchet MS"/>
      <family val="2"/>
    </font>
    <font>
      <sz val="12"/>
      <color theme="1"/>
      <name val="Trebuchet MS"/>
      <family val="2"/>
    </font>
    <font>
      <sz val="11"/>
      <color theme="1"/>
      <name val="Trebuchet MS"/>
      <family val="2"/>
    </font>
    <font>
      <b/>
      <sz val="12"/>
      <color theme="1"/>
      <name val="Trebuchet MS"/>
      <family val="2"/>
    </font>
    <font>
      <b/>
      <sz val="22"/>
      <color theme="1"/>
      <name val="Trebuchet MS"/>
      <family val="2"/>
    </font>
    <font>
      <sz val="12"/>
      <name val="Trebuchet MS"/>
      <family val="2"/>
    </font>
    <font>
      <sz val="10"/>
      <color theme="1"/>
      <name val="Trebuchet MS"/>
      <family val="2"/>
    </font>
    <font>
      <b/>
      <sz val="28"/>
      <name val="Trebuchet MS"/>
      <family val="2"/>
    </font>
    <font>
      <sz val="10"/>
      <color rgb="FF000000"/>
      <name val="Trebuchet MS"/>
      <family val="2"/>
    </font>
    <font>
      <b/>
      <sz val="11"/>
      <name val="Trebuchet MS"/>
      <family val="2"/>
    </font>
    <font>
      <b/>
      <sz val="11"/>
      <color rgb="FFFF0000"/>
      <name val="Calibri"/>
      <family val="2"/>
      <scheme val="minor"/>
    </font>
    <font>
      <sz val="14"/>
      <color rgb="FFFF0000"/>
      <name val="Trebuchet MS"/>
      <family val="2"/>
    </font>
    <font>
      <sz val="10"/>
      <color theme="1"/>
      <name val="Calibri (Body)"/>
    </font>
    <font>
      <sz val="9"/>
      <color theme="1"/>
      <name val="Calibri"/>
      <family val="2"/>
      <scheme val="minor"/>
    </font>
    <font>
      <sz val="12"/>
      <color rgb="FFFF0000"/>
      <name val="Wingdings"/>
      <family val="2"/>
    </font>
    <font>
      <sz val="11"/>
      <color rgb="FFFF0000"/>
      <name val="Trebuchet MS"/>
      <family val="2"/>
    </font>
    <font>
      <b/>
      <sz val="12"/>
      <color rgb="FFFF0000"/>
      <name val="Calibri"/>
      <family val="2"/>
      <scheme val="minor"/>
    </font>
    <font>
      <b/>
      <u/>
      <sz val="11"/>
      <color rgb="FFFF0000"/>
      <name val="Trebuchet MS"/>
      <family val="2"/>
    </font>
    <font>
      <sz val="10"/>
      <color rgb="FFFF0000"/>
      <name val="Trebuchet MS"/>
      <family val="2"/>
    </font>
    <font>
      <sz val="11"/>
      <color rgb="FFFF0000"/>
      <name val="Calibri"/>
      <family val="2"/>
      <scheme val="minor"/>
    </font>
    <font>
      <b/>
      <sz val="18"/>
      <color theme="1"/>
      <name val="Trebuchet MS"/>
      <family val="2"/>
    </font>
    <font>
      <sz val="9"/>
      <name val="Trebuchet MS"/>
      <family val="2"/>
    </font>
    <font>
      <b/>
      <sz val="12"/>
      <name val="Trebuchet MS"/>
      <family val="2"/>
    </font>
    <font>
      <sz val="12"/>
      <name val="Calibri"/>
      <family val="2"/>
      <scheme val="minor"/>
    </font>
    <font>
      <b/>
      <u/>
      <sz val="12"/>
      <name val="Trebuchet MS"/>
      <family val="2"/>
    </font>
    <font>
      <sz val="11"/>
      <name val="Trebuchet MS"/>
      <family val="2"/>
    </font>
    <font>
      <b/>
      <sz val="11"/>
      <name val="Calibri"/>
      <family val="2"/>
      <scheme val="minor"/>
    </font>
    <font>
      <b/>
      <sz val="9"/>
      <name val="Trebuchet MS"/>
      <family val="2"/>
    </font>
    <font>
      <b/>
      <sz val="11"/>
      <color theme="0"/>
      <name val="Calibri"/>
      <family val="2"/>
      <scheme val="minor"/>
    </font>
    <font>
      <b/>
      <sz val="12"/>
      <color rgb="FFFF0000"/>
      <name val="Trebuchet MS"/>
      <family val="2"/>
    </font>
    <font>
      <b/>
      <u/>
      <sz val="28"/>
      <color theme="0"/>
      <name val="Trebuchet MS"/>
      <family val="2"/>
    </font>
    <font>
      <sz val="9"/>
      <color rgb="FF000000"/>
      <name val="Trebuchet MS"/>
      <family val="2"/>
    </font>
    <font>
      <sz val="9"/>
      <color theme="1"/>
      <name val="Trebuchet MS"/>
      <family val="2"/>
    </font>
    <font>
      <b/>
      <sz val="8"/>
      <color theme="1"/>
      <name val="Calibri"/>
      <family val="2"/>
      <scheme val="minor"/>
    </font>
    <font>
      <b/>
      <sz val="12"/>
      <color theme="1"/>
      <name val="Calibri"/>
      <family val="2"/>
      <scheme val="minor"/>
    </font>
    <font>
      <b/>
      <sz val="11"/>
      <color rgb="FFFFB83B"/>
      <name val="Calibri"/>
      <family val="2"/>
      <scheme val="minor"/>
    </font>
    <font>
      <b/>
      <sz val="8"/>
      <color theme="0"/>
      <name val="Calibri"/>
      <family val="2"/>
      <scheme val="minor"/>
    </font>
    <font>
      <b/>
      <u/>
      <sz val="12"/>
      <color theme="1"/>
      <name val="Calibri"/>
      <family val="2"/>
      <scheme val="minor"/>
    </font>
    <font>
      <b/>
      <sz val="12"/>
      <color theme="0"/>
      <name val="Calibri"/>
      <family val="2"/>
      <scheme val="minor"/>
    </font>
    <font>
      <b/>
      <sz val="8"/>
      <name val="Calibri"/>
      <family val="2"/>
      <scheme val="minor"/>
    </font>
    <font>
      <b/>
      <sz val="9"/>
      <color theme="1"/>
      <name val="Trebuchet MS"/>
      <family val="2"/>
    </font>
    <font>
      <b/>
      <sz val="10"/>
      <color theme="1"/>
      <name val="Trebuchet MS"/>
      <family val="2"/>
    </font>
    <font>
      <b/>
      <sz val="10"/>
      <color theme="0"/>
      <name val="Trebuchet MS"/>
      <family val="2"/>
    </font>
    <font>
      <b/>
      <u/>
      <sz val="20"/>
      <color rgb="FFFF0000"/>
      <name val="Trebuchet MS"/>
      <family val="2"/>
    </font>
    <font>
      <sz val="12"/>
      <color theme="0"/>
      <name val="Trebuchet MS"/>
      <family val="2"/>
    </font>
    <font>
      <sz val="9"/>
      <color rgb="FFFF0000"/>
      <name val="Trebuchet MS"/>
      <family val="2"/>
    </font>
    <font>
      <sz val="12"/>
      <color rgb="FFFF0000"/>
      <name val="Trebuchet MS"/>
      <family val="2"/>
    </font>
    <font>
      <b/>
      <sz val="12"/>
      <color rgb="FFFF0000"/>
      <name val="Wingdings"/>
      <charset val="2"/>
    </font>
    <font>
      <b/>
      <sz val="9"/>
      <color rgb="FFFF0000"/>
      <name val="Calibri"/>
      <family val="2"/>
      <scheme val="minor"/>
    </font>
    <font>
      <sz val="11"/>
      <color theme="0"/>
      <name val="Calibri"/>
      <family val="2"/>
      <scheme val="minor"/>
    </font>
    <font>
      <b/>
      <sz val="48"/>
      <color theme="0"/>
      <name val="Calibri"/>
      <family val="2"/>
      <scheme val="minor"/>
    </font>
    <font>
      <sz val="72"/>
      <name val="Calibri"/>
      <family val="2"/>
      <scheme val="minor"/>
    </font>
    <font>
      <sz val="16"/>
      <name val="Calibri"/>
      <family val="2"/>
      <scheme val="minor"/>
    </font>
    <font>
      <b/>
      <sz val="100"/>
      <color theme="0"/>
      <name val="Calibri"/>
      <family val="2"/>
      <scheme val="minor"/>
    </font>
    <font>
      <b/>
      <sz val="16"/>
      <name val="Calibri"/>
      <family val="2"/>
      <scheme val="minor"/>
    </font>
    <font>
      <b/>
      <sz val="20"/>
      <color theme="1"/>
      <name val="Calibri"/>
      <family val="2"/>
      <scheme val="minor"/>
    </font>
  </fonts>
  <fills count="16">
    <fill>
      <patternFill patternType="none"/>
    </fill>
    <fill>
      <patternFill patternType="gray125"/>
    </fill>
    <fill>
      <patternFill patternType="solid">
        <fgColor rgb="FFE6E6E6"/>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1"/>
        <bgColor indexed="64"/>
      </patternFill>
    </fill>
    <fill>
      <patternFill patternType="solid">
        <fgColor rgb="FF0070C0"/>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auto="1"/>
      </bottom>
      <diagonal/>
    </border>
    <border>
      <left style="medium">
        <color indexed="64"/>
      </left>
      <right style="medium">
        <color indexed="64"/>
      </right>
      <top style="medium">
        <color auto="1"/>
      </top>
      <bottom style="thin">
        <color indexed="64"/>
      </bottom>
      <diagonal/>
    </border>
    <border>
      <left style="medium">
        <color auto="1"/>
      </left>
      <right/>
      <top/>
      <bottom/>
      <diagonal/>
    </border>
    <border>
      <left/>
      <right style="medium">
        <color indexed="64"/>
      </right>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medium">
        <color auto="1"/>
      </left>
      <right style="medium">
        <color auto="1"/>
      </right>
      <top/>
      <bottom/>
      <diagonal/>
    </border>
    <border>
      <left style="thin">
        <color auto="1"/>
      </left>
      <right/>
      <top style="medium">
        <color indexed="64"/>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2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cellStyleXfs>
  <cellXfs count="313">
    <xf numFmtId="0" fontId="0" fillId="0" borderId="0" xfId="0"/>
    <xf numFmtId="0" fontId="0" fillId="0" borderId="0" xfId="0" applyAlignment="1">
      <alignment vertical="top" wrapText="1"/>
    </xf>
    <xf numFmtId="0" fontId="7" fillId="0" borderId="0" xfId="0" applyFont="1"/>
    <xf numFmtId="0" fontId="8" fillId="0" borderId="0" xfId="0" applyFont="1"/>
    <xf numFmtId="0" fontId="5" fillId="0" borderId="0" xfId="0" applyFont="1" applyAlignment="1">
      <alignment vertical="top" wrapText="1"/>
    </xf>
    <xf numFmtId="0" fontId="4" fillId="0" borderId="0" xfId="0" applyFont="1" applyAlignment="1">
      <alignment vertical="top" wrapText="1"/>
    </xf>
    <xf numFmtId="0" fontId="19" fillId="0" borderId="0" xfId="0" applyFont="1" applyAlignment="1">
      <alignment vertical="top" wrapText="1"/>
    </xf>
    <xf numFmtId="0" fontId="10" fillId="7" borderId="0" xfId="0" applyFont="1" applyFill="1"/>
    <xf numFmtId="0" fontId="11" fillId="7" borderId="0" xfId="0" applyFont="1" applyFill="1" applyAlignment="1">
      <alignment horizontal="left" vertical="top"/>
    </xf>
    <xf numFmtId="0" fontId="11" fillId="7" borderId="0" xfId="0" applyFont="1" applyFill="1" applyAlignment="1">
      <alignment horizontal="right" vertical="top"/>
    </xf>
    <xf numFmtId="0" fontId="11" fillId="7" borderId="0" xfId="0" applyFont="1" applyFill="1" applyAlignment="1">
      <alignment vertical="top"/>
    </xf>
    <xf numFmtId="0" fontId="11" fillId="7" borderId="0" xfId="0" applyFont="1" applyFill="1"/>
    <xf numFmtId="0" fontId="12" fillId="7" borderId="0" xfId="0" applyFont="1" applyFill="1" applyAlignment="1">
      <alignment horizontal="right" vertical="top"/>
    </xf>
    <xf numFmtId="0" fontId="9" fillId="7" borderId="0" xfId="0" applyFont="1" applyFill="1" applyAlignment="1">
      <alignment horizontal="left" vertical="top"/>
    </xf>
    <xf numFmtId="0" fontId="9" fillId="7" borderId="0" xfId="0" applyFont="1" applyFill="1" applyAlignment="1">
      <alignment vertical="top"/>
    </xf>
    <xf numFmtId="0" fontId="11" fillId="7" borderId="0" xfId="0" applyFont="1" applyFill="1" applyAlignment="1">
      <alignment horizontal="left"/>
    </xf>
    <xf numFmtId="0" fontId="0" fillId="7" borderId="0" xfId="0" applyFill="1"/>
    <xf numFmtId="0" fontId="7" fillId="7" borderId="0" xfId="0" applyFont="1" applyFill="1"/>
    <xf numFmtId="0" fontId="8" fillId="7" borderId="0" xfId="0" applyFont="1" applyFill="1" applyAlignment="1">
      <alignment horizontal="center" vertical="top"/>
    </xf>
    <xf numFmtId="0" fontId="8" fillId="7" borderId="0" xfId="0" applyFont="1" applyFill="1"/>
    <xf numFmtId="0" fontId="4" fillId="7" borderId="0" xfId="0" applyFont="1" applyFill="1"/>
    <xf numFmtId="0" fontId="6" fillId="7" borderId="0" xfId="0" applyFont="1" applyFill="1" applyAlignment="1">
      <alignment horizontal="right" vertical="top"/>
    </xf>
    <xf numFmtId="0" fontId="24" fillId="0" borderId="0" xfId="0" applyFont="1" applyAlignment="1">
      <alignment horizontal="center" vertical="center" wrapText="1"/>
    </xf>
    <xf numFmtId="0" fontId="25" fillId="0" borderId="0" xfId="0" applyFont="1" applyAlignment="1">
      <alignment horizontal="center"/>
    </xf>
    <xf numFmtId="0" fontId="25" fillId="0" borderId="0" xfId="0" applyFont="1" applyAlignment="1">
      <alignment horizontal="center" vertical="center"/>
    </xf>
    <xf numFmtId="0" fontId="27" fillId="7" borderId="0" xfId="0" applyFont="1" applyFill="1" applyAlignment="1">
      <alignment horizontal="center" vertical="center" wrapText="1"/>
    </xf>
    <xf numFmtId="0" fontId="28" fillId="0" borderId="0" xfId="0" applyFont="1"/>
    <xf numFmtId="0" fontId="11" fillId="7" borderId="1" xfId="0" applyFont="1" applyFill="1" applyBorder="1" applyAlignment="1">
      <alignment horizontal="left" vertical="top"/>
    </xf>
    <xf numFmtId="0" fontId="22" fillId="0" borderId="9" xfId="0" applyFont="1" applyBorder="1" applyAlignment="1">
      <alignment vertical="center" wrapText="1"/>
    </xf>
    <xf numFmtId="0" fontId="22" fillId="0" borderId="0" xfId="0" applyFont="1" applyAlignment="1">
      <alignment vertical="center" wrapText="1"/>
    </xf>
    <xf numFmtId="0" fontId="14" fillId="7" borderId="0" xfId="0" applyFont="1" applyFill="1"/>
    <xf numFmtId="0" fontId="32" fillId="0" borderId="0" xfId="0" applyFont="1"/>
    <xf numFmtId="0" fontId="33" fillId="7" borderId="0" xfId="0" applyFont="1" applyFill="1" applyAlignment="1">
      <alignment horizontal="left"/>
    </xf>
    <xf numFmtId="0" fontId="31" fillId="7" borderId="0" xfId="0" applyFont="1" applyFill="1"/>
    <xf numFmtId="14" fontId="34" fillId="7" borderId="0" xfId="0" applyNumberFormat="1" applyFont="1" applyFill="1" applyAlignment="1">
      <alignment vertical="top"/>
    </xf>
    <xf numFmtId="0" fontId="18" fillId="7" borderId="0" xfId="0" applyFont="1" applyFill="1" applyAlignment="1">
      <alignment horizontal="right" vertical="top"/>
    </xf>
    <xf numFmtId="0" fontId="34" fillId="7" borderId="0" xfId="0" applyFont="1" applyFill="1" applyAlignment="1">
      <alignment horizontal="left" vertical="top"/>
    </xf>
    <xf numFmtId="0" fontId="30" fillId="7" borderId="0" xfId="0" applyFont="1" applyFill="1" applyAlignment="1">
      <alignment horizontal="left" vertical="center" wrapText="1"/>
    </xf>
    <xf numFmtId="0" fontId="26" fillId="0" borderId="0" xfId="0" applyFont="1" applyAlignment="1">
      <alignment horizontal="center" vertical="center" wrapText="1"/>
    </xf>
    <xf numFmtId="0" fontId="32" fillId="7" borderId="0" xfId="0" applyFont="1" applyFill="1"/>
    <xf numFmtId="0" fontId="26" fillId="7" borderId="0" xfId="0" applyFont="1" applyFill="1" applyAlignment="1">
      <alignment horizontal="center" vertical="center" wrapText="1"/>
    </xf>
    <xf numFmtId="0" fontId="19" fillId="7" borderId="0" xfId="0" applyFont="1" applyFill="1" applyAlignment="1">
      <alignment vertical="top" wrapText="1"/>
    </xf>
    <xf numFmtId="0" fontId="32" fillId="0" borderId="0" xfId="0" applyFont="1" applyAlignment="1">
      <alignment vertical="top" wrapText="1"/>
    </xf>
    <xf numFmtId="0" fontId="7" fillId="0" borderId="0" xfId="0" applyFont="1" applyAlignment="1">
      <alignment vertical="top" wrapText="1"/>
    </xf>
    <xf numFmtId="14" fontId="11" fillId="7" borderId="0" xfId="0" applyNumberFormat="1" applyFont="1" applyFill="1" applyAlignment="1">
      <alignment horizontal="center" vertical="center"/>
    </xf>
    <xf numFmtId="0" fontId="38" fillId="3" borderId="0" xfId="0" applyFont="1" applyFill="1" applyAlignment="1">
      <alignment wrapText="1"/>
    </xf>
    <xf numFmtId="164" fontId="6" fillId="2" borderId="21" xfId="0" applyNumberFormat="1" applyFont="1" applyFill="1" applyBorder="1" applyAlignment="1">
      <alignment horizontal="center" vertical="center"/>
    </xf>
    <xf numFmtId="164" fontId="6" fillId="2" borderId="0" xfId="0" applyNumberFormat="1" applyFont="1" applyFill="1" applyAlignment="1">
      <alignment horizontal="center" vertical="center"/>
    </xf>
    <xf numFmtId="0" fontId="4" fillId="0" borderId="0" xfId="0" applyFont="1" applyAlignment="1">
      <alignment vertical="center" wrapText="1"/>
    </xf>
    <xf numFmtId="164" fontId="6" fillId="2" borderId="32" xfId="0" applyNumberFormat="1" applyFont="1" applyFill="1" applyBorder="1" applyAlignment="1">
      <alignment horizontal="center" vertical="center"/>
    </xf>
    <xf numFmtId="0" fontId="43" fillId="7" borderId="0" xfId="0" applyFont="1" applyFill="1"/>
    <xf numFmtId="0" fontId="43" fillId="7" borderId="0" xfId="0" applyFont="1" applyFill="1" applyAlignment="1">
      <alignment horizontal="right"/>
    </xf>
    <xf numFmtId="0" fontId="43" fillId="7" borderId="0" xfId="0" applyFont="1" applyFill="1" applyAlignment="1">
      <alignment horizontal="left"/>
    </xf>
    <xf numFmtId="0" fontId="10" fillId="4" borderId="11" xfId="0" applyFont="1" applyFill="1" applyBorder="1"/>
    <xf numFmtId="0" fontId="9" fillId="4" borderId="1" xfId="0" applyFont="1" applyFill="1" applyBorder="1" applyAlignment="1">
      <alignment vertical="center"/>
    </xf>
    <xf numFmtId="0" fontId="9" fillId="4" borderId="1" xfId="0" applyFont="1" applyFill="1" applyBorder="1" applyAlignment="1">
      <alignment horizontal="center" vertical="center" wrapText="1"/>
    </xf>
    <xf numFmtId="0" fontId="43" fillId="7" borderId="0" xfId="0" applyFont="1" applyFill="1" applyAlignment="1">
      <alignment horizontal="center" wrapText="1"/>
    </xf>
    <xf numFmtId="0" fontId="0" fillId="7" borderId="0" xfId="0" applyFill="1" applyAlignment="1">
      <alignment horizontal="left"/>
    </xf>
    <xf numFmtId="0" fontId="4" fillId="6" borderId="20" xfId="0" applyFont="1" applyFill="1" applyBorder="1" applyAlignment="1">
      <alignment horizontal="center" vertical="top"/>
    </xf>
    <xf numFmtId="0" fontId="4" fillId="6" borderId="19" xfId="0" applyFont="1" applyFill="1" applyBorder="1" applyAlignment="1">
      <alignment horizontal="center" vertical="top"/>
    </xf>
    <xf numFmtId="0" fontId="35" fillId="6" borderId="31" xfId="0" applyFont="1" applyFill="1" applyBorder="1" applyAlignment="1">
      <alignment horizontal="center" vertical="top"/>
    </xf>
    <xf numFmtId="0" fontId="35" fillId="6" borderId="28" xfId="0" applyFont="1" applyFill="1" applyBorder="1" applyAlignment="1">
      <alignment horizontal="center" vertical="top"/>
    </xf>
    <xf numFmtId="0" fontId="35" fillId="6" borderId="33" xfId="0" applyFont="1" applyFill="1" applyBorder="1" applyAlignment="1">
      <alignment horizontal="center" vertical="top"/>
    </xf>
    <xf numFmtId="0" fontId="4" fillId="10" borderId="21" xfId="0" applyFont="1" applyFill="1" applyBorder="1" applyAlignment="1">
      <alignment horizontal="center" vertical="top"/>
    </xf>
    <xf numFmtId="0" fontId="43" fillId="10" borderId="21" xfId="0" applyFont="1" applyFill="1" applyBorder="1" applyAlignment="1">
      <alignment horizontal="center" vertical="center"/>
    </xf>
    <xf numFmtId="0" fontId="37" fillId="5" borderId="21" xfId="0" applyFont="1" applyFill="1" applyBorder="1" applyAlignment="1">
      <alignment horizontal="center" vertical="center"/>
    </xf>
    <xf numFmtId="0" fontId="4" fillId="10" borderId="34"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5" xfId="0" applyFont="1" applyFill="1" applyBorder="1" applyAlignment="1">
      <alignment horizontal="center" vertical="center"/>
    </xf>
    <xf numFmtId="0" fontId="45" fillId="5" borderId="21" xfId="0" applyFont="1" applyFill="1" applyBorder="1" applyAlignment="1">
      <alignment horizontal="center" vertical="center" wrapText="1"/>
    </xf>
    <xf numFmtId="0" fontId="37" fillId="5" borderId="21" xfId="0" applyFont="1" applyFill="1" applyBorder="1" applyAlignment="1">
      <alignment horizontal="center" vertical="top"/>
    </xf>
    <xf numFmtId="0" fontId="37" fillId="5" borderId="18" xfId="0" applyFont="1" applyFill="1" applyBorder="1" applyAlignment="1">
      <alignment horizontal="center" vertical="top"/>
    </xf>
    <xf numFmtId="164" fontId="6" fillId="0" borderId="0" xfId="0" applyNumberFormat="1" applyFont="1" applyAlignment="1">
      <alignment vertical="center"/>
    </xf>
    <xf numFmtId="0" fontId="4" fillId="6" borderId="33" xfId="0" applyFont="1" applyFill="1" applyBorder="1" applyAlignment="1">
      <alignment horizontal="center" vertical="center"/>
    </xf>
    <xf numFmtId="0" fontId="4" fillId="6" borderId="21" xfId="0" applyFont="1" applyFill="1" applyBorder="1" applyAlignment="1">
      <alignment horizontal="center" vertical="center"/>
    </xf>
    <xf numFmtId="0" fontId="4" fillId="10" borderId="19" xfId="0" applyFont="1" applyFill="1" applyBorder="1" applyAlignment="1">
      <alignment horizontal="center" vertical="center"/>
    </xf>
    <xf numFmtId="0" fontId="4" fillId="10" borderId="21" xfId="0" applyFont="1" applyFill="1" applyBorder="1" applyAlignment="1">
      <alignment horizontal="center" vertical="center"/>
    </xf>
    <xf numFmtId="0" fontId="4" fillId="6" borderId="30" xfId="0" applyFont="1" applyFill="1" applyBorder="1" applyAlignment="1">
      <alignment horizontal="center" vertical="center"/>
    </xf>
    <xf numFmtId="0" fontId="42" fillId="10" borderId="21" xfId="0" applyFont="1" applyFill="1" applyBorder="1" applyAlignment="1">
      <alignment horizontal="center" vertical="center" wrapText="1"/>
    </xf>
    <xf numFmtId="0" fontId="25" fillId="0" borderId="0" xfId="0" applyFont="1"/>
    <xf numFmtId="0" fontId="38" fillId="3" borderId="0" xfId="0" applyFont="1" applyFill="1" applyAlignment="1">
      <alignment horizontal="center" vertical="center" wrapText="1"/>
    </xf>
    <xf numFmtId="0" fontId="52" fillId="3" borderId="0" xfId="0" applyFont="1" applyFill="1" applyAlignment="1">
      <alignment horizontal="center" vertical="center" wrapText="1"/>
    </xf>
    <xf numFmtId="0" fontId="9" fillId="7" borderId="2" xfId="0" applyFont="1" applyFill="1" applyBorder="1" applyAlignment="1">
      <alignment vertical="center"/>
    </xf>
    <xf numFmtId="0" fontId="49" fillId="2" borderId="13" xfId="0" quotePrefix="1" applyFont="1" applyFill="1" applyBorder="1" applyAlignment="1">
      <alignment horizontal="left" vertical="center" wrapText="1" indent="1"/>
    </xf>
    <xf numFmtId="0" fontId="41" fillId="2" borderId="16" xfId="0" applyFont="1" applyFill="1" applyBorder="1" applyAlignment="1">
      <alignment horizontal="left" indent="1"/>
    </xf>
    <xf numFmtId="0" fontId="49" fillId="2" borderId="13" xfId="0" applyFont="1" applyFill="1" applyBorder="1" applyAlignment="1">
      <alignment horizontal="left" vertical="center" wrapText="1" indent="1"/>
    </xf>
    <xf numFmtId="0" fontId="41" fillId="2" borderId="16" xfId="0" applyFont="1" applyFill="1" applyBorder="1" applyAlignment="1">
      <alignment horizontal="left" vertical="center" indent="1"/>
    </xf>
    <xf numFmtId="0" fontId="18" fillId="7" borderId="19" xfId="0" applyFont="1" applyFill="1" applyBorder="1" applyAlignment="1">
      <alignment vertical="top" wrapText="1"/>
    </xf>
    <xf numFmtId="0" fontId="18" fillId="7" borderId="18" xfId="0" applyFont="1" applyFill="1" applyBorder="1" applyAlignment="1">
      <alignment vertical="top" wrapText="1"/>
    </xf>
    <xf numFmtId="0" fontId="43" fillId="0" borderId="21" xfId="0" applyFont="1" applyBorder="1" applyAlignment="1">
      <alignment horizontal="center" vertical="center"/>
    </xf>
    <xf numFmtId="165" fontId="53" fillId="7" borderId="0" xfId="0" applyNumberFormat="1" applyFont="1" applyFill="1" applyAlignment="1">
      <alignment horizontal="center" vertical="center"/>
    </xf>
    <xf numFmtId="0" fontId="54" fillId="7" borderId="0" xfId="0" applyFont="1" applyFill="1" applyAlignment="1">
      <alignment horizontal="left" vertical="center" wrapText="1"/>
    </xf>
    <xf numFmtId="0" fontId="55" fillId="7" borderId="0" xfId="0" applyFont="1" applyFill="1"/>
    <xf numFmtId="0" fontId="23" fillId="7" borderId="0" xfId="0" applyFont="1" applyFill="1" applyAlignment="1">
      <alignment horizontal="center"/>
    </xf>
    <xf numFmtId="0" fontId="56" fillId="7" borderId="0" xfId="0" applyFont="1" applyFill="1" applyAlignment="1">
      <alignment horizontal="center" vertical="center" wrapText="1"/>
    </xf>
    <xf numFmtId="0" fontId="23" fillId="7" borderId="0" xfId="0" applyFont="1" applyFill="1" applyAlignment="1">
      <alignment horizontal="center" vertical="center"/>
    </xf>
    <xf numFmtId="0" fontId="24" fillId="7" borderId="0" xfId="0" applyFont="1" applyFill="1" applyAlignment="1">
      <alignment horizontal="center" vertical="center" wrapText="1"/>
    </xf>
    <xf numFmtId="0" fontId="19" fillId="7" borderId="0" xfId="0" applyFont="1" applyFill="1" applyAlignment="1">
      <alignment horizontal="center" vertical="top" wrapText="1"/>
    </xf>
    <xf numFmtId="0" fontId="54" fillId="7" borderId="0" xfId="0" applyFont="1" applyFill="1" applyAlignment="1">
      <alignment horizontal="center" vertical="center"/>
    </xf>
    <xf numFmtId="0" fontId="19" fillId="7" borderId="0" xfId="0" applyFont="1" applyFill="1" applyAlignment="1">
      <alignment horizontal="center"/>
    </xf>
    <xf numFmtId="0" fontId="25" fillId="7" borderId="0" xfId="0" applyFont="1" applyFill="1" applyAlignment="1">
      <alignment horizontal="center"/>
    </xf>
    <xf numFmtId="0" fontId="57" fillId="7" borderId="0" xfId="0" applyFont="1" applyFill="1" applyAlignment="1">
      <alignment horizontal="center" vertical="center" wrapText="1"/>
    </xf>
    <xf numFmtId="0" fontId="19" fillId="0" borderId="0" xfId="0" applyFont="1" applyAlignment="1">
      <alignment vertical="top"/>
    </xf>
    <xf numFmtId="0" fontId="28" fillId="0" borderId="0" xfId="0" applyFont="1" applyAlignment="1">
      <alignment vertical="top"/>
    </xf>
    <xf numFmtId="0" fontId="0" fillId="0" borderId="22" xfId="0" applyBorder="1"/>
    <xf numFmtId="0" fontId="20" fillId="7" borderId="32" xfId="0" applyFont="1" applyFill="1" applyBorder="1" applyAlignment="1">
      <alignment vertical="center" wrapText="1"/>
    </xf>
    <xf numFmtId="0" fontId="20" fillId="7" borderId="23" xfId="0" applyFont="1" applyFill="1" applyBorder="1" applyAlignment="1">
      <alignment vertical="center" wrapText="1"/>
    </xf>
    <xf numFmtId="0" fontId="58" fillId="0" borderId="0" xfId="0" applyFont="1"/>
    <xf numFmtId="0" fontId="58" fillId="0" borderId="0" xfId="0" applyFont="1" applyAlignment="1">
      <alignment horizontal="center" vertical="center"/>
    </xf>
    <xf numFmtId="0" fontId="58" fillId="0" borderId="0" xfId="0" applyFont="1" applyAlignment="1">
      <alignment horizontal="left" vertical="center"/>
    </xf>
    <xf numFmtId="0" fontId="58" fillId="0" borderId="0" xfId="0" applyFont="1" applyAlignment="1">
      <alignment horizontal="left" vertical="center" wrapText="1"/>
    </xf>
    <xf numFmtId="0" fontId="58" fillId="0" borderId="0" xfId="0" applyFont="1" applyAlignment="1">
      <alignment horizontal="left" vertical="top" wrapText="1"/>
    </xf>
    <xf numFmtId="0" fontId="8" fillId="0" borderId="0" xfId="0" applyFont="1" applyAlignment="1">
      <alignment horizontal="center" vertical="center"/>
    </xf>
    <xf numFmtId="0" fontId="22" fillId="0" borderId="0" xfId="0" applyFont="1" applyAlignment="1">
      <alignment horizontal="left" vertical="center" wrapText="1"/>
    </xf>
    <xf numFmtId="0" fontId="17" fillId="0" borderId="10" xfId="0" applyFont="1" applyBorder="1" applyAlignment="1">
      <alignment horizontal="left" vertical="center" wrapText="1"/>
    </xf>
    <xf numFmtId="0" fontId="17" fillId="0" borderId="7" xfId="0" applyFont="1" applyBorder="1" applyAlignment="1">
      <alignment horizontal="left" vertical="center" wrapText="1"/>
    </xf>
    <xf numFmtId="0" fontId="17" fillId="0" borderId="3" xfId="0" applyFont="1" applyBorder="1" applyAlignment="1">
      <alignment horizontal="left" vertical="center" wrapText="1"/>
    </xf>
    <xf numFmtId="0" fontId="5" fillId="7" borderId="0" xfId="0" applyFont="1" applyFill="1" applyAlignment="1">
      <alignment horizontal="left" vertical="center" wrapText="1"/>
    </xf>
    <xf numFmtId="0" fontId="18" fillId="7" borderId="0" xfId="0" applyFont="1" applyFill="1" applyAlignment="1">
      <alignment horizontal="center" vertical="center"/>
    </xf>
    <xf numFmtId="0" fontId="25" fillId="7" borderId="0" xfId="0" applyFont="1" applyFill="1" applyAlignment="1">
      <alignment horizontal="center" vertical="top" wrapText="1"/>
    </xf>
    <xf numFmtId="0" fontId="14" fillId="0" borderId="30" xfId="0" applyFont="1" applyBorder="1" applyAlignment="1">
      <alignment horizontal="left" vertical="center" wrapText="1" indent="1"/>
    </xf>
    <xf numFmtId="0" fontId="14" fillId="0" borderId="28" xfId="0" applyFont="1" applyBorder="1" applyAlignment="1">
      <alignment horizontal="left" vertical="center" wrapText="1" indent="1"/>
    </xf>
    <xf numFmtId="0" fontId="14" fillId="0" borderId="29" xfId="0" applyFont="1" applyBorder="1" applyAlignment="1">
      <alignment horizontal="left" vertical="center" wrapText="1" indent="1"/>
    </xf>
    <xf numFmtId="0" fontId="16" fillId="4" borderId="19" xfId="0" quotePrefix="1" applyFont="1" applyFill="1" applyBorder="1" applyAlignment="1">
      <alignment horizontal="center" vertical="center" wrapText="1"/>
    </xf>
    <xf numFmtId="0" fontId="16" fillId="4" borderId="18" xfId="0" quotePrefix="1" applyFont="1" applyFill="1" applyBorder="1" applyAlignment="1">
      <alignment horizontal="center" vertical="center" wrapText="1"/>
    </xf>
    <xf numFmtId="0" fontId="16" fillId="4" borderId="20" xfId="0" quotePrefix="1" applyFont="1" applyFill="1" applyBorder="1" applyAlignment="1">
      <alignment horizontal="center" vertical="center" wrapText="1"/>
    </xf>
    <xf numFmtId="0" fontId="54" fillId="7" borderId="0" xfId="0" applyFont="1" applyFill="1" applyAlignment="1">
      <alignment horizontal="center" vertical="center"/>
    </xf>
    <xf numFmtId="0" fontId="43" fillId="0" borderId="25" xfId="0" applyFont="1" applyBorder="1" applyAlignment="1">
      <alignment horizontal="center" vertical="center"/>
    </xf>
    <xf numFmtId="0" fontId="43" fillId="0" borderId="24" xfId="0" applyFont="1" applyBorder="1" applyAlignment="1">
      <alignment horizontal="center" vertical="center"/>
    </xf>
    <xf numFmtId="0" fontId="14" fillId="0" borderId="13" xfId="0" applyFont="1" applyBorder="1" applyAlignment="1">
      <alignment horizontal="left" vertical="center" wrapText="1" indent="1"/>
    </xf>
    <xf numFmtId="0" fontId="14" fillId="0" borderId="14" xfId="0" applyFont="1" applyBorder="1" applyAlignment="1">
      <alignment horizontal="left" vertical="center" wrapText="1" indent="1"/>
    </xf>
    <xf numFmtId="0" fontId="14" fillId="0" borderId="16" xfId="0" applyFont="1" applyBorder="1" applyAlignment="1">
      <alignment horizontal="left" vertical="center" wrapText="1" indent="1"/>
    </xf>
    <xf numFmtId="0" fontId="14" fillId="0" borderId="17" xfId="0" applyFont="1" applyBorder="1" applyAlignment="1">
      <alignment horizontal="left" vertical="center" wrapText="1" indent="1"/>
    </xf>
    <xf numFmtId="0" fontId="16" fillId="4" borderId="12" xfId="0" quotePrefix="1" applyFont="1" applyFill="1" applyBorder="1" applyAlignment="1">
      <alignment horizontal="center" vertical="center"/>
    </xf>
    <xf numFmtId="0" fontId="16" fillId="4" borderId="13" xfId="0" applyFont="1" applyFill="1" applyBorder="1" applyAlignment="1">
      <alignment horizontal="center" vertical="center"/>
    </xf>
    <xf numFmtId="0" fontId="16" fillId="4" borderId="14"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16" xfId="0" applyFont="1" applyFill="1" applyBorder="1" applyAlignment="1">
      <alignment horizontal="center" vertical="center"/>
    </xf>
    <xf numFmtId="0" fontId="16" fillId="4" borderId="17" xfId="0" applyFont="1" applyFill="1" applyBorder="1" applyAlignment="1">
      <alignment horizontal="center" vertical="center"/>
    </xf>
    <xf numFmtId="0" fontId="34" fillId="7" borderId="0" xfId="0" applyFont="1" applyFill="1" applyAlignment="1">
      <alignment horizontal="left" vertical="top"/>
    </xf>
    <xf numFmtId="0" fontId="18" fillId="7" borderId="0" xfId="0" applyFont="1" applyFill="1" applyAlignment="1">
      <alignment horizontal="right" vertical="top"/>
    </xf>
    <xf numFmtId="0" fontId="36" fillId="7" borderId="18" xfId="0" applyFont="1" applyFill="1" applyBorder="1" applyAlignment="1">
      <alignment horizontal="right" vertical="center" wrapText="1"/>
    </xf>
    <xf numFmtId="0" fontId="36" fillId="0" borderId="33"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20" xfId="0" applyFont="1" applyBorder="1" applyAlignment="1">
      <alignment horizontal="center" vertical="center" wrapText="1"/>
    </xf>
    <xf numFmtId="0" fontId="16" fillId="4" borderId="18" xfId="0" applyFont="1" applyFill="1" applyBorder="1" applyAlignment="1">
      <alignment horizontal="center" vertical="center" wrapText="1"/>
    </xf>
    <xf numFmtId="0" fontId="16" fillId="4" borderId="20" xfId="0" applyFont="1" applyFill="1" applyBorder="1" applyAlignment="1">
      <alignment horizontal="center" vertical="center" wrapText="1"/>
    </xf>
    <xf numFmtId="0" fontId="18" fillId="7" borderId="0" xfId="0" applyFont="1" applyFill="1" applyAlignment="1">
      <alignment horizontal="center" vertical="top"/>
    </xf>
    <xf numFmtId="0" fontId="18" fillId="7" borderId="0" xfId="0" applyFont="1" applyFill="1" applyAlignment="1">
      <alignment horizontal="center"/>
    </xf>
    <xf numFmtId="14" fontId="34" fillId="7" borderId="0" xfId="0" applyNumberFormat="1" applyFont="1" applyFill="1" applyAlignment="1">
      <alignment horizontal="center" vertical="top"/>
    </xf>
    <xf numFmtId="0" fontId="18" fillId="7" borderId="0" xfId="0" applyFont="1" applyFill="1" applyAlignment="1">
      <alignment horizontal="right"/>
    </xf>
    <xf numFmtId="0" fontId="21" fillId="0" borderId="0" xfId="0" applyFont="1" applyAlignment="1">
      <alignment horizontal="left" vertical="top" wrapText="1"/>
    </xf>
    <xf numFmtId="164" fontId="6" fillId="2" borderId="19" xfId="0" applyNumberFormat="1" applyFont="1" applyFill="1" applyBorder="1" applyAlignment="1">
      <alignment horizontal="center" vertical="center"/>
    </xf>
    <xf numFmtId="164" fontId="6" fillId="2" borderId="18" xfId="0" applyNumberFormat="1" applyFont="1" applyFill="1" applyBorder="1" applyAlignment="1">
      <alignment horizontal="center" vertical="center"/>
    </xf>
    <xf numFmtId="164" fontId="6" fillId="2" borderId="20" xfId="0" applyNumberFormat="1" applyFont="1" applyFill="1" applyBorder="1" applyAlignment="1">
      <alignment horizontal="center" vertical="center"/>
    </xf>
    <xf numFmtId="0" fontId="40" fillId="13" borderId="19" xfId="0" applyFont="1" applyFill="1" applyBorder="1" applyAlignment="1">
      <alignment horizontal="left" vertical="center" wrapText="1" indent="1"/>
    </xf>
    <xf numFmtId="0" fontId="40" fillId="13" borderId="18" xfId="0" applyFont="1" applyFill="1" applyBorder="1" applyAlignment="1">
      <alignment horizontal="left" vertical="center" wrapText="1" indent="1"/>
    </xf>
    <xf numFmtId="0" fontId="40" fillId="13" borderId="20" xfId="0" applyFont="1" applyFill="1" applyBorder="1" applyAlignment="1">
      <alignment horizontal="left" vertical="center" wrapText="1" indent="1"/>
    </xf>
    <xf numFmtId="0" fontId="15" fillId="7" borderId="0" xfId="0" applyFont="1" applyFill="1" applyAlignment="1">
      <alignment horizontal="left"/>
    </xf>
    <xf numFmtId="0" fontId="0" fillId="0" borderId="25" xfId="0" applyBorder="1" applyAlignment="1">
      <alignment horizontal="center" vertical="center"/>
    </xf>
    <xf numFmtId="0" fontId="0" fillId="0" borderId="24" xfId="0" applyBorder="1" applyAlignment="1">
      <alignment horizontal="center" vertical="center"/>
    </xf>
    <xf numFmtId="0" fontId="40" fillId="11" borderId="19" xfId="0" applyFont="1" applyFill="1" applyBorder="1" applyAlignment="1">
      <alignment horizontal="left" vertical="center" wrapText="1" indent="1"/>
    </xf>
    <xf numFmtId="0" fontId="40" fillId="11" borderId="18" xfId="0" applyFont="1" applyFill="1" applyBorder="1" applyAlignment="1">
      <alignment horizontal="left" vertical="center" wrapText="1" indent="1"/>
    </xf>
    <xf numFmtId="0" fontId="40" fillId="11" borderId="20" xfId="0" applyFont="1" applyFill="1" applyBorder="1" applyAlignment="1">
      <alignment horizontal="left" vertical="center" wrapText="1" indent="1"/>
    </xf>
    <xf numFmtId="0" fontId="40" fillId="12" borderId="19" xfId="0" applyFont="1" applyFill="1" applyBorder="1" applyAlignment="1">
      <alignment horizontal="left" vertical="center" wrapText="1" indent="1"/>
    </xf>
    <xf numFmtId="0" fontId="40" fillId="12" borderId="18" xfId="0" applyFont="1" applyFill="1" applyBorder="1" applyAlignment="1">
      <alignment horizontal="left" vertical="center" wrapText="1" indent="1"/>
    </xf>
    <xf numFmtId="0" fontId="40" fillId="12" borderId="20" xfId="0" applyFont="1" applyFill="1" applyBorder="1" applyAlignment="1">
      <alignment horizontal="left" vertical="center" wrapText="1" indent="1"/>
    </xf>
    <xf numFmtId="0" fontId="40" fillId="12" borderId="31" xfId="0" applyFont="1" applyFill="1" applyBorder="1" applyAlignment="1">
      <alignment horizontal="left" vertical="center" wrapText="1" indent="1"/>
    </xf>
    <xf numFmtId="0" fontId="40" fillId="12" borderId="28" xfId="0" applyFont="1" applyFill="1" applyBorder="1" applyAlignment="1">
      <alignment horizontal="left" vertical="center" wrapText="1" indent="1"/>
    </xf>
    <xf numFmtId="0" fontId="40" fillId="12" borderId="29" xfId="0" applyFont="1" applyFill="1" applyBorder="1" applyAlignment="1">
      <alignment horizontal="left" vertical="center" wrapText="1" indent="1"/>
    </xf>
    <xf numFmtId="0" fontId="41" fillId="13" borderId="19" xfId="0" applyFont="1" applyFill="1" applyBorder="1" applyAlignment="1">
      <alignment horizontal="left" vertical="center" wrapText="1" indent="1"/>
    </xf>
    <xf numFmtId="0" fontId="41" fillId="13" borderId="18" xfId="0" applyFont="1" applyFill="1" applyBorder="1" applyAlignment="1">
      <alignment horizontal="left" vertical="center" wrapText="1" indent="1"/>
    </xf>
    <xf numFmtId="0" fontId="41" fillId="13" borderId="20" xfId="0" applyFont="1" applyFill="1" applyBorder="1" applyAlignment="1">
      <alignment horizontal="left" vertical="center" wrapText="1" indent="1"/>
    </xf>
    <xf numFmtId="164" fontId="6" fillId="2" borderId="19" xfId="0" applyNumberFormat="1" applyFont="1" applyFill="1" applyBorder="1" applyAlignment="1">
      <alignment horizontal="center" vertical="top"/>
    </xf>
    <xf numFmtId="164" fontId="6" fillId="2" borderId="18" xfId="0" applyNumberFormat="1" applyFont="1" applyFill="1" applyBorder="1" applyAlignment="1">
      <alignment horizontal="center" vertical="top"/>
    </xf>
    <xf numFmtId="164" fontId="6" fillId="2" borderId="20" xfId="0" applyNumberFormat="1" applyFont="1" applyFill="1" applyBorder="1" applyAlignment="1">
      <alignment horizontal="center" vertical="top"/>
    </xf>
    <xf numFmtId="0" fontId="40" fillId="11" borderId="31" xfId="0" applyFont="1" applyFill="1" applyBorder="1" applyAlignment="1">
      <alignment horizontal="left" vertical="center" wrapText="1" indent="1"/>
    </xf>
    <xf numFmtId="0" fontId="40" fillId="11" borderId="28" xfId="0" applyFont="1" applyFill="1" applyBorder="1" applyAlignment="1">
      <alignment horizontal="left" vertical="center" wrapText="1" indent="1"/>
    </xf>
    <xf numFmtId="0" fontId="40" fillId="11" borderId="29" xfId="0" applyFont="1" applyFill="1" applyBorder="1" applyAlignment="1">
      <alignment horizontal="left" vertical="center" wrapText="1" indent="1"/>
    </xf>
    <xf numFmtId="0" fontId="41" fillId="12" borderId="31" xfId="0" applyFont="1" applyFill="1" applyBorder="1" applyAlignment="1">
      <alignment horizontal="left" vertical="center" wrapText="1" indent="1"/>
    </xf>
    <xf numFmtId="0" fontId="41" fillId="12" borderId="28" xfId="0" applyFont="1" applyFill="1" applyBorder="1" applyAlignment="1">
      <alignment horizontal="left" vertical="center" wrapText="1" indent="1"/>
    </xf>
    <xf numFmtId="0" fontId="41" fillId="12" borderId="29" xfId="0" applyFont="1" applyFill="1" applyBorder="1" applyAlignment="1">
      <alignment horizontal="left" vertical="center" wrapText="1" indent="1"/>
    </xf>
    <xf numFmtId="0" fontId="35" fillId="6" borderId="19" xfId="0" applyFont="1" applyFill="1" applyBorder="1" applyAlignment="1">
      <alignment horizontal="center" vertical="center"/>
    </xf>
    <xf numFmtId="0" fontId="35" fillId="6" borderId="18" xfId="0" applyFont="1" applyFill="1" applyBorder="1" applyAlignment="1">
      <alignment horizontal="center" vertical="center"/>
    </xf>
    <xf numFmtId="0" fontId="35" fillId="6" borderId="20"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7" fillId="5" borderId="22" xfId="0" applyFont="1" applyFill="1" applyBorder="1" applyAlignment="1">
      <alignment horizontal="center" vertical="center"/>
    </xf>
    <xf numFmtId="0" fontId="47" fillId="5" borderId="23" xfId="0" applyFont="1" applyFill="1" applyBorder="1" applyAlignment="1">
      <alignment horizontal="center" vertical="center"/>
    </xf>
    <xf numFmtId="20" fontId="42" fillId="6" borderId="19" xfId="0" applyNumberFormat="1" applyFont="1" applyFill="1" applyBorder="1" applyAlignment="1">
      <alignment horizontal="center" vertical="center" wrapText="1"/>
    </xf>
    <xf numFmtId="20" fontId="42" fillId="6" borderId="18" xfId="0" applyNumberFormat="1" applyFont="1" applyFill="1" applyBorder="1" applyAlignment="1">
      <alignment horizontal="center" vertical="center" wrapText="1"/>
    </xf>
    <xf numFmtId="20" fontId="42" fillId="6" borderId="20" xfId="0" applyNumberFormat="1" applyFont="1" applyFill="1" applyBorder="1" applyAlignment="1">
      <alignment horizontal="center" vertical="center" wrapText="1"/>
    </xf>
    <xf numFmtId="20" fontId="42" fillId="6" borderId="19" xfId="0" applyNumberFormat="1" applyFont="1" applyFill="1" applyBorder="1" applyAlignment="1">
      <alignment horizontal="center" vertical="center"/>
    </xf>
    <xf numFmtId="20" fontId="42" fillId="6" borderId="18" xfId="0" applyNumberFormat="1" applyFont="1" applyFill="1" applyBorder="1" applyAlignment="1">
      <alignment horizontal="center" vertical="center"/>
    </xf>
    <xf numFmtId="20" fontId="42" fillId="6" borderId="20" xfId="0" applyNumberFormat="1" applyFont="1" applyFill="1" applyBorder="1" applyAlignment="1">
      <alignment horizontal="center" vertical="center"/>
    </xf>
    <xf numFmtId="0" fontId="48" fillId="6" borderId="19" xfId="0" applyFont="1" applyFill="1" applyBorder="1" applyAlignment="1">
      <alignment horizontal="center" vertical="center" wrapText="1"/>
    </xf>
    <xf numFmtId="0" fontId="48" fillId="6" borderId="18" xfId="0" applyFont="1" applyFill="1" applyBorder="1" applyAlignment="1">
      <alignment horizontal="center" vertical="center" wrapText="1"/>
    </xf>
    <xf numFmtId="0" fontId="48" fillId="6" borderId="20" xfId="0" applyFont="1" applyFill="1" applyBorder="1" applyAlignment="1">
      <alignment horizontal="center" vertical="center" wrapText="1"/>
    </xf>
    <xf numFmtId="0" fontId="45" fillId="5" borderId="19" xfId="0" applyFont="1" applyFill="1" applyBorder="1" applyAlignment="1">
      <alignment horizontal="center" vertical="center" wrapText="1"/>
    </xf>
    <xf numFmtId="0" fontId="45" fillId="5" borderId="20" xfId="0" applyFont="1" applyFill="1" applyBorder="1" applyAlignment="1">
      <alignment horizontal="center" vertical="center" wrapText="1"/>
    </xf>
    <xf numFmtId="0" fontId="43" fillId="7" borderId="0" xfId="0" applyFont="1" applyFill="1" applyAlignment="1">
      <alignment horizontal="center" wrapText="1"/>
    </xf>
    <xf numFmtId="0" fontId="46" fillId="7" borderId="0" xfId="0" applyFont="1" applyFill="1" applyAlignment="1">
      <alignment horizontal="right"/>
    </xf>
    <xf numFmtId="0" fontId="0" fillId="7" borderId="0" xfId="0" applyFill="1" applyAlignment="1">
      <alignment horizontal="right"/>
    </xf>
    <xf numFmtId="0" fontId="0" fillId="7" borderId="0" xfId="0" applyFill="1" applyAlignment="1">
      <alignment horizontal="left"/>
    </xf>
    <xf numFmtId="14" fontId="5" fillId="7" borderId="0" xfId="0" applyNumberFormat="1" applyFont="1" applyFill="1" applyAlignment="1">
      <alignment horizontal="center"/>
    </xf>
    <xf numFmtId="0" fontId="43" fillId="9" borderId="12" xfId="0" applyFont="1" applyFill="1" applyBorder="1" applyAlignment="1">
      <alignment horizontal="center" vertical="center"/>
    </xf>
    <xf numFmtId="0" fontId="43" fillId="9" borderId="13" xfId="0" applyFont="1" applyFill="1" applyBorder="1" applyAlignment="1">
      <alignment horizontal="center" vertical="center"/>
    </xf>
    <xf numFmtId="0" fontId="43" fillId="9" borderId="26" xfId="0" applyFont="1" applyFill="1" applyBorder="1" applyAlignment="1">
      <alignment horizontal="center" vertical="center"/>
    </xf>
    <xf numFmtId="0" fontId="43" fillId="9" borderId="0" xfId="0" applyFont="1" applyFill="1" applyAlignment="1">
      <alignment horizontal="center" vertical="center"/>
    </xf>
    <xf numFmtId="0" fontId="43" fillId="9" borderId="15" xfId="0" applyFont="1" applyFill="1" applyBorder="1" applyAlignment="1">
      <alignment horizontal="center" vertical="center"/>
    </xf>
    <xf numFmtId="0" fontId="43" fillId="9" borderId="16" xfId="0" applyFont="1" applyFill="1" applyBorder="1" applyAlignment="1">
      <alignment horizontal="center" vertical="center"/>
    </xf>
    <xf numFmtId="0" fontId="4" fillId="10" borderId="31" xfId="0" applyFont="1" applyFill="1" applyBorder="1" applyAlignment="1">
      <alignment horizontal="center" vertical="center"/>
    </xf>
    <xf numFmtId="0" fontId="4" fillId="10" borderId="28" xfId="0" applyFont="1" applyFill="1" applyBorder="1" applyAlignment="1">
      <alignment horizontal="center" vertical="center"/>
    </xf>
    <xf numFmtId="0" fontId="4" fillId="10" borderId="29" xfId="0" applyFont="1" applyFill="1" applyBorder="1" applyAlignment="1">
      <alignment horizontal="center" vertical="center"/>
    </xf>
    <xf numFmtId="20" fontId="4" fillId="6" borderId="19" xfId="0" applyNumberFormat="1" applyFont="1" applyFill="1" applyBorder="1" applyAlignment="1">
      <alignment horizontal="center" vertical="center"/>
    </xf>
    <xf numFmtId="20" fontId="4" fillId="6" borderId="18" xfId="0" applyNumberFormat="1" applyFont="1" applyFill="1" applyBorder="1" applyAlignment="1">
      <alignment horizontal="center" vertical="center"/>
    </xf>
    <xf numFmtId="20" fontId="4" fillId="6" borderId="20" xfId="0" applyNumberFormat="1" applyFont="1" applyFill="1" applyBorder="1" applyAlignment="1">
      <alignment horizontal="center" vertical="center"/>
    </xf>
    <xf numFmtId="20" fontId="4" fillId="6" borderId="19" xfId="0" applyNumberFormat="1" applyFont="1" applyFill="1" applyBorder="1" applyAlignment="1">
      <alignment horizontal="center" vertical="top"/>
    </xf>
    <xf numFmtId="20" fontId="4" fillId="6" borderId="18" xfId="0" applyNumberFormat="1" applyFont="1" applyFill="1" applyBorder="1" applyAlignment="1">
      <alignment horizontal="center" vertical="top"/>
    </xf>
    <xf numFmtId="20" fontId="4" fillId="6" borderId="20" xfId="0" applyNumberFormat="1" applyFont="1" applyFill="1" applyBorder="1" applyAlignment="1">
      <alignment horizontal="center" vertical="top"/>
    </xf>
    <xf numFmtId="0" fontId="4" fillId="6" borderId="19" xfId="0" applyFont="1" applyFill="1" applyBorder="1" applyAlignment="1">
      <alignment horizontal="center" vertical="top"/>
    </xf>
    <xf numFmtId="0" fontId="4" fillId="6" borderId="18" xfId="0" applyFont="1" applyFill="1" applyBorder="1" applyAlignment="1">
      <alignment horizontal="center" vertical="top"/>
    </xf>
    <xf numFmtId="0" fontId="37" fillId="5" borderId="31" xfId="0" applyFont="1" applyFill="1" applyBorder="1" applyAlignment="1">
      <alignment horizontal="center" vertical="top"/>
    </xf>
    <xf numFmtId="0" fontId="37" fillId="5" borderId="28" xfId="0" applyFont="1" applyFill="1" applyBorder="1" applyAlignment="1">
      <alignment horizontal="center" vertical="top"/>
    </xf>
    <xf numFmtId="0" fontId="37" fillId="5" borderId="29" xfId="0" applyFont="1" applyFill="1" applyBorder="1" applyAlignment="1">
      <alignment horizontal="center" vertical="top"/>
    </xf>
    <xf numFmtId="20" fontId="4" fillId="6" borderId="26" xfId="0" applyNumberFormat="1" applyFont="1" applyFill="1" applyBorder="1" applyAlignment="1">
      <alignment horizontal="center" vertical="center"/>
    </xf>
    <xf numFmtId="20" fontId="4" fillId="6" borderId="0" xfId="0" applyNumberFormat="1" applyFont="1" applyFill="1" applyAlignment="1">
      <alignment horizontal="center" vertical="center"/>
    </xf>
    <xf numFmtId="20" fontId="4" fillId="6" borderId="27" xfId="0" applyNumberFormat="1" applyFont="1" applyFill="1" applyBorder="1" applyAlignment="1">
      <alignment horizontal="center" vertical="center"/>
    </xf>
    <xf numFmtId="20" fontId="4" fillId="6" borderId="26" xfId="0" applyNumberFormat="1" applyFont="1" applyFill="1" applyBorder="1" applyAlignment="1">
      <alignment horizontal="center" vertical="top"/>
    </xf>
    <xf numFmtId="20" fontId="4" fillId="6" borderId="0" xfId="0" applyNumberFormat="1" applyFont="1" applyFill="1" applyAlignment="1">
      <alignment horizontal="center" vertical="top"/>
    </xf>
    <xf numFmtId="20" fontId="4" fillId="6" borderId="27" xfId="0" applyNumberFormat="1" applyFont="1" applyFill="1" applyBorder="1" applyAlignment="1">
      <alignment horizontal="center" vertical="top"/>
    </xf>
    <xf numFmtId="0" fontId="4" fillId="6" borderId="26" xfId="0" applyFont="1" applyFill="1" applyBorder="1" applyAlignment="1">
      <alignment horizontal="center" vertical="top"/>
    </xf>
    <xf numFmtId="0" fontId="4" fillId="6" borderId="0" xfId="0" applyFont="1" applyFill="1" applyAlignment="1">
      <alignment horizontal="center" vertical="top"/>
    </xf>
    <xf numFmtId="0" fontId="37" fillId="5" borderId="26" xfId="0" applyFont="1" applyFill="1" applyBorder="1" applyAlignment="1">
      <alignment horizontal="center" vertical="top"/>
    </xf>
    <xf numFmtId="0" fontId="37" fillId="5" borderId="0" xfId="0" applyFont="1" applyFill="1" applyAlignment="1">
      <alignment horizontal="center" vertical="top"/>
    </xf>
    <xf numFmtId="0" fontId="37" fillId="5" borderId="27" xfId="0" applyFont="1" applyFill="1" applyBorder="1" applyAlignment="1">
      <alignment horizontal="center" vertical="top"/>
    </xf>
    <xf numFmtId="0" fontId="4" fillId="6" borderId="19"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20" xfId="0" applyFont="1" applyFill="1" applyBorder="1" applyAlignment="1">
      <alignment horizontal="center" vertical="center"/>
    </xf>
    <xf numFmtId="0" fontId="4" fillId="6" borderId="20" xfId="0" applyFont="1" applyFill="1" applyBorder="1" applyAlignment="1">
      <alignment horizontal="center" vertical="top"/>
    </xf>
    <xf numFmtId="0" fontId="12" fillId="4" borderId="19" xfId="0" applyFont="1" applyFill="1" applyBorder="1" applyAlignment="1">
      <alignment horizontal="left" vertical="center" wrapText="1" indent="1"/>
    </xf>
    <xf numFmtId="0" fontId="12" fillId="4" borderId="18" xfId="0" applyFont="1" applyFill="1" applyBorder="1" applyAlignment="1">
      <alignment horizontal="left" vertical="center" wrapText="1" indent="1"/>
    </xf>
    <xf numFmtId="0" fontId="12" fillId="4" borderId="20" xfId="0" applyFont="1" applyFill="1" applyBorder="1" applyAlignment="1">
      <alignment horizontal="left" vertical="center" wrapText="1" indent="1"/>
    </xf>
    <xf numFmtId="0" fontId="15" fillId="0" borderId="19"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0" xfId="0" applyFont="1" applyBorder="1" applyAlignment="1">
      <alignment horizontal="center" vertical="center" wrapText="1"/>
    </xf>
    <xf numFmtId="0" fontId="51" fillId="14" borderId="0" xfId="0" applyFont="1" applyFill="1" applyAlignment="1">
      <alignment horizontal="left" vertical="center" wrapText="1" indent="1"/>
    </xf>
    <xf numFmtId="0" fontId="15" fillId="0" borderId="12" xfId="0" applyFont="1" applyBorder="1" applyAlignment="1">
      <alignment horizontal="left" vertical="top" wrapText="1"/>
    </xf>
    <xf numFmtId="0" fontId="15" fillId="0" borderId="13" xfId="0" applyFont="1" applyBorder="1" applyAlignment="1">
      <alignment horizontal="left" vertical="top" wrapText="1"/>
    </xf>
    <xf numFmtId="0" fontId="15" fillId="0" borderId="14" xfId="0" applyFont="1" applyBorder="1" applyAlignment="1">
      <alignment horizontal="left" vertical="top" wrapText="1"/>
    </xf>
    <xf numFmtId="0" fontId="15" fillId="0" borderId="26" xfId="0" applyFont="1" applyBorder="1" applyAlignment="1">
      <alignment horizontal="left" vertical="top" wrapText="1"/>
    </xf>
    <xf numFmtId="0" fontId="15" fillId="0" borderId="0" xfId="0" applyFont="1" applyAlignment="1">
      <alignment horizontal="left" vertical="top" wrapText="1"/>
    </xf>
    <xf numFmtId="0" fontId="15" fillId="0" borderId="27" xfId="0" applyFont="1" applyBorder="1" applyAlignment="1">
      <alignment horizontal="left" vertical="top" wrapText="1"/>
    </xf>
    <xf numFmtId="0" fontId="15" fillId="0" borderId="15" xfId="0" applyFont="1" applyBorder="1" applyAlignment="1">
      <alignment horizontal="left" vertical="top" wrapText="1"/>
    </xf>
    <xf numFmtId="0" fontId="15" fillId="0" borderId="16" xfId="0" applyFont="1" applyBorder="1" applyAlignment="1">
      <alignment horizontal="left" vertical="top" wrapText="1"/>
    </xf>
    <xf numFmtId="0" fontId="15" fillId="0" borderId="17" xfId="0" applyFont="1" applyBorder="1" applyAlignment="1">
      <alignment horizontal="left" vertical="top" wrapText="1"/>
    </xf>
    <xf numFmtId="0" fontId="20" fillId="7" borderId="32" xfId="0" applyFont="1" applyFill="1" applyBorder="1" applyAlignment="1">
      <alignment horizontal="center" vertical="top" wrapText="1"/>
    </xf>
    <xf numFmtId="0" fontId="9" fillId="9" borderId="1" xfId="0" applyFont="1" applyFill="1" applyBorder="1" applyAlignment="1">
      <alignment horizontal="center" vertical="center" wrapText="1"/>
    </xf>
    <xf numFmtId="0" fontId="11" fillId="9" borderId="5" xfId="0" applyFont="1" applyFill="1" applyBorder="1" applyAlignment="1">
      <alignment horizontal="left" vertical="center" wrapText="1" indent="1"/>
    </xf>
    <xf numFmtId="0" fontId="11" fillId="9" borderId="8" xfId="0" applyFont="1" applyFill="1" applyBorder="1" applyAlignment="1">
      <alignment horizontal="left" vertical="center" wrapText="1" indent="1"/>
    </xf>
    <xf numFmtId="0" fontId="29" fillId="9" borderId="11" xfId="0" applyFont="1" applyFill="1" applyBorder="1" applyAlignment="1">
      <alignment horizontal="center" vertical="center"/>
    </xf>
    <xf numFmtId="0" fontId="29" fillId="9" borderId="5" xfId="0" applyFont="1" applyFill="1" applyBorder="1" applyAlignment="1">
      <alignment horizontal="center" vertical="center"/>
    </xf>
    <xf numFmtId="0" fontId="29" fillId="9" borderId="4" xfId="0" applyFont="1" applyFill="1" applyBorder="1" applyAlignment="1">
      <alignment horizontal="center" vertical="center"/>
    </xf>
    <xf numFmtId="0" fontId="29" fillId="9" borderId="8" xfId="0" applyFont="1" applyFill="1" applyBorder="1" applyAlignment="1">
      <alignment horizontal="center" vertical="center"/>
    </xf>
    <xf numFmtId="0" fontId="29" fillId="9" borderId="10" xfId="0" applyFont="1" applyFill="1" applyBorder="1" applyAlignment="1">
      <alignment horizontal="center" vertical="center"/>
    </xf>
    <xf numFmtId="0" fontId="13" fillId="4" borderId="15" xfId="0" applyFont="1" applyFill="1" applyBorder="1" applyAlignment="1">
      <alignment horizontal="right" vertical="center"/>
    </xf>
    <xf numFmtId="0" fontId="13" fillId="4" borderId="18" xfId="0" applyFont="1" applyFill="1" applyBorder="1" applyAlignment="1">
      <alignment horizontal="right" vertical="center"/>
    </xf>
    <xf numFmtId="0" fontId="39" fillId="8" borderId="19" xfId="0" applyFont="1" applyFill="1" applyBorder="1" applyAlignment="1">
      <alignment horizontal="center" vertical="center" wrapText="1"/>
    </xf>
    <xf numFmtId="0" fontId="39" fillId="8" borderId="18" xfId="0" applyFont="1" applyFill="1" applyBorder="1" applyAlignment="1">
      <alignment horizontal="center" vertical="center" wrapText="1"/>
    </xf>
    <xf numFmtId="0" fontId="39" fillId="8" borderId="20"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11" fillId="7" borderId="5" xfId="0" applyFont="1" applyFill="1" applyBorder="1" applyAlignment="1">
      <alignment horizontal="left" vertical="center" wrapText="1" indent="1"/>
    </xf>
    <xf numFmtId="0" fontId="11" fillId="7" borderId="8" xfId="0" applyFont="1" applyFill="1" applyBorder="1" applyAlignment="1">
      <alignment horizontal="left" vertical="center" wrapText="1" indent="1"/>
    </xf>
    <xf numFmtId="0" fontId="29" fillId="0" borderId="11" xfId="0" applyFont="1" applyBorder="1" applyAlignment="1">
      <alignment horizontal="center" vertical="center"/>
    </xf>
    <xf numFmtId="0" fontId="29" fillId="0" borderId="5" xfId="0" applyFont="1" applyBorder="1" applyAlignment="1">
      <alignment horizontal="center" vertical="center"/>
    </xf>
    <xf numFmtId="0" fontId="29" fillId="0" borderId="4" xfId="0" applyFont="1" applyBorder="1" applyAlignment="1">
      <alignment horizontal="center" vertical="center"/>
    </xf>
    <xf numFmtId="0" fontId="29" fillId="0" borderId="8" xfId="0" applyFont="1" applyBorder="1" applyAlignment="1">
      <alignment horizontal="center" vertical="center"/>
    </xf>
    <xf numFmtId="0" fontId="29" fillId="0" borderId="10" xfId="0" applyFont="1" applyBorder="1" applyAlignment="1">
      <alignment horizontal="center" vertical="center"/>
    </xf>
    <xf numFmtId="0" fontId="9" fillId="4" borderId="10"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7" borderId="0" xfId="0" applyFont="1" applyFill="1" applyAlignment="1">
      <alignment horizontal="right" vertical="top"/>
    </xf>
    <xf numFmtId="0" fontId="11" fillId="7" borderId="0" xfId="0" applyFont="1" applyFill="1" applyAlignment="1">
      <alignment horizontal="right" vertical="top"/>
    </xf>
    <xf numFmtId="0" fontId="9" fillId="7" borderId="0" xfId="0" applyFont="1" applyFill="1" applyAlignment="1">
      <alignment horizontal="center" vertical="top"/>
    </xf>
    <xf numFmtId="0" fontId="49" fillId="7" borderId="0" xfId="0" applyFont="1" applyFill="1" applyAlignment="1">
      <alignment horizontal="right" vertical="top"/>
    </xf>
    <xf numFmtId="14" fontId="11" fillId="7" borderId="10" xfId="0" applyNumberFormat="1" applyFont="1" applyFill="1" applyBorder="1" applyAlignment="1">
      <alignment horizontal="center" vertical="center"/>
    </xf>
    <xf numFmtId="14" fontId="11" fillId="7" borderId="3" xfId="0" applyNumberFormat="1" applyFont="1" applyFill="1" applyBorder="1" applyAlignment="1">
      <alignment horizontal="center" vertical="center"/>
    </xf>
    <xf numFmtId="0" fontId="11" fillId="7" borderId="0" xfId="0" applyFont="1" applyFill="1" applyAlignment="1">
      <alignment horizontal="left" vertical="top"/>
    </xf>
    <xf numFmtId="0" fontId="59" fillId="14" borderId="0" xfId="0" applyFont="1" applyFill="1" applyAlignment="1">
      <alignment horizontal="center" vertical="center"/>
    </xf>
    <xf numFmtId="0" fontId="62" fillId="15" borderId="36" xfId="0" applyFont="1" applyFill="1" applyBorder="1" applyAlignment="1">
      <alignment horizontal="center" vertical="center"/>
    </xf>
    <xf numFmtId="0" fontId="62" fillId="15" borderId="37" xfId="0" applyFont="1" applyFill="1" applyBorder="1" applyAlignment="1">
      <alignment horizontal="center" vertical="center"/>
    </xf>
    <xf numFmtId="0" fontId="62" fillId="15" borderId="38" xfId="0" applyFont="1" applyFill="1" applyBorder="1" applyAlignment="1">
      <alignment horizontal="center" vertical="center"/>
    </xf>
    <xf numFmtId="0" fontId="62" fillId="15" borderId="39" xfId="0" applyFont="1" applyFill="1" applyBorder="1" applyAlignment="1">
      <alignment horizontal="center" vertical="center"/>
    </xf>
    <xf numFmtId="0" fontId="62" fillId="15" borderId="1" xfId="0" applyFont="1" applyFill="1" applyBorder="1" applyAlignment="1">
      <alignment horizontal="center" vertical="center"/>
    </xf>
    <xf numFmtId="0" fontId="62" fillId="15" borderId="40" xfId="0" applyFont="1" applyFill="1" applyBorder="1" applyAlignment="1">
      <alignment horizontal="center" vertical="center"/>
    </xf>
    <xf numFmtId="0" fontId="62" fillId="15" borderId="41" xfId="0" applyFont="1" applyFill="1" applyBorder="1" applyAlignment="1">
      <alignment horizontal="center" vertical="center"/>
    </xf>
    <xf numFmtId="0" fontId="62" fillId="15" borderId="42" xfId="0" applyFont="1" applyFill="1" applyBorder="1" applyAlignment="1">
      <alignment horizontal="center" vertical="center"/>
    </xf>
    <xf numFmtId="0" fontId="62" fillId="15" borderId="43" xfId="0" applyFont="1" applyFill="1" applyBorder="1" applyAlignment="1">
      <alignment horizontal="center" vertical="center"/>
    </xf>
    <xf numFmtId="0" fontId="61" fillId="0" borderId="12" xfId="0" applyFont="1" applyBorder="1" applyAlignment="1">
      <alignment horizontal="left" vertical="center" wrapText="1" indent="1"/>
    </xf>
    <xf numFmtId="0" fontId="60" fillId="0" borderId="13" xfId="0" applyFont="1" applyBorder="1" applyAlignment="1">
      <alignment horizontal="left" vertical="center" wrapText="1" indent="1"/>
    </xf>
    <xf numFmtId="0" fontId="60" fillId="0" borderId="14" xfId="0" applyFont="1" applyBorder="1" applyAlignment="1">
      <alignment horizontal="left" vertical="center" wrapText="1" indent="1"/>
    </xf>
    <xf numFmtId="0" fontId="60" fillId="0" borderId="26" xfId="0" applyFont="1" applyBorder="1" applyAlignment="1">
      <alignment horizontal="left" vertical="center" wrapText="1" indent="1"/>
    </xf>
    <xf numFmtId="0" fontId="60" fillId="0" borderId="0" xfId="0" applyFont="1" applyAlignment="1">
      <alignment horizontal="left" vertical="center" wrapText="1" indent="1"/>
    </xf>
    <xf numFmtId="0" fontId="60" fillId="0" borderId="27" xfId="0" applyFont="1" applyBorder="1" applyAlignment="1">
      <alignment horizontal="left" vertical="center" wrapText="1" indent="1"/>
    </xf>
    <xf numFmtId="0" fontId="60" fillId="0" borderId="15" xfId="0" applyFont="1" applyBorder="1" applyAlignment="1">
      <alignment horizontal="left" vertical="center" wrapText="1" indent="1"/>
    </xf>
    <xf numFmtId="0" fontId="60" fillId="0" borderId="16" xfId="0" applyFont="1" applyBorder="1" applyAlignment="1">
      <alignment horizontal="left" vertical="center" wrapText="1" indent="1"/>
    </xf>
    <xf numFmtId="0" fontId="60" fillId="0" borderId="17" xfId="0" applyFont="1" applyBorder="1" applyAlignment="1">
      <alignment horizontal="left" vertical="center" wrapText="1" indent="1"/>
    </xf>
    <xf numFmtId="0" fontId="47" fillId="7" borderId="0" xfId="0" applyFont="1" applyFill="1" applyAlignment="1">
      <alignment horizontal="center" vertical="center"/>
    </xf>
    <xf numFmtId="0" fontId="64" fillId="4" borderId="12" xfId="0" applyFont="1" applyFill="1" applyBorder="1" applyAlignment="1">
      <alignment horizontal="center" vertical="center"/>
    </xf>
    <xf numFmtId="0" fontId="64" fillId="4" borderId="13" xfId="0" applyFont="1" applyFill="1" applyBorder="1" applyAlignment="1">
      <alignment horizontal="center" vertical="center"/>
    </xf>
    <xf numFmtId="0" fontId="64" fillId="4" borderId="14" xfId="0" applyFont="1" applyFill="1" applyBorder="1" applyAlignment="1">
      <alignment horizontal="center" vertical="center"/>
    </xf>
    <xf numFmtId="0" fontId="64" fillId="4" borderId="15" xfId="0" applyFont="1" applyFill="1" applyBorder="1" applyAlignment="1">
      <alignment horizontal="center" vertical="center"/>
    </xf>
    <xf numFmtId="0" fontId="64" fillId="4" borderId="16" xfId="0" applyFont="1" applyFill="1" applyBorder="1" applyAlignment="1">
      <alignment horizontal="center" vertical="center"/>
    </xf>
    <xf numFmtId="0" fontId="64" fillId="4" borderId="17" xfId="0" applyFont="1" applyFill="1" applyBorder="1" applyAlignment="1">
      <alignment horizontal="center" vertical="center"/>
    </xf>
  </cellXfs>
  <cellStyles count="224">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40" builtinId="9" hidden="1"/>
    <cellStyle name="Followed Hyperlink" xfId="144" builtinId="9" hidden="1"/>
    <cellStyle name="Followed Hyperlink" xfId="148" builtinId="9" hidden="1"/>
    <cellStyle name="Followed Hyperlink" xfId="152" builtinId="9" hidden="1"/>
    <cellStyle name="Followed Hyperlink" xfId="156" builtinId="9" hidden="1"/>
    <cellStyle name="Followed Hyperlink" xfId="160" builtinId="9" hidden="1"/>
    <cellStyle name="Followed Hyperlink" xfId="164" builtinId="9" hidden="1"/>
    <cellStyle name="Followed Hyperlink" xfId="168" builtinId="9" hidden="1"/>
    <cellStyle name="Followed Hyperlink" xfId="172" builtinId="9" hidden="1"/>
    <cellStyle name="Followed Hyperlink" xfId="176" builtinId="9" hidden="1"/>
    <cellStyle name="Followed Hyperlink" xfId="180" builtinId="9" hidden="1"/>
    <cellStyle name="Followed Hyperlink" xfId="184" builtinId="9" hidden="1"/>
    <cellStyle name="Followed Hyperlink" xfId="188" builtinId="9" hidden="1"/>
    <cellStyle name="Followed Hyperlink" xfId="192" builtinId="9" hidden="1"/>
    <cellStyle name="Followed Hyperlink" xfId="196" builtinId="9" hidden="1"/>
    <cellStyle name="Followed Hyperlink" xfId="200" builtinId="9" hidden="1"/>
    <cellStyle name="Followed Hyperlink" xfId="204" builtinId="9" hidden="1"/>
    <cellStyle name="Followed Hyperlink" xfId="208" builtinId="9" hidden="1"/>
    <cellStyle name="Followed Hyperlink" xfId="212" builtinId="9" hidden="1"/>
    <cellStyle name="Followed Hyperlink" xfId="216" builtinId="9" hidden="1"/>
    <cellStyle name="Followed Hyperlink" xfId="220" builtinId="9" hidden="1"/>
    <cellStyle name="Followed Hyperlink" xfId="222" builtinId="9" hidden="1"/>
    <cellStyle name="Followed Hyperlink" xfId="218" builtinId="9" hidden="1"/>
    <cellStyle name="Followed Hyperlink" xfId="214" builtinId="9" hidden="1"/>
    <cellStyle name="Followed Hyperlink" xfId="210" builtinId="9" hidden="1"/>
    <cellStyle name="Followed Hyperlink" xfId="206" builtinId="9" hidden="1"/>
    <cellStyle name="Followed Hyperlink" xfId="202" builtinId="9" hidden="1"/>
    <cellStyle name="Followed Hyperlink" xfId="198" builtinId="9" hidden="1"/>
    <cellStyle name="Followed Hyperlink" xfId="194" builtinId="9" hidden="1"/>
    <cellStyle name="Followed Hyperlink" xfId="190" builtinId="9" hidden="1"/>
    <cellStyle name="Followed Hyperlink" xfId="186" builtinId="9" hidden="1"/>
    <cellStyle name="Followed Hyperlink" xfId="182" builtinId="9" hidden="1"/>
    <cellStyle name="Followed Hyperlink" xfId="178" builtinId="9" hidden="1"/>
    <cellStyle name="Followed Hyperlink" xfId="174" builtinId="9" hidden="1"/>
    <cellStyle name="Followed Hyperlink" xfId="170" builtinId="9" hidden="1"/>
    <cellStyle name="Followed Hyperlink" xfId="166" builtinId="9" hidden="1"/>
    <cellStyle name="Followed Hyperlink" xfId="162" builtinId="9" hidden="1"/>
    <cellStyle name="Followed Hyperlink" xfId="158" builtinId="9" hidden="1"/>
    <cellStyle name="Followed Hyperlink" xfId="154" builtinId="9" hidden="1"/>
    <cellStyle name="Followed Hyperlink" xfId="150" builtinId="9" hidden="1"/>
    <cellStyle name="Followed Hyperlink" xfId="146" builtinId="9" hidden="1"/>
    <cellStyle name="Followed Hyperlink" xfId="142"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01" builtinId="8" hidden="1"/>
    <cellStyle name="Hyperlink" xfId="103" builtinId="8" hidden="1"/>
    <cellStyle name="Hyperlink" xfId="105" builtinId="8" hidden="1"/>
    <cellStyle name="Hyperlink" xfId="109" builtinId="8" hidden="1"/>
    <cellStyle name="Hyperlink" xfId="111" builtinId="8" hidden="1"/>
    <cellStyle name="Hyperlink" xfId="113" builtinId="8" hidden="1"/>
    <cellStyle name="Hyperlink" xfId="117" builtinId="8" hidden="1"/>
    <cellStyle name="Hyperlink" xfId="119" builtinId="8" hidden="1"/>
    <cellStyle name="Hyperlink" xfId="121" builtinId="8" hidden="1"/>
    <cellStyle name="Hyperlink" xfId="125"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43" builtinId="8"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213" builtinId="8" hidden="1"/>
    <cellStyle name="Hyperlink" xfId="215" builtinId="8" hidden="1"/>
    <cellStyle name="Hyperlink" xfId="217" builtinId="8" hidden="1"/>
    <cellStyle name="Hyperlink" xfId="221" builtinId="8" hidden="1"/>
    <cellStyle name="Hyperlink" xfId="219" builtinId="8" hidden="1"/>
    <cellStyle name="Hyperlink" xfId="211" builtinId="8" hidden="1"/>
    <cellStyle name="Hyperlink" xfId="203" builtinId="8" hidden="1"/>
    <cellStyle name="Hyperlink" xfId="195" builtinId="8" hidden="1"/>
    <cellStyle name="Hyperlink" xfId="187" builtinId="8" hidden="1"/>
    <cellStyle name="Hyperlink" xfId="179" builtinId="8" hidden="1"/>
    <cellStyle name="Hyperlink" xfId="171" builtinId="8" hidden="1"/>
    <cellStyle name="Hyperlink" xfId="163" builtinId="8" hidden="1"/>
    <cellStyle name="Hyperlink" xfId="155" builtinId="8" hidden="1"/>
    <cellStyle name="Hyperlink" xfId="147" builtinId="8" hidden="1"/>
    <cellStyle name="Hyperlink" xfId="139" builtinId="8" hidden="1"/>
    <cellStyle name="Hyperlink" xfId="131" builtinId="8" hidden="1"/>
    <cellStyle name="Hyperlink" xfId="123" builtinId="8" hidden="1"/>
    <cellStyle name="Hyperlink" xfId="115" builtinId="8" hidden="1"/>
    <cellStyle name="Hyperlink" xfId="107" builtinId="8" hidden="1"/>
    <cellStyle name="Hyperlink" xfId="99"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83" builtinId="8" hidden="1"/>
    <cellStyle name="Hyperlink" xfId="67" builtinId="8" hidden="1"/>
    <cellStyle name="Hyperlink" xfId="51"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19"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Normal" xfId="0" builtinId="0"/>
    <cellStyle name="Warning Text" xfId="223" builtinId="11" hidden="1"/>
  </cellStyles>
  <dxfs count="18">
    <dxf>
      <fill>
        <patternFill>
          <bgColor rgb="FFFF0000"/>
        </patternFill>
      </fill>
    </dxf>
    <dxf>
      <fill>
        <patternFill>
          <bgColor rgb="FFFFC000"/>
        </patternFill>
      </fill>
    </dxf>
    <dxf>
      <fill>
        <patternFill>
          <bgColor rgb="FFBCE292"/>
        </patternFill>
      </fill>
    </dxf>
    <dxf>
      <fill>
        <patternFill>
          <bgColor rgb="FF33CC33"/>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
      <font>
        <b/>
        <i val="0"/>
        <color auto="1"/>
      </font>
      <fill>
        <patternFill>
          <bgColor rgb="FFFFFF00"/>
        </patternFill>
      </fill>
    </dxf>
  </dxfs>
  <tableStyles count="0" defaultTableStyle="TableStyleMedium9" defaultPivotStyle="PivotStyleMedium4"/>
  <colors>
    <mruColors>
      <color rgb="FFFAA9A0"/>
      <color rgb="FFBCE292"/>
      <color rgb="FF33CC33"/>
      <color rgb="FFE6E6E6"/>
      <color rgb="FFFF0000"/>
      <color rgb="FFFFB8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7</xdr:col>
      <xdr:colOff>169754</xdr:colOff>
      <xdr:row>11</xdr:row>
      <xdr:rowOff>234893</xdr:rowOff>
    </xdr:from>
    <xdr:to>
      <xdr:col>7</xdr:col>
      <xdr:colOff>766019</xdr:colOff>
      <xdr:row>12</xdr:row>
      <xdr:rowOff>12198</xdr:rowOff>
    </xdr:to>
    <xdr:sp macro="" textlink="">
      <xdr:nvSpPr>
        <xdr:cNvPr id="12" name="Right Arrow 1">
          <a:extLst>
            <a:ext uri="{FF2B5EF4-FFF2-40B4-BE49-F238E27FC236}">
              <a16:creationId xmlns:a16="http://schemas.microsoft.com/office/drawing/2014/main" id="{1C10DA4E-F56D-4EDD-B066-BDBE3821E641}"/>
            </a:ext>
          </a:extLst>
        </xdr:cNvPr>
        <xdr:cNvSpPr/>
      </xdr:nvSpPr>
      <xdr:spPr>
        <a:xfrm rot="10800000">
          <a:off x="8142179" y="2416118"/>
          <a:ext cx="596265" cy="129730"/>
        </a:xfrm>
        <a:prstGeom prst="rightArrow">
          <a:avLst/>
        </a:prstGeom>
        <a:solidFill>
          <a:srgbClr val="FF0000"/>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168995</xdr:colOff>
      <xdr:row>16</xdr:row>
      <xdr:rowOff>57188</xdr:rowOff>
    </xdr:from>
    <xdr:to>
      <xdr:col>7</xdr:col>
      <xdr:colOff>755735</xdr:colOff>
      <xdr:row>16</xdr:row>
      <xdr:rowOff>189903</xdr:rowOff>
    </xdr:to>
    <xdr:sp macro="" textlink="">
      <xdr:nvSpPr>
        <xdr:cNvPr id="13" name="Right Arrow 2">
          <a:extLst>
            <a:ext uri="{FF2B5EF4-FFF2-40B4-BE49-F238E27FC236}">
              <a16:creationId xmlns:a16="http://schemas.microsoft.com/office/drawing/2014/main" id="{97296D42-8567-4DF8-8A63-3FA5372013FA}"/>
            </a:ext>
          </a:extLst>
        </xdr:cNvPr>
        <xdr:cNvSpPr/>
      </xdr:nvSpPr>
      <xdr:spPr>
        <a:xfrm rot="10800000">
          <a:off x="8141420" y="4810163"/>
          <a:ext cx="586740" cy="132715"/>
        </a:xfrm>
        <a:prstGeom prst="rightArrow">
          <a:avLst/>
        </a:prstGeom>
        <a:solidFill>
          <a:srgbClr val="FF0000"/>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169754</xdr:colOff>
      <xdr:row>11</xdr:row>
      <xdr:rowOff>234893</xdr:rowOff>
    </xdr:from>
    <xdr:to>
      <xdr:col>7</xdr:col>
      <xdr:colOff>766019</xdr:colOff>
      <xdr:row>12</xdr:row>
      <xdr:rowOff>12198</xdr:rowOff>
    </xdr:to>
    <xdr:sp macro="" textlink="">
      <xdr:nvSpPr>
        <xdr:cNvPr id="2" name="Right Arrow 1">
          <a:extLst>
            <a:ext uri="{FF2B5EF4-FFF2-40B4-BE49-F238E27FC236}">
              <a16:creationId xmlns:a16="http://schemas.microsoft.com/office/drawing/2014/main" id="{00000000-0008-0000-0200-000002000000}"/>
            </a:ext>
          </a:extLst>
        </xdr:cNvPr>
        <xdr:cNvSpPr/>
      </xdr:nvSpPr>
      <xdr:spPr>
        <a:xfrm rot="10800000">
          <a:off x="8145164" y="2338923"/>
          <a:ext cx="596265" cy="132715"/>
        </a:xfrm>
        <a:prstGeom prst="rightArrow">
          <a:avLst/>
        </a:prstGeom>
        <a:solidFill>
          <a:srgbClr val="FF0000"/>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168995</xdr:colOff>
      <xdr:row>16</xdr:row>
      <xdr:rowOff>57188</xdr:rowOff>
    </xdr:from>
    <xdr:to>
      <xdr:col>7</xdr:col>
      <xdr:colOff>755735</xdr:colOff>
      <xdr:row>16</xdr:row>
      <xdr:rowOff>189903</xdr:rowOff>
    </xdr:to>
    <xdr:sp macro="" textlink="">
      <xdr:nvSpPr>
        <xdr:cNvPr id="3" name="Right Arrow 2">
          <a:extLst>
            <a:ext uri="{FF2B5EF4-FFF2-40B4-BE49-F238E27FC236}">
              <a16:creationId xmlns:a16="http://schemas.microsoft.com/office/drawing/2014/main" id="{00000000-0008-0000-0200-000003000000}"/>
            </a:ext>
          </a:extLst>
        </xdr:cNvPr>
        <xdr:cNvSpPr/>
      </xdr:nvSpPr>
      <xdr:spPr>
        <a:xfrm rot="10800000">
          <a:off x="8144405" y="3973811"/>
          <a:ext cx="586740" cy="132715"/>
        </a:xfrm>
        <a:prstGeom prst="rightArrow">
          <a:avLst/>
        </a:prstGeom>
        <a:solidFill>
          <a:srgbClr val="FF0000"/>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E7E9-C117-49BB-8644-B2D811AA04BD}">
  <sheetPr>
    <tabColor rgb="FFFFFF00"/>
  </sheetPr>
  <dimension ref="B1:T50"/>
  <sheetViews>
    <sheetView topLeftCell="A6" zoomScale="180" zoomScaleNormal="180" workbookViewId="0">
      <selection activeCell="C14" sqref="C14:F15"/>
    </sheetView>
  </sheetViews>
  <sheetFormatPr defaultColWidth="11" defaultRowHeight="15.75"/>
  <cols>
    <col min="1" max="1" width="4.625" customWidth="1"/>
    <col min="2" max="2" width="5.625" customWidth="1"/>
    <col min="3" max="3" width="24.875" customWidth="1"/>
    <col min="4" max="4" width="5.5" customWidth="1"/>
    <col min="5" max="5" width="23.125" customWidth="1"/>
    <col min="6" max="6" width="9.625" customWidth="1"/>
    <col min="7" max="7" width="6.5" customWidth="1"/>
    <col min="8" max="8" width="2.875" customWidth="1"/>
    <col min="9" max="9" width="5.5" customWidth="1"/>
    <col min="10" max="10" width="11.5" customWidth="1"/>
    <col min="11" max="11" width="9.125" customWidth="1"/>
    <col min="12" max="12" width="7.125" customWidth="1"/>
    <col min="13" max="13" width="12.5" customWidth="1"/>
  </cols>
  <sheetData>
    <row r="1" spans="2:20" ht="18">
      <c r="B1" s="118" t="s">
        <v>0</v>
      </c>
      <c r="C1" s="118"/>
      <c r="D1" s="118"/>
      <c r="E1" s="118"/>
      <c r="F1" s="118"/>
      <c r="G1" s="118"/>
      <c r="H1" s="118"/>
      <c r="I1" s="118"/>
      <c r="J1" s="118"/>
      <c r="K1" s="30"/>
      <c r="L1" s="39"/>
      <c r="M1" s="39"/>
      <c r="N1" s="39"/>
      <c r="O1" s="16"/>
      <c r="P1" s="16"/>
    </row>
    <row r="2" spans="2:20" ht="18">
      <c r="C2" s="30"/>
      <c r="D2" s="30"/>
      <c r="E2" s="30"/>
      <c r="F2" s="30"/>
      <c r="G2" s="30"/>
      <c r="H2" s="30"/>
      <c r="I2" s="30"/>
      <c r="J2" s="30"/>
      <c r="K2" s="30"/>
      <c r="L2" s="39"/>
      <c r="M2" s="39"/>
      <c r="N2" s="39"/>
      <c r="O2" s="16"/>
      <c r="P2" s="16"/>
    </row>
    <row r="3" spans="2:20" ht="18">
      <c r="C3" s="147" t="s">
        <v>87</v>
      </c>
      <c r="D3" s="147"/>
      <c r="E3" s="147"/>
      <c r="F3" s="147"/>
      <c r="G3" s="147"/>
      <c r="H3" s="147"/>
      <c r="I3" s="147"/>
      <c r="J3" s="147"/>
      <c r="K3" s="30"/>
      <c r="L3" s="39"/>
      <c r="M3" s="39"/>
      <c r="N3" s="39"/>
      <c r="O3" s="16"/>
      <c r="P3" s="16"/>
    </row>
    <row r="4" spans="2:20" ht="18">
      <c r="C4" s="32" t="s">
        <v>1</v>
      </c>
      <c r="D4" s="33"/>
      <c r="E4" s="148"/>
      <c r="F4" s="148"/>
      <c r="G4" s="33"/>
      <c r="H4" s="149">
        <v>45658</v>
      </c>
      <c r="I4" s="149"/>
      <c r="J4" s="149"/>
      <c r="K4" s="34"/>
      <c r="L4" s="39"/>
      <c r="M4" s="39"/>
      <c r="N4" s="39"/>
      <c r="O4" s="16"/>
      <c r="P4" s="16"/>
    </row>
    <row r="5" spans="2:20" ht="18">
      <c r="C5" s="30"/>
      <c r="D5" s="30"/>
      <c r="E5" s="30"/>
      <c r="F5" s="30"/>
      <c r="G5" s="30"/>
      <c r="H5" s="30"/>
      <c r="I5" s="30"/>
      <c r="J5" s="30"/>
      <c r="K5" s="30"/>
      <c r="L5" s="39"/>
      <c r="M5" s="39"/>
      <c r="N5" s="39"/>
      <c r="O5" s="16"/>
      <c r="P5" s="16"/>
    </row>
    <row r="6" spans="2:20" ht="16.5">
      <c r="C6" s="35" t="s">
        <v>50</v>
      </c>
      <c r="D6" s="139"/>
      <c r="E6" s="139"/>
      <c r="F6" s="139"/>
      <c r="G6" s="139"/>
      <c r="H6" s="139"/>
      <c r="I6" s="139"/>
      <c r="J6" s="139"/>
      <c r="K6" s="139"/>
      <c r="L6" s="39"/>
      <c r="M6" s="39"/>
      <c r="N6" s="39"/>
      <c r="O6" s="16"/>
      <c r="P6" s="16"/>
    </row>
    <row r="7" spans="2:20" ht="16.5">
      <c r="C7" s="35" t="s">
        <v>49</v>
      </c>
      <c r="D7" s="139" t="s">
        <v>68</v>
      </c>
      <c r="E7" s="139"/>
      <c r="F7" s="139"/>
      <c r="G7" s="139"/>
      <c r="H7" s="150" t="s">
        <v>2</v>
      </c>
      <c r="I7" s="150"/>
      <c r="J7" s="139" t="s">
        <v>69</v>
      </c>
      <c r="K7" s="139"/>
      <c r="L7" s="39"/>
      <c r="M7" s="39"/>
      <c r="N7" s="39"/>
      <c r="O7" s="16"/>
      <c r="P7" s="16"/>
    </row>
    <row r="8" spans="2:20" ht="16.5">
      <c r="C8" s="35" t="s">
        <v>3</v>
      </c>
      <c r="D8" s="139" t="s">
        <v>91</v>
      </c>
      <c r="E8" s="139"/>
      <c r="F8" s="139"/>
      <c r="G8" s="139"/>
      <c r="H8" s="139"/>
      <c r="I8" s="140" t="s">
        <v>4</v>
      </c>
      <c r="J8" s="140"/>
      <c r="K8" s="36" t="s">
        <v>70</v>
      </c>
      <c r="L8" s="39"/>
      <c r="M8" s="39"/>
      <c r="N8" s="39"/>
      <c r="O8" s="16"/>
      <c r="P8" s="16"/>
    </row>
    <row r="9" spans="2:20" ht="18">
      <c r="C9" s="37"/>
      <c r="D9" s="37"/>
      <c r="E9" s="37"/>
      <c r="F9" s="37"/>
      <c r="G9" s="37"/>
      <c r="H9" s="37"/>
      <c r="I9" s="37"/>
      <c r="J9" s="91"/>
      <c r="K9" s="92"/>
      <c r="L9" s="101"/>
      <c r="M9" s="101"/>
      <c r="N9" s="101"/>
      <c r="O9" s="17"/>
      <c r="P9" s="17"/>
      <c r="Q9" s="2"/>
      <c r="R9" s="2"/>
    </row>
    <row r="10" spans="2:20" ht="18.75" thickBot="1">
      <c r="C10" s="37"/>
      <c r="D10" s="37"/>
      <c r="E10" s="37"/>
      <c r="F10" s="37"/>
      <c r="G10" s="37"/>
      <c r="H10" s="37"/>
      <c r="I10" s="37"/>
      <c r="J10" s="91"/>
      <c r="K10" s="92"/>
      <c r="L10" s="93"/>
      <c r="M10" s="94"/>
      <c r="N10" s="95"/>
      <c r="O10" s="17"/>
      <c r="P10" s="17"/>
      <c r="Q10" s="2"/>
      <c r="R10" s="2"/>
      <c r="S10" s="2"/>
    </row>
    <row r="11" spans="2:20" ht="18.75" thickBot="1">
      <c r="C11" s="87"/>
      <c r="D11" s="88"/>
      <c r="E11" s="141" t="s">
        <v>5</v>
      </c>
      <c r="F11" s="141"/>
      <c r="G11" s="142" t="s">
        <v>6</v>
      </c>
      <c r="H11" s="143"/>
      <c r="I11" s="144"/>
      <c r="J11" s="92"/>
      <c r="K11" s="17"/>
      <c r="L11" s="17"/>
      <c r="M11" s="17"/>
      <c r="N11" s="17"/>
      <c r="O11" s="17"/>
      <c r="P11" s="2"/>
      <c r="Q11" s="2"/>
      <c r="R11" s="2"/>
      <c r="S11" s="2"/>
    </row>
    <row r="12" spans="2:20" ht="105.75" customHeight="1" thickBot="1">
      <c r="B12" s="89">
        <v>1</v>
      </c>
      <c r="C12" s="120" t="s">
        <v>97</v>
      </c>
      <c r="D12" s="121"/>
      <c r="E12" s="121"/>
      <c r="F12" s="122"/>
      <c r="G12" s="124">
        <v>0</v>
      </c>
      <c r="H12" s="145"/>
      <c r="I12" s="146"/>
      <c r="J12" s="92"/>
      <c r="K12" s="96"/>
      <c r="L12" s="119"/>
      <c r="M12" s="97"/>
      <c r="N12" s="41"/>
      <c r="O12" s="41"/>
      <c r="P12" s="6"/>
      <c r="Q12" s="6"/>
      <c r="R12" s="6"/>
      <c r="S12" s="6"/>
      <c r="T12" s="5"/>
    </row>
    <row r="13" spans="2:20" ht="93.75" customHeight="1" thickBot="1">
      <c r="B13" s="89">
        <v>2</v>
      </c>
      <c r="C13" s="120" t="s">
        <v>96</v>
      </c>
      <c r="D13" s="121"/>
      <c r="E13" s="121"/>
      <c r="F13" s="122"/>
      <c r="G13" s="123">
        <v>0</v>
      </c>
      <c r="H13" s="124"/>
      <c r="I13" s="125"/>
      <c r="J13" s="126"/>
      <c r="K13" s="96"/>
      <c r="L13" s="119"/>
      <c r="M13" s="99"/>
      <c r="N13" s="17"/>
      <c r="O13" s="17"/>
      <c r="P13" s="2"/>
      <c r="Q13" s="2"/>
      <c r="R13" s="2"/>
      <c r="S13" s="2"/>
    </row>
    <row r="14" spans="2:20" ht="16.5">
      <c r="B14" s="127">
        <v>3</v>
      </c>
      <c r="C14" s="129" t="s">
        <v>98</v>
      </c>
      <c r="D14" s="129"/>
      <c r="E14" s="129"/>
      <c r="F14" s="130"/>
      <c r="G14" s="133">
        <v>0</v>
      </c>
      <c r="H14" s="134"/>
      <c r="I14" s="135"/>
      <c r="J14" s="126"/>
      <c r="K14" s="96"/>
      <c r="L14" s="100"/>
      <c r="M14" s="99"/>
      <c r="N14" s="17"/>
      <c r="O14" s="17"/>
      <c r="P14" s="2"/>
      <c r="Q14" s="2"/>
      <c r="R14" s="2"/>
      <c r="S14" s="2"/>
    </row>
    <row r="15" spans="2:20" ht="47.25" customHeight="1" thickBot="1">
      <c r="B15" s="128"/>
      <c r="C15" s="131"/>
      <c r="D15" s="131"/>
      <c r="E15" s="131"/>
      <c r="F15" s="132"/>
      <c r="G15" s="136" t="s">
        <v>7</v>
      </c>
      <c r="H15" s="137"/>
      <c r="I15" s="138"/>
      <c r="J15" s="98"/>
      <c r="K15" s="96"/>
      <c r="L15" s="100"/>
      <c r="M15" s="99"/>
      <c r="N15" s="17"/>
      <c r="O15" s="17"/>
      <c r="P15" s="2"/>
      <c r="Q15" s="2"/>
      <c r="R15" s="2"/>
      <c r="S15" s="2"/>
    </row>
    <row r="16" spans="2:20">
      <c r="C16" s="39"/>
      <c r="D16" s="39"/>
      <c r="E16" s="39"/>
      <c r="F16" s="39"/>
      <c r="G16" s="39"/>
      <c r="H16" s="39"/>
      <c r="I16" s="39"/>
      <c r="J16" s="17"/>
      <c r="K16" s="17"/>
      <c r="L16" s="17"/>
      <c r="M16" s="17"/>
      <c r="N16" s="17"/>
      <c r="O16" s="17"/>
      <c r="P16" s="17"/>
      <c r="Q16" s="2"/>
      <c r="R16" s="2"/>
    </row>
    <row r="17" spans="3:16">
      <c r="C17" s="16"/>
      <c r="D17" s="16"/>
      <c r="E17" s="48"/>
      <c r="F17" s="48"/>
      <c r="G17" s="48"/>
      <c r="H17" s="48"/>
      <c r="I17" s="48"/>
      <c r="J17" s="48"/>
      <c r="K17" s="39"/>
      <c r="L17" s="39"/>
      <c r="M17" s="39"/>
      <c r="N17" s="39"/>
      <c r="O17" s="16"/>
      <c r="P17" s="16"/>
    </row>
    <row r="18" spans="3:16">
      <c r="C18" s="31"/>
      <c r="D18" s="31"/>
      <c r="E18" s="48"/>
      <c r="F18" s="48"/>
      <c r="G18" s="48"/>
      <c r="H18" s="48"/>
      <c r="I18" s="48"/>
      <c r="J18" s="48"/>
      <c r="K18" s="39"/>
      <c r="L18" s="39"/>
      <c r="M18" s="39"/>
      <c r="N18" s="39"/>
      <c r="O18" s="16"/>
      <c r="P18" s="16"/>
    </row>
    <row r="19" spans="3:16">
      <c r="C19" s="39"/>
      <c r="D19" s="39"/>
      <c r="E19" s="39"/>
      <c r="F19" s="39"/>
      <c r="G19" s="39"/>
      <c r="H19" s="39"/>
      <c r="I19" s="39"/>
      <c r="J19" s="39"/>
      <c r="K19" s="39"/>
      <c r="L19" s="39"/>
      <c r="M19" s="39"/>
      <c r="N19" s="39"/>
      <c r="O19" s="16"/>
      <c r="P19" s="16"/>
    </row>
    <row r="20" spans="3:16">
      <c r="C20" s="39"/>
      <c r="D20" s="39"/>
      <c r="E20" s="39"/>
      <c r="F20" s="39"/>
      <c r="G20" s="39"/>
      <c r="H20" s="39"/>
      <c r="I20" s="39"/>
      <c r="J20" s="39"/>
      <c r="K20" s="39"/>
      <c r="L20" s="39"/>
      <c r="M20" s="39"/>
      <c r="N20" s="39"/>
      <c r="O20" s="16"/>
      <c r="P20" s="16"/>
    </row>
    <row r="21" spans="3:16">
      <c r="C21" s="39"/>
      <c r="D21" s="39"/>
      <c r="E21" s="39"/>
      <c r="F21" s="39"/>
      <c r="G21" s="39"/>
      <c r="H21" s="39"/>
      <c r="I21" s="39"/>
      <c r="J21" s="39"/>
      <c r="K21" s="39"/>
      <c r="L21" s="39"/>
      <c r="M21" s="39"/>
      <c r="N21" s="39"/>
      <c r="O21" s="16"/>
      <c r="P21" s="16"/>
    </row>
    <row r="22" spans="3:16">
      <c r="C22" s="39"/>
      <c r="D22" s="39"/>
      <c r="E22" s="39"/>
      <c r="F22" s="39"/>
      <c r="G22" s="39"/>
      <c r="H22" s="39"/>
      <c r="I22" s="39"/>
      <c r="J22" s="39"/>
      <c r="K22" s="39"/>
      <c r="L22" s="39"/>
      <c r="M22" s="39"/>
      <c r="N22" s="39"/>
      <c r="O22" s="16"/>
    </row>
    <row r="23" spans="3:16">
      <c r="C23" s="39"/>
      <c r="D23" s="39"/>
      <c r="E23" s="39"/>
      <c r="F23" s="39"/>
      <c r="G23" s="39"/>
      <c r="H23" s="39"/>
      <c r="I23" s="39"/>
      <c r="J23" s="39"/>
      <c r="K23" s="39"/>
      <c r="L23" s="39"/>
      <c r="M23" s="39"/>
      <c r="N23" s="39"/>
      <c r="O23" s="16"/>
    </row>
    <row r="24" spans="3:16">
      <c r="C24" s="39"/>
      <c r="D24" s="39"/>
      <c r="E24" s="39"/>
      <c r="F24" s="39"/>
      <c r="G24" s="39"/>
      <c r="H24" s="39"/>
      <c r="I24" s="39"/>
      <c r="J24" s="39"/>
      <c r="K24" s="39"/>
      <c r="L24" s="39"/>
      <c r="M24" s="39"/>
      <c r="N24" s="39"/>
      <c r="O24" s="16"/>
    </row>
    <row r="25" spans="3:16">
      <c r="C25" s="39"/>
      <c r="D25" s="39"/>
      <c r="E25" s="39"/>
      <c r="F25" s="39"/>
      <c r="G25" s="39"/>
      <c r="H25" s="39"/>
      <c r="I25" s="39"/>
      <c r="J25" s="39"/>
      <c r="K25" s="39"/>
      <c r="L25" s="39"/>
      <c r="M25" s="39"/>
      <c r="N25" s="39"/>
      <c r="O25" s="16"/>
    </row>
    <row r="26" spans="3:16">
      <c r="C26" s="39"/>
      <c r="D26" s="39"/>
      <c r="E26" s="39"/>
      <c r="F26" s="39"/>
      <c r="G26" s="39"/>
      <c r="H26" s="39"/>
      <c r="I26" s="39"/>
      <c r="J26" s="39"/>
      <c r="K26" s="39"/>
      <c r="L26" s="39"/>
      <c r="M26" s="39"/>
      <c r="N26" s="39"/>
      <c r="O26" s="16"/>
    </row>
    <row r="27" spans="3:16">
      <c r="C27" s="39"/>
      <c r="D27" s="39"/>
      <c r="E27" s="39"/>
      <c r="F27" s="39"/>
      <c r="G27" s="39"/>
      <c r="H27" s="39"/>
      <c r="I27" s="39"/>
      <c r="J27" s="39"/>
      <c r="K27" s="39"/>
      <c r="L27" s="39"/>
      <c r="M27" s="39"/>
      <c r="N27" s="39"/>
      <c r="O27" s="16"/>
    </row>
    <row r="28" spans="3:16">
      <c r="C28" s="39"/>
      <c r="D28" s="39"/>
      <c r="E28" s="39"/>
      <c r="F28" s="39"/>
      <c r="G28" s="39"/>
      <c r="H28" s="39"/>
      <c r="I28" s="39"/>
      <c r="J28" s="39"/>
      <c r="K28" s="39"/>
      <c r="L28" s="39"/>
      <c r="M28" s="39"/>
      <c r="N28" s="39"/>
      <c r="O28" s="16"/>
    </row>
    <row r="29" spans="3:16">
      <c r="C29" s="39"/>
      <c r="D29" s="39"/>
      <c r="E29" s="39"/>
      <c r="F29" s="39"/>
      <c r="G29" s="39"/>
      <c r="H29" s="39"/>
      <c r="I29" s="39"/>
      <c r="J29" s="39"/>
      <c r="K29" s="39"/>
      <c r="L29" s="39"/>
      <c r="M29" s="39"/>
      <c r="N29" s="39"/>
      <c r="O29" s="16"/>
    </row>
    <row r="30" spans="3:16">
      <c r="C30" s="39"/>
      <c r="D30" s="39"/>
      <c r="E30" s="39"/>
      <c r="F30" s="39"/>
      <c r="G30" s="39"/>
      <c r="H30" s="39"/>
      <c r="I30" s="39"/>
      <c r="J30" s="39"/>
      <c r="K30" s="39"/>
      <c r="L30" s="39"/>
      <c r="M30" s="39"/>
      <c r="N30" s="39"/>
      <c r="O30" s="16"/>
    </row>
    <row r="31" spans="3:16">
      <c r="C31" s="39"/>
      <c r="D31" s="39"/>
      <c r="E31" s="39"/>
      <c r="F31" s="39"/>
      <c r="G31" s="39"/>
      <c r="H31" s="39"/>
      <c r="I31" s="39"/>
      <c r="J31" s="39"/>
      <c r="K31" s="39"/>
      <c r="L31" s="39"/>
      <c r="M31" s="39"/>
      <c r="N31" s="39"/>
      <c r="O31" s="16"/>
    </row>
    <row r="32" spans="3:16">
      <c r="C32" s="39"/>
      <c r="D32" s="39"/>
      <c r="E32" s="39"/>
      <c r="F32" s="39"/>
      <c r="G32" s="39"/>
      <c r="H32" s="39"/>
      <c r="I32" s="39"/>
      <c r="J32" s="39"/>
      <c r="K32" s="39"/>
      <c r="L32" s="39"/>
      <c r="M32" s="39"/>
      <c r="N32" s="39"/>
      <c r="O32" s="16"/>
    </row>
    <row r="33" spans="3:17">
      <c r="C33" s="39"/>
      <c r="D33" s="39"/>
      <c r="E33" s="39"/>
      <c r="F33" s="39"/>
      <c r="G33" s="39"/>
      <c r="H33" s="39"/>
      <c r="I33" s="39"/>
      <c r="J33" s="39"/>
      <c r="K33" s="39"/>
      <c r="L33" s="39"/>
      <c r="M33" s="39"/>
      <c r="N33" s="39"/>
      <c r="O33" s="16"/>
    </row>
    <row r="34" spans="3:17">
      <c r="C34" s="39"/>
      <c r="D34" s="39"/>
      <c r="E34" s="39"/>
      <c r="F34" s="39"/>
      <c r="G34" s="39"/>
      <c r="H34" s="39"/>
      <c r="I34" s="39"/>
      <c r="J34" s="39"/>
      <c r="K34" s="39"/>
      <c r="L34" s="39"/>
      <c r="M34" s="39"/>
      <c r="N34" s="39"/>
      <c r="O34" s="16"/>
    </row>
    <row r="35" spans="3:17" ht="16.5">
      <c r="C35" s="25"/>
      <c r="D35" s="40"/>
      <c r="E35" s="17"/>
      <c r="F35" s="17"/>
      <c r="G35" s="17"/>
      <c r="H35" s="17"/>
      <c r="I35" s="17"/>
      <c r="J35" s="16"/>
      <c r="K35" s="39"/>
      <c r="L35" s="39"/>
      <c r="M35" s="39"/>
      <c r="N35" s="39"/>
      <c r="O35" s="16"/>
    </row>
    <row r="36" spans="3:17">
      <c r="C36" s="16"/>
      <c r="D36" s="16"/>
      <c r="E36" s="16"/>
      <c r="F36" s="16"/>
      <c r="G36" s="16"/>
      <c r="H36" s="16"/>
      <c r="I36" s="16"/>
      <c r="J36" s="16"/>
      <c r="K36" s="16"/>
      <c r="L36" s="16"/>
      <c r="M36" s="16"/>
      <c r="N36" s="16"/>
      <c r="O36" s="16"/>
    </row>
    <row r="37" spans="3:17">
      <c r="K37" s="17"/>
      <c r="L37" s="2"/>
      <c r="M37" s="2"/>
      <c r="N37" s="2"/>
      <c r="O37" s="2"/>
      <c r="P37" s="2"/>
      <c r="Q37" s="2"/>
    </row>
    <row r="38" spans="3:17" ht="16.5">
      <c r="K38" s="17"/>
      <c r="L38" s="22"/>
      <c r="M38" s="23"/>
      <c r="N38" s="24"/>
      <c r="O38" s="2"/>
      <c r="P38" s="2"/>
      <c r="Q38" s="2"/>
    </row>
    <row r="39" spans="3:17" ht="16.5">
      <c r="K39" s="25"/>
      <c r="L39" s="22"/>
      <c r="M39" s="2"/>
      <c r="N39" s="2"/>
      <c r="O39" s="2"/>
      <c r="P39" s="2"/>
      <c r="Q39" s="2"/>
    </row>
    <row r="40" spans="3:17" ht="16.5">
      <c r="K40" s="25"/>
      <c r="L40" s="38"/>
      <c r="M40" s="2"/>
      <c r="N40" s="2"/>
      <c r="O40" s="2"/>
      <c r="P40" s="2"/>
      <c r="Q40" s="2"/>
    </row>
    <row r="41" spans="3:17">
      <c r="C41" s="28"/>
      <c r="D41" s="29"/>
      <c r="E41" s="29"/>
      <c r="F41" s="29"/>
      <c r="G41" s="29"/>
      <c r="H41" s="29"/>
      <c r="I41" s="29"/>
      <c r="J41" s="29"/>
      <c r="K41" s="17"/>
      <c r="L41" s="2"/>
      <c r="M41" s="2"/>
      <c r="N41" s="2"/>
      <c r="O41" s="2"/>
      <c r="P41" s="2"/>
      <c r="Q41" s="2"/>
    </row>
    <row r="42" spans="3:17">
      <c r="C42" s="113"/>
      <c r="D42" s="113"/>
      <c r="E42" s="113"/>
      <c r="F42" s="113"/>
      <c r="G42" s="113"/>
      <c r="H42" s="113"/>
      <c r="I42" s="113"/>
      <c r="J42" s="113"/>
      <c r="K42" s="17"/>
      <c r="L42" s="2"/>
      <c r="M42" s="2"/>
      <c r="N42" s="2"/>
      <c r="O42" s="2"/>
      <c r="P42" s="2"/>
      <c r="Q42" s="2"/>
    </row>
    <row r="43" spans="3:17">
      <c r="C43" s="114"/>
      <c r="D43" s="115"/>
      <c r="E43" s="115"/>
      <c r="F43" s="116"/>
      <c r="G43" s="29"/>
      <c r="H43" s="29"/>
      <c r="I43" s="29"/>
      <c r="J43" s="29"/>
      <c r="K43" s="17"/>
      <c r="L43" s="2"/>
      <c r="M43" s="2"/>
      <c r="N43" s="2"/>
      <c r="O43" s="2"/>
      <c r="P43" s="2"/>
      <c r="Q43" s="2"/>
    </row>
    <row r="44" spans="3:17">
      <c r="C44" s="117"/>
      <c r="D44" s="117"/>
      <c r="E44" s="117"/>
      <c r="F44" s="117"/>
      <c r="G44" s="117"/>
      <c r="H44" s="117"/>
      <c r="I44" s="117"/>
      <c r="J44" s="117"/>
      <c r="K44" s="17"/>
      <c r="L44" s="2"/>
      <c r="M44" s="2"/>
      <c r="N44" s="2"/>
      <c r="O44" s="2"/>
      <c r="P44" s="2"/>
      <c r="Q44" s="2"/>
    </row>
    <row r="45" spans="3:17">
      <c r="C45" s="117"/>
      <c r="D45" s="117"/>
      <c r="E45" s="117"/>
      <c r="F45" s="117"/>
      <c r="G45" s="117"/>
      <c r="H45" s="117"/>
      <c r="I45" s="117"/>
      <c r="J45" s="117"/>
      <c r="K45" s="17"/>
      <c r="L45" s="2"/>
      <c r="M45" s="2"/>
      <c r="N45" s="2"/>
      <c r="O45" s="2"/>
      <c r="P45" s="2"/>
      <c r="Q45" s="2"/>
    </row>
    <row r="46" spans="3:17">
      <c r="K46" s="17"/>
      <c r="L46" s="2"/>
      <c r="M46" s="2"/>
      <c r="N46" s="2"/>
      <c r="O46" s="2"/>
      <c r="P46" s="2"/>
      <c r="Q46" s="2"/>
    </row>
    <row r="47" spans="3:17">
      <c r="K47" s="16"/>
    </row>
    <row r="48" spans="3:17">
      <c r="K48" s="16"/>
    </row>
    <row r="49" spans="11:11">
      <c r="K49" s="16"/>
    </row>
    <row r="50" spans="11:11">
      <c r="K50" s="16"/>
    </row>
  </sheetData>
  <mergeCells count="24">
    <mergeCell ref="G12:I12"/>
    <mergeCell ref="C3:J3"/>
    <mergeCell ref="E4:F4"/>
    <mergeCell ref="H4:J4"/>
    <mergeCell ref="D6:K6"/>
    <mergeCell ref="D7:G7"/>
    <mergeCell ref="H7:I7"/>
    <mergeCell ref="J7:K7"/>
    <mergeCell ref="C42:J42"/>
    <mergeCell ref="C43:F43"/>
    <mergeCell ref="C44:J45"/>
    <mergeCell ref="B1:J1"/>
    <mergeCell ref="L12:L13"/>
    <mergeCell ref="C13:F13"/>
    <mergeCell ref="G13:I13"/>
    <mergeCell ref="J13:J14"/>
    <mergeCell ref="B14:B15"/>
    <mergeCell ref="C14:F15"/>
    <mergeCell ref="G14:I15"/>
    <mergeCell ref="D8:H8"/>
    <mergeCell ref="I8:J8"/>
    <mergeCell ref="E11:F11"/>
    <mergeCell ref="G11:I11"/>
    <mergeCell ref="C12:F12"/>
  </mergeCells>
  <dataValidations count="1">
    <dataValidation type="list" allowBlank="1" showInputMessage="1" showErrorMessage="1" sqref="G12:I15" xr:uid="{1C3B6436-8B30-4E63-9C8D-C553CF48F585}">
      <formula1>"0,2,3,4,5,6,7,8,9,10"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31863-70C8-4234-AA22-A64D54A0F5E2}">
  <sheetPr>
    <tabColor theme="6" tint="0.59999389629810485"/>
  </sheetPr>
  <dimension ref="B1:V22"/>
  <sheetViews>
    <sheetView zoomScale="150" zoomScaleNormal="150" workbookViewId="0">
      <selection activeCell="D9" sqref="D9"/>
    </sheetView>
  </sheetViews>
  <sheetFormatPr defaultColWidth="11" defaultRowHeight="15.75"/>
  <cols>
    <col min="1" max="1" width="3.125" customWidth="1"/>
    <col min="2" max="2" width="4.125" customWidth="1"/>
    <col min="3" max="3" width="26.125" customWidth="1"/>
    <col min="4" max="4" width="14.875" bestFit="1" customWidth="1"/>
    <col min="5" max="5" width="12.125" bestFit="1" customWidth="1"/>
    <col min="6" max="6" width="13.125" bestFit="1" customWidth="1"/>
    <col min="7" max="7" width="11.625" bestFit="1" customWidth="1"/>
    <col min="8" max="8" width="8.625" customWidth="1"/>
    <col min="9" max="9" width="9" customWidth="1"/>
    <col min="10" max="10" width="8.125" customWidth="1"/>
    <col min="11" max="11" width="8.625" customWidth="1"/>
    <col min="12" max="12" width="8.375" customWidth="1"/>
    <col min="13" max="13" width="7.5" customWidth="1"/>
    <col min="14" max="14" width="7.375" customWidth="1"/>
    <col min="15" max="15" width="7.125" customWidth="1"/>
    <col min="16" max="16" width="7.625" customWidth="1"/>
    <col min="17" max="17" width="12.5" customWidth="1"/>
    <col min="18" max="18" width="7.5" customWidth="1"/>
    <col min="19" max="19" width="5.625" customWidth="1"/>
    <col min="20" max="20" width="9.5" customWidth="1"/>
  </cols>
  <sheetData>
    <row r="1" spans="2:22" ht="15.75" customHeight="1"/>
    <row r="2" spans="2:22">
      <c r="C2" s="50" t="s">
        <v>8</v>
      </c>
      <c r="D2" s="20"/>
      <c r="E2" s="20"/>
      <c r="F2" s="200" t="str">
        <f>('Feedback Breakdown AE2'!C3)</f>
        <v>School of Technology and Maritime Industries - Computing</v>
      </c>
      <c r="G2" s="200"/>
      <c r="H2" s="200"/>
      <c r="I2" s="200"/>
      <c r="J2" s="200"/>
      <c r="K2" s="200"/>
      <c r="L2" s="56"/>
      <c r="M2" s="51" t="str">
        <f>'Feedback Breakdown AE2'!J7</f>
        <v>COM625</v>
      </c>
      <c r="O2" s="52" t="str">
        <f>'Feedback Breakdown AE2'!K8</f>
        <v>AE2</v>
      </c>
      <c r="P2" s="16"/>
    </row>
    <row r="3" spans="2:22">
      <c r="C3" s="16"/>
      <c r="D3" s="16"/>
      <c r="E3" s="16"/>
      <c r="F3" s="16"/>
      <c r="G3" s="16"/>
      <c r="H3" s="16"/>
      <c r="I3" s="16"/>
      <c r="J3" s="16"/>
      <c r="K3" s="16"/>
      <c r="L3" s="16"/>
      <c r="M3" s="16"/>
      <c r="N3" s="16"/>
      <c r="O3" s="16"/>
      <c r="P3" s="16"/>
    </row>
    <row r="4" spans="2:22">
      <c r="C4" s="201" t="str">
        <f>'Feedback Breakdown AE2'!C6</f>
        <v>Student Name/Group:</v>
      </c>
      <c r="D4" s="201"/>
      <c r="E4" s="201"/>
      <c r="F4" s="202"/>
      <c r="G4" s="203">
        <f>'Feedback Breakdown AE2'!D6</f>
        <v>0</v>
      </c>
      <c r="H4" s="203"/>
      <c r="I4" s="203"/>
      <c r="J4" s="203"/>
      <c r="K4" s="203"/>
      <c r="L4" s="57"/>
      <c r="P4" s="19"/>
      <c r="Q4" s="21" t="s">
        <v>9</v>
      </c>
      <c r="R4" s="204">
        <f>'Feedback Breakdown AE2'!H4</f>
        <v>45658</v>
      </c>
      <c r="S4" s="204"/>
      <c r="V4" s="18"/>
    </row>
    <row r="5" spans="2:22" ht="16.5" thickBot="1">
      <c r="C5" s="16"/>
      <c r="D5" s="16"/>
      <c r="E5" s="16"/>
      <c r="F5" s="16"/>
      <c r="G5" s="16"/>
      <c r="H5" s="16"/>
      <c r="I5" s="16"/>
      <c r="J5" s="16"/>
      <c r="K5" s="16"/>
      <c r="L5" s="16"/>
      <c r="M5" s="16"/>
      <c r="N5" s="16"/>
      <c r="O5" s="19"/>
      <c r="P5" s="19"/>
    </row>
    <row r="6" spans="2:22" ht="16.5" thickBot="1">
      <c r="B6" s="205" t="s">
        <v>10</v>
      </c>
      <c r="C6" s="206"/>
      <c r="D6" s="211" t="s">
        <v>11</v>
      </c>
      <c r="E6" s="212"/>
      <c r="F6" s="212"/>
      <c r="G6" s="213"/>
      <c r="H6" s="214" t="s">
        <v>12</v>
      </c>
      <c r="I6" s="215"/>
      <c r="J6" s="216"/>
      <c r="K6" s="217" t="s">
        <v>13</v>
      </c>
      <c r="L6" s="218"/>
      <c r="M6" s="219"/>
      <c r="N6" s="220" t="s">
        <v>14</v>
      </c>
      <c r="O6" s="221"/>
      <c r="P6" s="221"/>
      <c r="Q6" s="222" t="s">
        <v>15</v>
      </c>
      <c r="R6" s="223"/>
      <c r="S6" s="223"/>
      <c r="T6" s="224"/>
    </row>
    <row r="7" spans="2:22" ht="16.5" thickBot="1">
      <c r="B7" s="207"/>
      <c r="C7" s="208"/>
      <c r="D7" s="66">
        <v>100</v>
      </c>
      <c r="E7" s="67" t="s">
        <v>16</v>
      </c>
      <c r="F7" s="67" t="s">
        <v>17</v>
      </c>
      <c r="G7" s="68" t="s">
        <v>18</v>
      </c>
      <c r="H7" s="225" t="s">
        <v>19</v>
      </c>
      <c r="I7" s="226"/>
      <c r="J7" s="227"/>
      <c r="K7" s="228" t="s">
        <v>20</v>
      </c>
      <c r="L7" s="229"/>
      <c r="M7" s="230"/>
      <c r="N7" s="231" t="s">
        <v>21</v>
      </c>
      <c r="O7" s="232"/>
      <c r="P7" s="232"/>
      <c r="Q7" s="233" t="s">
        <v>22</v>
      </c>
      <c r="R7" s="234"/>
      <c r="S7" s="234"/>
      <c r="T7" s="235"/>
    </row>
    <row r="8" spans="2:22" ht="16.5" thickBot="1">
      <c r="B8" s="207"/>
      <c r="C8" s="208"/>
      <c r="D8" s="64">
        <v>10</v>
      </c>
      <c r="E8" s="64">
        <v>9</v>
      </c>
      <c r="F8" s="63">
        <v>8</v>
      </c>
      <c r="G8" s="63">
        <v>7</v>
      </c>
      <c r="H8" s="236">
        <v>6</v>
      </c>
      <c r="I8" s="237"/>
      <c r="J8" s="238"/>
      <c r="K8" s="220">
        <v>5</v>
      </c>
      <c r="L8" s="221"/>
      <c r="M8" s="239"/>
      <c r="N8" s="182">
        <v>4</v>
      </c>
      <c r="O8" s="183"/>
      <c r="P8" s="184"/>
      <c r="Q8" s="65">
        <v>3</v>
      </c>
      <c r="R8" s="185">
        <v>2</v>
      </c>
      <c r="S8" s="186"/>
      <c r="T8" s="187">
        <v>0</v>
      </c>
    </row>
    <row r="9" spans="2:22" ht="16.5" thickBot="1">
      <c r="B9" s="207"/>
      <c r="C9" s="208"/>
      <c r="D9" s="75">
        <v>100</v>
      </c>
      <c r="E9" s="76">
        <v>92</v>
      </c>
      <c r="F9" s="76">
        <v>83</v>
      </c>
      <c r="G9" s="76">
        <v>74</v>
      </c>
      <c r="H9" s="77">
        <v>68</v>
      </c>
      <c r="I9" s="73">
        <v>65</v>
      </c>
      <c r="J9" s="74">
        <v>62</v>
      </c>
      <c r="K9" s="58">
        <v>58</v>
      </c>
      <c r="L9" s="59">
        <v>55</v>
      </c>
      <c r="M9" s="59">
        <v>52</v>
      </c>
      <c r="N9" s="60">
        <v>48</v>
      </c>
      <c r="O9" s="61">
        <v>45</v>
      </c>
      <c r="P9" s="62">
        <v>42</v>
      </c>
      <c r="Q9" s="70">
        <v>35</v>
      </c>
      <c r="R9" s="71">
        <v>20</v>
      </c>
      <c r="S9" s="70">
        <v>15</v>
      </c>
      <c r="T9" s="188"/>
    </row>
    <row r="10" spans="2:22" ht="34.5" thickBot="1">
      <c r="B10" s="209"/>
      <c r="C10" s="210"/>
      <c r="D10" s="78" t="s">
        <v>23</v>
      </c>
      <c r="E10" s="78" t="s">
        <v>24</v>
      </c>
      <c r="F10" s="78" t="s">
        <v>25</v>
      </c>
      <c r="G10" s="78" t="s">
        <v>26</v>
      </c>
      <c r="H10" s="189" t="s">
        <v>27</v>
      </c>
      <c r="I10" s="190"/>
      <c r="J10" s="191"/>
      <c r="K10" s="192" t="s">
        <v>28</v>
      </c>
      <c r="L10" s="193"/>
      <c r="M10" s="194"/>
      <c r="N10" s="195" t="s">
        <v>29</v>
      </c>
      <c r="O10" s="196"/>
      <c r="P10" s="197"/>
      <c r="Q10" s="69" t="s">
        <v>30</v>
      </c>
      <c r="R10" s="198" t="s">
        <v>31</v>
      </c>
      <c r="S10" s="199"/>
      <c r="T10" s="69" t="s">
        <v>32</v>
      </c>
    </row>
    <row r="11" spans="2:22" ht="150.75" thickBot="1">
      <c r="B11" s="159">
        <v>1</v>
      </c>
      <c r="C11" s="83" t="str">
        <f>'Feedback Breakdown AE2'!C12</f>
        <v xml:space="preserve">Presentation, Reporting, Referencing &amp; Citation. Introduction, Background/context, Requirements/Specification - LO: 2, 3, &amp; 4 (KSB: CS1, CS5, CS6, CTK1, CTK2, CTK5, CTK7, CTK8, CTK10, CBS1, CBS2, CBS3, CBS5, CBS6, CBS9, CBS10, CBS11, CBS12, CBS13, CBS8)  </v>
      </c>
      <c r="D11" s="176" t="s">
        <v>71</v>
      </c>
      <c r="E11" s="177"/>
      <c r="F11" s="177"/>
      <c r="G11" s="178"/>
      <c r="H11" s="164" t="s">
        <v>72</v>
      </c>
      <c r="I11" s="165"/>
      <c r="J11" s="166"/>
      <c r="K11" s="164" t="s">
        <v>73</v>
      </c>
      <c r="L11" s="165"/>
      <c r="M11" s="166"/>
      <c r="N11" s="179" t="s">
        <v>74</v>
      </c>
      <c r="O11" s="180"/>
      <c r="P11" s="181"/>
      <c r="Q11" s="170" t="s">
        <v>75</v>
      </c>
      <c r="R11" s="171"/>
      <c r="S11" s="171"/>
      <c r="T11" s="172"/>
    </row>
    <row r="12" spans="2:22" ht="18" thickBot="1">
      <c r="B12" s="160"/>
      <c r="C12" s="84"/>
      <c r="D12" s="47">
        <f>IF('Feedback Breakdown AE2'!G12=10,"X",0)</f>
        <v>0</v>
      </c>
      <c r="E12" s="46">
        <f>IF('Feedback Breakdown AE2'!G12=9,"X",0)</f>
        <v>0</v>
      </c>
      <c r="F12" s="49">
        <f>IF('Feedback Breakdown AE2'!G12=8,"X",0)</f>
        <v>0</v>
      </c>
      <c r="G12" s="49">
        <f>IF('Feedback Breakdown AE2'!G12=7,"X",0)</f>
        <v>0</v>
      </c>
      <c r="H12" s="173">
        <f>IF('Feedback Breakdown AE2'!G12=6,"X",0)</f>
        <v>0</v>
      </c>
      <c r="I12" s="174"/>
      <c r="J12" s="175"/>
      <c r="K12" s="173">
        <f>IF('Feedback Breakdown AE2'!G12=5,"X",0)</f>
        <v>0</v>
      </c>
      <c r="L12" s="174"/>
      <c r="M12" s="175"/>
      <c r="N12" s="173">
        <f>IF('Feedback Breakdown AE2'!G12=4,"X",0)</f>
        <v>0</v>
      </c>
      <c r="O12" s="174"/>
      <c r="P12" s="174"/>
      <c r="Q12" s="49">
        <f>IF('Feedback Breakdown AE2'!G12=3,"X",0)</f>
        <v>0</v>
      </c>
      <c r="R12" s="152">
        <f>IF('Feedback Breakdown AE2'!G12=2,"X",0)</f>
        <v>0</v>
      </c>
      <c r="S12" s="154"/>
      <c r="T12" s="46" t="str">
        <f>IF('Feedback Breakdown AE2'!G12=0,"X",0)</f>
        <v>X</v>
      </c>
      <c r="U12" s="72"/>
    </row>
    <row r="13" spans="2:22" ht="120.75" thickBot="1">
      <c r="B13" s="159">
        <v>2</v>
      </c>
      <c r="C13" s="85" t="str">
        <f>'Feedback Breakdown AE2'!C13</f>
        <v>Project Methodology, Project Management &amp; Professional Practice, Design/Implementation, Testing, Artefact/s &amp; supporting Documentation - LO: 1 &amp; 6 (KSB: CS2, CS3, CS4, CS6, CS7, CTK3, CTK4, CTK5, CTK6, CTK9, CTK10, CBS7, CBS14)</v>
      </c>
      <c r="D13" s="161" t="s">
        <v>76</v>
      </c>
      <c r="E13" s="162"/>
      <c r="F13" s="162"/>
      <c r="G13" s="163"/>
      <c r="H13" s="164" t="s">
        <v>77</v>
      </c>
      <c r="I13" s="165"/>
      <c r="J13" s="166"/>
      <c r="K13" s="164" t="s">
        <v>78</v>
      </c>
      <c r="L13" s="165"/>
      <c r="M13" s="166"/>
      <c r="N13" s="167" t="s">
        <v>79</v>
      </c>
      <c r="O13" s="168"/>
      <c r="P13" s="169"/>
      <c r="Q13" s="155" t="s">
        <v>80</v>
      </c>
      <c r="R13" s="156"/>
      <c r="S13" s="156"/>
      <c r="T13" s="157"/>
    </row>
    <row r="14" spans="2:22" ht="16.5" thickBot="1">
      <c r="B14" s="160"/>
      <c r="C14" s="86"/>
      <c r="D14" s="47">
        <f>IF('Feedback Breakdown AE2'!G13=10,"X",0)</f>
        <v>0</v>
      </c>
      <c r="E14" s="49">
        <f>IF('Feedback Breakdown AE2'!G13=9,"X",0)</f>
        <v>0</v>
      </c>
      <c r="F14" s="49">
        <f>IF('Feedback Breakdown AE2'!G13=8,"X",0)</f>
        <v>0</v>
      </c>
      <c r="G14" s="49">
        <f>IF('Feedback Breakdown AE2'!G13=7,"X",0)</f>
        <v>0</v>
      </c>
      <c r="H14" s="152">
        <f>IF('Feedback Breakdown AE2'!G13=6,"X",0)</f>
        <v>0</v>
      </c>
      <c r="I14" s="153"/>
      <c r="J14" s="154"/>
      <c r="K14" s="152">
        <f>IF('Feedback Breakdown AE2'!G13=5,"X",0)</f>
        <v>0</v>
      </c>
      <c r="L14" s="153"/>
      <c r="M14" s="154"/>
      <c r="N14" s="152">
        <f>IF('Feedback Breakdown AE2'!G13=4,"X",0)</f>
        <v>0</v>
      </c>
      <c r="O14" s="153"/>
      <c r="P14" s="154"/>
      <c r="Q14" s="49">
        <f>IF('Feedback Breakdown AE2'!G13=3,"X",0)</f>
        <v>0</v>
      </c>
      <c r="R14" s="152">
        <f>IF('Feedback Breakdown AE2'!G13=2,"X",0)</f>
        <v>0</v>
      </c>
      <c r="S14" s="154"/>
      <c r="T14" s="46" t="str">
        <f>IF('Feedback Breakdown AE2'!G13=0,"X",0)</f>
        <v>X</v>
      </c>
      <c r="U14" s="72"/>
    </row>
    <row r="15" spans="2:22" ht="84.75" customHeight="1" thickBot="1">
      <c r="B15" s="159">
        <v>3</v>
      </c>
      <c r="C15" s="85" t="str">
        <f>'Feedback Breakdown AE2'!C14</f>
        <v>Evaluation, conclusions &amp; Recommendations - LO: 5 (KSB: CS2, CS5, CS6, CTK2, CTK9, CBS8)</v>
      </c>
      <c r="D15" s="161" t="s">
        <v>81</v>
      </c>
      <c r="E15" s="162"/>
      <c r="F15" s="162"/>
      <c r="G15" s="163"/>
      <c r="H15" s="164" t="s">
        <v>82</v>
      </c>
      <c r="I15" s="165"/>
      <c r="J15" s="166"/>
      <c r="K15" s="164" t="s">
        <v>83</v>
      </c>
      <c r="L15" s="165"/>
      <c r="M15" s="166"/>
      <c r="N15" s="164" t="s">
        <v>84</v>
      </c>
      <c r="O15" s="165"/>
      <c r="P15" s="166"/>
      <c r="Q15" s="155" t="s">
        <v>85</v>
      </c>
      <c r="R15" s="156"/>
      <c r="S15" s="156"/>
      <c r="T15" s="157"/>
    </row>
    <row r="16" spans="2:22" ht="16.5" thickBot="1">
      <c r="B16" s="160"/>
      <c r="C16" s="86"/>
      <c r="D16" s="46">
        <f>IF('Feedback Breakdown AE2'!G14=10,"X",0)</f>
        <v>0</v>
      </c>
      <c r="E16" s="46">
        <f>IF('Feedback Breakdown AE2'!G14=9,"X",0)</f>
        <v>0</v>
      </c>
      <c r="F16" s="46">
        <f>IF('Feedback Breakdown AE2'!G14=8,"X",0)</f>
        <v>0</v>
      </c>
      <c r="G16" s="46">
        <f>IF('Feedback Breakdown AE2'!G14=7,"X",0)</f>
        <v>0</v>
      </c>
      <c r="H16" s="152">
        <f>IF('Feedback Breakdown AE2'!G14=6,"X",0)</f>
        <v>0</v>
      </c>
      <c r="I16" s="153"/>
      <c r="J16" s="154"/>
      <c r="K16" s="152">
        <f>IF('Feedback Breakdown AE2'!G14=5,"X",0)</f>
        <v>0</v>
      </c>
      <c r="L16" s="153"/>
      <c r="M16" s="154"/>
      <c r="N16" s="152">
        <f>IF('Feedback Breakdown AE2'!G14=4,"X",0)</f>
        <v>0</v>
      </c>
      <c r="O16" s="153"/>
      <c r="P16" s="154"/>
      <c r="Q16" s="46">
        <f>IF('Feedback Breakdown AE2'!G14=3,"X",0)</f>
        <v>0</v>
      </c>
      <c r="R16" s="152">
        <f>IF('Feedback Breakdown AE2'!G14=2,"X",0)</f>
        <v>0</v>
      </c>
      <c r="S16" s="154"/>
      <c r="T16" s="46" t="str">
        <f>IF('Feedback Breakdown AE2'!G14=0,"X",0)</f>
        <v>X</v>
      </c>
      <c r="U16" s="72"/>
    </row>
    <row r="17" spans="3:16" ht="16.5">
      <c r="C17" s="158"/>
      <c r="D17" s="158"/>
      <c r="E17" s="158"/>
      <c r="F17" s="158"/>
      <c r="G17" s="158"/>
      <c r="H17" s="158"/>
      <c r="I17" s="158"/>
      <c r="J17" s="158"/>
      <c r="K17" s="158"/>
      <c r="L17" s="158"/>
      <c r="M17" s="158"/>
      <c r="N17" s="158"/>
      <c r="O17" s="16"/>
      <c r="P17" s="16"/>
    </row>
    <row r="19" spans="3:16">
      <c r="C19" s="151"/>
      <c r="D19" s="151"/>
      <c r="E19" s="151"/>
      <c r="F19" s="151"/>
      <c r="G19" s="151"/>
      <c r="H19" s="151"/>
      <c r="I19" s="151"/>
      <c r="J19" s="151"/>
      <c r="K19" s="151"/>
      <c r="L19" s="151"/>
      <c r="M19" s="151"/>
      <c r="N19" s="151"/>
      <c r="O19" s="16"/>
      <c r="P19" s="16"/>
    </row>
    <row r="20" spans="3:16">
      <c r="C20" s="151"/>
      <c r="D20" s="151"/>
      <c r="E20" s="151"/>
      <c r="F20" s="151"/>
      <c r="G20" s="151"/>
      <c r="H20" s="151"/>
      <c r="I20" s="151"/>
      <c r="J20" s="151"/>
      <c r="K20" s="151"/>
      <c r="L20" s="151"/>
      <c r="M20" s="151"/>
      <c r="N20" s="151"/>
      <c r="O20" s="16"/>
      <c r="P20" s="16"/>
    </row>
    <row r="21" spans="3:16">
      <c r="C21" s="16"/>
      <c r="D21" s="16"/>
      <c r="E21" s="16"/>
      <c r="F21" s="16"/>
      <c r="G21" s="16"/>
      <c r="H21" s="16"/>
      <c r="I21" s="16"/>
      <c r="J21" s="16"/>
      <c r="K21" s="16"/>
      <c r="L21" s="16"/>
      <c r="M21" s="16"/>
      <c r="N21" s="16"/>
      <c r="O21" s="16"/>
      <c r="P21" s="16"/>
    </row>
    <row r="22" spans="3:16">
      <c r="C22" s="16"/>
      <c r="D22" s="16"/>
      <c r="E22" s="16"/>
      <c r="F22" s="16"/>
      <c r="G22" s="16"/>
      <c r="H22" s="16"/>
      <c r="I22" s="16"/>
      <c r="J22" s="16"/>
      <c r="K22" s="16"/>
      <c r="L22" s="16"/>
      <c r="M22" s="16"/>
      <c r="N22" s="16"/>
      <c r="O22" s="16"/>
      <c r="P22" s="16"/>
    </row>
  </sheetData>
  <mergeCells count="55">
    <mergeCell ref="F2:K2"/>
    <mergeCell ref="C4:F4"/>
    <mergeCell ref="G4:K4"/>
    <mergeCell ref="R4:S4"/>
    <mergeCell ref="B6:C10"/>
    <mergeCell ref="D6:G6"/>
    <mergeCell ref="H6:J6"/>
    <mergeCell ref="K6:M6"/>
    <mergeCell ref="N6:P6"/>
    <mergeCell ref="Q6:T6"/>
    <mergeCell ref="H7:J7"/>
    <mergeCell ref="K7:M7"/>
    <mergeCell ref="N7:P7"/>
    <mergeCell ref="Q7:T7"/>
    <mergeCell ref="H8:J8"/>
    <mergeCell ref="K8:M8"/>
    <mergeCell ref="N8:P8"/>
    <mergeCell ref="R8:S8"/>
    <mergeCell ref="T8:T9"/>
    <mergeCell ref="H10:J10"/>
    <mergeCell ref="K10:M10"/>
    <mergeCell ref="N10:P10"/>
    <mergeCell ref="R10:S10"/>
    <mergeCell ref="B11:B12"/>
    <mergeCell ref="D11:G11"/>
    <mergeCell ref="H11:J11"/>
    <mergeCell ref="K11:M11"/>
    <mergeCell ref="N11:P11"/>
    <mergeCell ref="Q11:T11"/>
    <mergeCell ref="H12:J12"/>
    <mergeCell ref="K12:M12"/>
    <mergeCell ref="N12:P12"/>
    <mergeCell ref="R12:S12"/>
    <mergeCell ref="Q13:T13"/>
    <mergeCell ref="B15:B16"/>
    <mergeCell ref="D15:G15"/>
    <mergeCell ref="H15:J15"/>
    <mergeCell ref="K15:M15"/>
    <mergeCell ref="N15:P15"/>
    <mergeCell ref="B13:B14"/>
    <mergeCell ref="D13:G13"/>
    <mergeCell ref="H13:J13"/>
    <mergeCell ref="K13:M13"/>
    <mergeCell ref="N13:P13"/>
    <mergeCell ref="C19:N20"/>
    <mergeCell ref="H14:J14"/>
    <mergeCell ref="K14:M14"/>
    <mergeCell ref="N14:P14"/>
    <mergeCell ref="R14:S14"/>
    <mergeCell ref="Q15:T15"/>
    <mergeCell ref="H16:J16"/>
    <mergeCell ref="K16:M16"/>
    <mergeCell ref="N16:P16"/>
    <mergeCell ref="R16:S16"/>
    <mergeCell ref="C17:N17"/>
  </mergeCells>
  <conditionalFormatting sqref="D12:H12 K12 N12 D14:H14 K14 N14 D16:H16 K16 N16">
    <cfRule type="containsText" dxfId="17" priority="7" operator="containsText" text="X">
      <formula>NOT(ISERROR(SEARCH("X",D12)))</formula>
    </cfRule>
  </conditionalFormatting>
  <conditionalFormatting sqref="Q12:R12">
    <cfRule type="containsText" dxfId="16" priority="6" operator="containsText" text="X">
      <formula>NOT(ISERROR(SEARCH("X",Q12)))</formula>
    </cfRule>
  </conditionalFormatting>
  <conditionalFormatting sqref="Q14:R14">
    <cfRule type="containsText" dxfId="15" priority="5" operator="containsText" text="X">
      <formula>NOT(ISERROR(SEARCH("X",Q14)))</formula>
    </cfRule>
  </conditionalFormatting>
  <conditionalFormatting sqref="Q16:R16">
    <cfRule type="containsText" dxfId="14" priority="4" operator="containsText" text="X">
      <formula>NOT(ISERROR(SEARCH("X",Q16)))</formula>
    </cfRule>
  </conditionalFormatting>
  <conditionalFormatting sqref="T12">
    <cfRule type="containsText" dxfId="13" priority="3" operator="containsText" text="X">
      <formula>NOT(ISERROR(SEARCH("X",T12)))</formula>
    </cfRule>
  </conditionalFormatting>
  <conditionalFormatting sqref="T14">
    <cfRule type="containsText" dxfId="12" priority="2" operator="containsText" text="X">
      <formula>NOT(ISERROR(SEARCH("X",T14)))</formula>
    </cfRule>
  </conditionalFormatting>
  <conditionalFormatting sqref="T16">
    <cfRule type="containsText" dxfId="11" priority="1" operator="containsText" text="X">
      <formula>NOT(ISERROR(SEARCH("X",T16)))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D1594-8D3F-495A-93AF-736D7429215C}">
  <sheetPr>
    <tabColor rgb="FFFAA9A0"/>
  </sheetPr>
  <dimension ref="B1:K35"/>
  <sheetViews>
    <sheetView zoomScale="140" zoomScaleNormal="140" workbookViewId="0">
      <selection activeCell="K18" sqref="K18"/>
    </sheetView>
  </sheetViews>
  <sheetFormatPr defaultColWidth="8.875" defaultRowHeight="15.75"/>
  <cols>
    <col min="1" max="1" width="2.625" customWidth="1"/>
    <col min="2" max="2" width="8" customWidth="1"/>
    <col min="3" max="3" width="7.625" customWidth="1"/>
    <col min="4" max="4" width="62.375" customWidth="1"/>
    <col min="5" max="5" width="5.625" customWidth="1"/>
    <col min="6" max="6" width="7.625" customWidth="1"/>
    <col min="7" max="7" width="10.5" customWidth="1"/>
    <col min="8" max="8" width="16.5" customWidth="1"/>
    <col min="9" max="9" width="8.5" customWidth="1"/>
    <col min="10" max="10" width="10.5" customWidth="1"/>
    <col min="11" max="11" width="56.125" customWidth="1"/>
  </cols>
  <sheetData>
    <row r="1" spans="2:11" ht="16.5">
      <c r="B1" s="282" t="s">
        <v>0</v>
      </c>
      <c r="C1" s="282"/>
      <c r="D1" s="282"/>
      <c r="E1" s="282"/>
      <c r="F1" s="282"/>
      <c r="G1" s="282"/>
      <c r="H1" s="282"/>
      <c r="I1" s="102"/>
      <c r="J1" s="102"/>
      <c r="K1" s="102"/>
    </row>
    <row r="2" spans="2:11" ht="18">
      <c r="B2" s="7"/>
      <c r="C2" s="7"/>
      <c r="D2" s="7"/>
      <c r="E2" s="7"/>
      <c r="F2" s="7"/>
      <c r="G2" s="7"/>
      <c r="H2" s="7"/>
      <c r="I2" s="2"/>
      <c r="J2" s="2"/>
      <c r="K2" s="2"/>
    </row>
    <row r="3" spans="2:11" ht="16.5">
      <c r="B3" s="282" t="str">
        <f>'Feedback Breakdown AE2'!C3</f>
        <v>School of Technology and Maritime Industries - Computing</v>
      </c>
      <c r="C3" s="282"/>
      <c r="D3" s="282"/>
      <c r="E3" s="282"/>
      <c r="F3" s="282"/>
      <c r="G3" s="282"/>
      <c r="H3" s="282"/>
      <c r="I3" s="102"/>
      <c r="J3" s="102"/>
      <c r="K3" s="102"/>
    </row>
    <row r="4" spans="2:11" ht="18">
      <c r="B4" s="7"/>
      <c r="C4" s="7"/>
      <c r="D4" s="7"/>
      <c r="E4" s="7"/>
      <c r="F4" s="7"/>
      <c r="G4" s="7"/>
      <c r="H4" s="7"/>
      <c r="I4" s="3"/>
      <c r="J4" s="3"/>
      <c r="K4" s="3"/>
    </row>
    <row r="5" spans="2:11" ht="16.5">
      <c r="B5" s="283" t="str">
        <f>'Feedback Breakdown AE2'!C6</f>
        <v>Student Name/Group:</v>
      </c>
      <c r="C5" s="283"/>
      <c r="D5" s="27">
        <f>'Feedback Breakdown AE2'!D6</f>
        <v>0</v>
      </c>
      <c r="E5" s="284">
        <f>'Feedback Breakdown AE2'!H4</f>
        <v>45658</v>
      </c>
      <c r="F5" s="285"/>
      <c r="G5" s="44"/>
      <c r="H5" s="10"/>
      <c r="I5" s="103"/>
      <c r="J5" s="107"/>
      <c r="K5" s="3"/>
    </row>
    <row r="6" spans="2:11" ht="16.5">
      <c r="B6" s="11"/>
      <c r="C6" s="11"/>
      <c r="D6" s="11"/>
      <c r="E6" s="11"/>
      <c r="F6" s="11"/>
      <c r="G6" s="11"/>
      <c r="H6" s="11"/>
      <c r="I6" s="26"/>
      <c r="J6" s="107"/>
      <c r="K6" s="107"/>
    </row>
    <row r="7" spans="2:11" ht="18">
      <c r="B7" s="12" t="s">
        <v>33</v>
      </c>
      <c r="C7" s="286" t="str">
        <f>'Feedback Breakdown AE2'!D7</f>
        <v>Synoptic Project and Presentation</v>
      </c>
      <c r="D7" s="286"/>
      <c r="E7" s="9" t="s">
        <v>2</v>
      </c>
      <c r="F7" s="13" t="str">
        <f>'Feedback Breakdown AE2'!J7</f>
        <v>COM625</v>
      </c>
      <c r="G7" s="13"/>
      <c r="H7" s="14"/>
      <c r="I7" s="102"/>
      <c r="J7" s="108">
        <v>100</v>
      </c>
      <c r="K7" s="109" t="s">
        <v>34</v>
      </c>
    </row>
    <row r="8" spans="2:11" ht="16.5">
      <c r="B8" s="11"/>
      <c r="C8" s="11"/>
      <c r="D8" s="11"/>
      <c r="E8" s="11"/>
      <c r="F8" s="11"/>
      <c r="G8" s="11"/>
      <c r="H8" s="11"/>
      <c r="I8" s="26"/>
      <c r="J8" s="108"/>
      <c r="K8" s="109"/>
    </row>
    <row r="9" spans="2:11" ht="16.5">
      <c r="B9" s="280" t="s">
        <v>35</v>
      </c>
      <c r="C9" s="281"/>
      <c r="D9" s="15" t="str">
        <f>'Feedback Breakdown AE2'!D8</f>
        <v>Synoptic Project Report (70%)</v>
      </c>
      <c r="E9" s="9" t="s">
        <v>36</v>
      </c>
      <c r="F9" s="8" t="str">
        <f>'Feedback Breakdown AE2'!K8</f>
        <v>AE2</v>
      </c>
      <c r="G9" s="8"/>
      <c r="H9" s="11"/>
      <c r="I9" s="26"/>
      <c r="J9" s="108">
        <v>92</v>
      </c>
      <c r="K9" s="109" t="s">
        <v>24</v>
      </c>
    </row>
    <row r="10" spans="2:11" ht="18">
      <c r="B10" s="7"/>
      <c r="C10" s="7"/>
      <c r="D10" s="7"/>
      <c r="E10" s="7"/>
      <c r="F10" s="7"/>
      <c r="G10" s="7"/>
      <c r="H10" s="7"/>
      <c r="I10" s="2"/>
      <c r="J10" s="108">
        <v>83</v>
      </c>
      <c r="K10" s="109" t="s">
        <v>37</v>
      </c>
    </row>
    <row r="11" spans="2:11" ht="33.75" thickBot="1">
      <c r="B11" s="7"/>
      <c r="C11" s="53"/>
      <c r="D11" s="54" t="s">
        <v>38</v>
      </c>
      <c r="E11" s="278" t="s">
        <v>39</v>
      </c>
      <c r="F11" s="279"/>
      <c r="G11" s="55" t="s">
        <v>40</v>
      </c>
      <c r="H11" s="82"/>
      <c r="I11" s="79"/>
      <c r="J11" s="108">
        <v>74</v>
      </c>
      <c r="K11" s="110" t="s">
        <v>26</v>
      </c>
    </row>
    <row r="12" spans="2:11" ht="63" customHeight="1">
      <c r="B12" s="7"/>
      <c r="C12" s="257">
        <v>1</v>
      </c>
      <c r="D12" s="258" t="str">
        <f>'Rubric AE2'!C11</f>
        <v xml:space="preserve">Presentation, Reporting, Referencing &amp; Citation. Introduction, Background/context, Requirements/Specification - LO: 2, 3, &amp; 4 (KSB: CS1, CS5, CS6, CTK1, CTK2, CTK5, CTK7, CTK8, CTK10, CBS1, CBS2, CBS3, CBS5, CBS6, CBS9, CBS10, CBS11, CBS12, CBS13, CBS8)  </v>
      </c>
      <c r="E12" s="260">
        <f>'Feedback Breakdown AE2'!G12</f>
        <v>0</v>
      </c>
      <c r="F12" s="261"/>
      <c r="G12" s="264">
        <v>0</v>
      </c>
      <c r="H12" s="104"/>
      <c r="I12" s="80"/>
      <c r="J12" s="108" t="s">
        <v>41</v>
      </c>
      <c r="K12" s="110" t="s">
        <v>27</v>
      </c>
    </row>
    <row r="13" spans="2:11" ht="18.75">
      <c r="B13" s="7"/>
      <c r="C13" s="257"/>
      <c r="D13" s="259"/>
      <c r="E13" s="262"/>
      <c r="F13" s="263"/>
      <c r="G13" s="264"/>
      <c r="H13" s="105"/>
      <c r="I13" s="80"/>
      <c r="J13" s="108" t="s">
        <v>43</v>
      </c>
      <c r="K13" s="109" t="s">
        <v>28</v>
      </c>
    </row>
    <row r="14" spans="2:11" ht="69.75" customHeight="1">
      <c r="B14" s="7"/>
      <c r="C14" s="270">
        <v>2</v>
      </c>
      <c r="D14" s="271" t="str">
        <f>'Rubric AE2'!C13</f>
        <v>Project Methodology, Project Management &amp; Professional Practice, Design/Implementation, Testing, Artefact/s &amp; supporting Documentation - LO: 1 &amp; 6 (KSB: CS2, CS3, CS4, CS6, CS7, CTK3, CTK4, CTK5, CTK6, CTK9, CTK10, CBS7, CBS14)</v>
      </c>
      <c r="E14" s="273">
        <f>'Feedback Breakdown AE2'!G13</f>
        <v>0</v>
      </c>
      <c r="F14" s="274"/>
      <c r="G14" s="277">
        <v>0</v>
      </c>
      <c r="H14" s="256" t="s">
        <v>42</v>
      </c>
      <c r="I14" s="80"/>
      <c r="J14" s="108" t="s">
        <v>44</v>
      </c>
      <c r="K14" s="110" t="s">
        <v>29</v>
      </c>
    </row>
    <row r="15" spans="2:11" ht="18">
      <c r="B15" s="7"/>
      <c r="C15" s="270"/>
      <c r="D15" s="272"/>
      <c r="E15" s="275"/>
      <c r="F15" s="276"/>
      <c r="G15" s="277"/>
      <c r="H15" s="256"/>
      <c r="I15" s="80"/>
      <c r="J15" s="108">
        <v>35</v>
      </c>
      <c r="K15" s="111" t="s">
        <v>30</v>
      </c>
    </row>
    <row r="16" spans="2:11" ht="30" customHeight="1">
      <c r="B16" s="7"/>
      <c r="C16" s="257">
        <v>3</v>
      </c>
      <c r="D16" s="258" t="str">
        <f>'Rubric AE2'!C15</f>
        <v>Evaluation, conclusions &amp; Recommendations - LO: 5 (KSB: CS2, CS5, CS6, CTK2, CTK9, CBS8)</v>
      </c>
      <c r="E16" s="260">
        <f>'Feedback Breakdown AE2'!G14</f>
        <v>0</v>
      </c>
      <c r="F16" s="261"/>
      <c r="G16" s="264">
        <v>0</v>
      </c>
      <c r="H16" s="256"/>
      <c r="I16" s="80"/>
      <c r="J16" s="108" t="s">
        <v>45</v>
      </c>
      <c r="K16" s="110" t="s">
        <v>31</v>
      </c>
    </row>
    <row r="17" spans="2:11" ht="19.5" thickBot="1">
      <c r="B17" s="7"/>
      <c r="C17" s="257"/>
      <c r="D17" s="259"/>
      <c r="E17" s="262"/>
      <c r="F17" s="263"/>
      <c r="G17" s="264"/>
      <c r="H17" s="106"/>
      <c r="I17" s="80"/>
      <c r="J17" s="112">
        <v>0</v>
      </c>
      <c r="K17" s="111" t="s">
        <v>32</v>
      </c>
    </row>
    <row r="18" spans="2:11" ht="52.5" customHeight="1" thickBot="1">
      <c r="B18" s="7"/>
      <c r="C18" s="265" t="s">
        <v>46</v>
      </c>
      <c r="D18" s="266"/>
      <c r="E18" s="267" t="str">
        <f>IF(H18&gt;=98,"100",IF(H18&gt;=90,"92",IF(H18&gt;=80,"83",IF(H18&gt;=70,"74",IF(H18&gt;=67,"68",IF(H18&gt;=64,"65",IF(H18&gt;=60,"62",IF(H18&gt;=57,"58",IF(H18&gt;=54,"55",IF(H18&gt;=50,"52",IF(H18&gt;=47,"48",IF(H18&gt;=44,"45",IF(H18&gt;=40,"42",IF(H18&gt;=34,"35",IF(H18&gt;=19,"20",IF(H18&gt;=14,"15",IF(H18&gt;=0,"0","")))))))))))))))))</f>
        <v>0</v>
      </c>
      <c r="F18" s="268"/>
      <c r="G18" s="269"/>
      <c r="H18" s="90">
        <f>AVERAGE(G12:G17)</f>
        <v>0</v>
      </c>
      <c r="I18" s="81"/>
      <c r="J18" s="3"/>
      <c r="K18" s="3"/>
    </row>
    <row r="19" spans="2:11" ht="32.25" customHeight="1" thickBot="1">
      <c r="B19" s="7"/>
      <c r="C19" s="240" t="str">
        <f>IF(E18="0",K17,IF(E18="15",K16,IF(E18="20",K16,IF(E18="35",K15,IF(E18="42",K14,IF(E18="45",K14,IF(E18="48",K14,IF(E18="52",K13,IF(E18="55",K13,IF(E18="58",K13,IF(E18="62",K12,IF(E18="65",K12,IF(E18="68",K12,IF(E18="74",K11,IF(E18="83",K10,IF(E18="92",K9,IF(E18&gt;="100",K7,)))))))))))))))))</f>
        <v>No attempt, No submission, Absent</v>
      </c>
      <c r="D19" s="241"/>
      <c r="E19" s="241"/>
      <c r="F19" s="241"/>
      <c r="G19" s="242"/>
      <c r="H19" s="17"/>
      <c r="I19" s="43"/>
      <c r="J19" s="43"/>
      <c r="K19" s="43"/>
    </row>
    <row r="20" spans="2:11" ht="18.75" thickBot="1">
      <c r="B20" s="7"/>
      <c r="C20" s="7"/>
      <c r="D20" s="7"/>
      <c r="E20" s="7"/>
      <c r="F20" s="7"/>
      <c r="G20" s="7"/>
      <c r="H20" s="16"/>
      <c r="I20" s="43"/>
      <c r="J20" s="43"/>
      <c r="K20" s="43"/>
    </row>
    <row r="21" spans="2:11" ht="51.75" customHeight="1" thickBot="1">
      <c r="B21" s="7"/>
      <c r="C21" s="243" t="s">
        <v>47</v>
      </c>
      <c r="D21" s="244"/>
      <c r="E21" s="244"/>
      <c r="F21" s="244"/>
      <c r="G21" s="245"/>
      <c r="H21" s="16"/>
      <c r="I21" s="43"/>
      <c r="J21" s="43"/>
      <c r="K21" s="43"/>
    </row>
    <row r="22" spans="2:11" ht="18">
      <c r="B22" s="7"/>
      <c r="C22" s="7"/>
      <c r="D22" s="7"/>
      <c r="E22" s="7"/>
      <c r="F22" s="7"/>
      <c r="G22" s="7"/>
      <c r="H22" s="16"/>
      <c r="I22" s="42"/>
      <c r="J22" s="42"/>
      <c r="K22" s="42"/>
    </row>
    <row r="23" spans="2:11" ht="18.75" thickBot="1">
      <c r="B23" s="7"/>
      <c r="C23" s="246" t="s">
        <v>48</v>
      </c>
      <c r="D23" s="246"/>
      <c r="E23" s="246"/>
      <c r="F23" s="246"/>
      <c r="G23" s="246"/>
      <c r="H23" s="246"/>
      <c r="I23" s="42"/>
      <c r="J23" s="42"/>
      <c r="K23" s="42"/>
    </row>
    <row r="24" spans="2:11" ht="18">
      <c r="B24" s="7"/>
      <c r="C24" s="247"/>
      <c r="D24" s="248"/>
      <c r="E24" s="248"/>
      <c r="F24" s="248"/>
      <c r="G24" s="248"/>
      <c r="H24" s="249"/>
      <c r="I24" s="42"/>
      <c r="J24" s="42"/>
      <c r="K24" s="42"/>
    </row>
    <row r="25" spans="2:11">
      <c r="B25" s="16"/>
      <c r="C25" s="250"/>
      <c r="D25" s="251"/>
      <c r="E25" s="251"/>
      <c r="F25" s="251"/>
      <c r="G25" s="251"/>
      <c r="H25" s="252"/>
      <c r="I25" s="1"/>
      <c r="J25" s="1"/>
      <c r="K25" s="1"/>
    </row>
    <row r="26" spans="2:11">
      <c r="B26" s="16"/>
      <c r="C26" s="250"/>
      <c r="D26" s="251"/>
      <c r="E26" s="251"/>
      <c r="F26" s="251"/>
      <c r="G26" s="251"/>
      <c r="H26" s="252"/>
      <c r="I26" s="1"/>
      <c r="J26" s="1"/>
      <c r="K26" s="1"/>
    </row>
    <row r="27" spans="2:11">
      <c r="C27" s="250"/>
      <c r="D27" s="251"/>
      <c r="E27" s="251"/>
      <c r="F27" s="251"/>
      <c r="G27" s="251"/>
      <c r="H27" s="252"/>
      <c r="I27" s="1"/>
      <c r="J27" s="1"/>
      <c r="K27" s="1"/>
    </row>
    <row r="28" spans="2:11">
      <c r="C28" s="250"/>
      <c r="D28" s="251"/>
      <c r="E28" s="251"/>
      <c r="F28" s="251"/>
      <c r="G28" s="251"/>
      <c r="H28" s="252"/>
      <c r="I28" s="1"/>
      <c r="J28" s="1"/>
      <c r="K28" s="1"/>
    </row>
    <row r="29" spans="2:11" ht="183" customHeight="1" thickBot="1">
      <c r="C29" s="253"/>
      <c r="D29" s="254"/>
      <c r="E29" s="254"/>
      <c r="F29" s="254"/>
      <c r="G29" s="254"/>
      <c r="H29" s="255"/>
      <c r="I29" s="1"/>
      <c r="J29" s="1"/>
      <c r="K29" s="1"/>
    </row>
    <row r="30" spans="2:11">
      <c r="C30" s="4"/>
      <c r="D30" s="4"/>
      <c r="E30" s="4"/>
      <c r="F30" s="4"/>
      <c r="G30" s="4"/>
      <c r="H30" s="4"/>
      <c r="I30" s="1"/>
      <c r="J30" s="1"/>
      <c r="K30" s="1"/>
    </row>
    <row r="31" spans="2:11">
      <c r="I31" s="1"/>
      <c r="J31" s="1"/>
      <c r="K31" s="1"/>
    </row>
    <row r="32" spans="2:11">
      <c r="I32" s="1"/>
      <c r="J32" s="1"/>
      <c r="K32" s="1"/>
    </row>
    <row r="33" spans="9:11">
      <c r="I33" s="1"/>
      <c r="J33" s="1"/>
      <c r="K33" s="1"/>
    </row>
    <row r="34" spans="9:11">
      <c r="J34" s="1"/>
      <c r="K34" s="1"/>
    </row>
    <row r="35" spans="9:11">
      <c r="J35" s="1"/>
      <c r="K35" s="1"/>
    </row>
  </sheetData>
  <mergeCells count="26">
    <mergeCell ref="B9:C9"/>
    <mergeCell ref="B1:H1"/>
    <mergeCell ref="B3:H3"/>
    <mergeCell ref="B5:C5"/>
    <mergeCell ref="E5:F5"/>
    <mergeCell ref="C7:D7"/>
    <mergeCell ref="E11:F11"/>
    <mergeCell ref="C12:C13"/>
    <mergeCell ref="D12:D13"/>
    <mergeCell ref="E12:F13"/>
    <mergeCell ref="G12:G13"/>
    <mergeCell ref="C19:G19"/>
    <mergeCell ref="C21:G21"/>
    <mergeCell ref="C23:H23"/>
    <mergeCell ref="C24:H29"/>
    <mergeCell ref="H14:H16"/>
    <mergeCell ref="C16:C17"/>
    <mergeCell ref="D16:D17"/>
    <mergeCell ref="E16:F17"/>
    <mergeCell ref="G16:G17"/>
    <mergeCell ref="C18:D18"/>
    <mergeCell ref="E18:G18"/>
    <mergeCell ref="C14:C15"/>
    <mergeCell ref="D14:D15"/>
    <mergeCell ref="E14:F15"/>
    <mergeCell ref="G14:G15"/>
  </mergeCells>
  <dataValidations count="1">
    <dataValidation type="list" allowBlank="1" showInputMessage="1" showErrorMessage="1" sqref="G12:G17" xr:uid="{196B6F35-CA86-4834-B1DF-48D715C33048}">
      <formula1>"100, 92, 83, 74, 68, 65, 62, 58, 55, 52, 48, 45, 42, 35, 20, 15, 0"</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pageSetUpPr fitToPage="1"/>
  </sheetPr>
  <dimension ref="B1:T50"/>
  <sheetViews>
    <sheetView zoomScale="160" zoomScaleNormal="160" workbookViewId="0">
      <selection activeCell="C12" sqref="C12:F12"/>
    </sheetView>
  </sheetViews>
  <sheetFormatPr defaultColWidth="11" defaultRowHeight="15.75"/>
  <cols>
    <col min="1" max="1" width="4.625" customWidth="1"/>
    <col min="2" max="2" width="5.625" customWidth="1"/>
    <col min="3" max="3" width="24.875" customWidth="1"/>
    <col min="4" max="4" width="5.5" customWidth="1"/>
    <col min="5" max="5" width="23.125" customWidth="1"/>
    <col min="6" max="6" width="3.375" customWidth="1"/>
    <col min="7" max="7" width="6.5" customWidth="1"/>
    <col min="8" max="8" width="2.875" customWidth="1"/>
    <col min="9" max="9" width="5.5" customWidth="1"/>
    <col min="10" max="10" width="11.5" customWidth="1"/>
    <col min="11" max="11" width="9.125" customWidth="1"/>
    <col min="12" max="12" width="7.125" customWidth="1"/>
    <col min="13" max="13" width="12.5" customWidth="1"/>
  </cols>
  <sheetData>
    <row r="1" spans="2:20" ht="18">
      <c r="C1" s="147" t="s">
        <v>0</v>
      </c>
      <c r="D1" s="147"/>
      <c r="E1" s="147"/>
      <c r="F1" s="147"/>
      <c r="G1" s="147"/>
      <c r="H1" s="147"/>
      <c r="I1" s="147"/>
      <c r="J1" s="147"/>
      <c r="K1" s="30"/>
      <c r="L1" s="39"/>
      <c r="M1" s="39"/>
      <c r="N1" s="39"/>
      <c r="O1" s="16"/>
      <c r="P1" s="16"/>
    </row>
    <row r="2" spans="2:20" ht="8.1" customHeight="1">
      <c r="C2" s="30"/>
      <c r="D2" s="30"/>
      <c r="E2" s="30"/>
      <c r="F2" s="30"/>
      <c r="G2" s="30"/>
      <c r="H2" s="30"/>
      <c r="I2" s="30"/>
      <c r="J2" s="30"/>
      <c r="K2" s="30"/>
      <c r="L2" s="39"/>
      <c r="M2" s="39"/>
      <c r="N2" s="39"/>
      <c r="O2" s="16"/>
      <c r="P2" s="16"/>
    </row>
    <row r="3" spans="2:20" ht="18">
      <c r="C3" s="147" t="s">
        <v>88</v>
      </c>
      <c r="D3" s="147"/>
      <c r="E3" s="147"/>
      <c r="F3" s="147"/>
      <c r="G3" s="147"/>
      <c r="H3" s="147"/>
      <c r="I3" s="147"/>
      <c r="J3" s="147"/>
      <c r="K3" s="30"/>
      <c r="L3" s="39"/>
      <c r="M3" s="39"/>
      <c r="N3" s="39"/>
      <c r="O3" s="16"/>
      <c r="P3" s="16"/>
    </row>
    <row r="4" spans="2:20" ht="18">
      <c r="C4" s="32" t="s">
        <v>1</v>
      </c>
      <c r="D4" s="33"/>
      <c r="E4" s="148"/>
      <c r="F4" s="148"/>
      <c r="G4" s="33"/>
      <c r="H4" s="149">
        <v>45658</v>
      </c>
      <c r="I4" s="149"/>
      <c r="J4" s="149"/>
      <c r="K4" s="34"/>
      <c r="L4" s="39"/>
      <c r="M4" s="39"/>
      <c r="N4" s="39"/>
      <c r="O4" s="16"/>
      <c r="P4" s="16"/>
    </row>
    <row r="5" spans="2:20" ht="6" customHeight="1">
      <c r="C5" s="30"/>
      <c r="D5" s="30"/>
      <c r="E5" s="30"/>
      <c r="F5" s="30"/>
      <c r="G5" s="30"/>
      <c r="H5" s="30"/>
      <c r="I5" s="30"/>
      <c r="J5" s="30"/>
      <c r="K5" s="30"/>
      <c r="L5" s="39"/>
      <c r="M5" s="39"/>
      <c r="N5" s="39"/>
      <c r="O5" s="16"/>
      <c r="P5" s="16"/>
    </row>
    <row r="6" spans="2:20" ht="15.95" customHeight="1">
      <c r="C6" s="35" t="s">
        <v>50</v>
      </c>
      <c r="D6" s="139"/>
      <c r="E6" s="139"/>
      <c r="F6" s="139"/>
      <c r="G6" s="139"/>
      <c r="H6" s="139"/>
      <c r="I6" s="139"/>
      <c r="J6" s="139"/>
      <c r="K6" s="139"/>
      <c r="L6" s="39"/>
      <c r="M6" s="39"/>
      <c r="N6" s="39"/>
      <c r="O6" s="16"/>
      <c r="P6" s="16"/>
    </row>
    <row r="7" spans="2:20" ht="16.5">
      <c r="C7" s="35" t="s">
        <v>49</v>
      </c>
      <c r="D7" s="139" t="s">
        <v>51</v>
      </c>
      <c r="E7" s="139"/>
      <c r="F7" s="139"/>
      <c r="G7" s="139"/>
      <c r="H7" s="150" t="s">
        <v>2</v>
      </c>
      <c r="I7" s="150"/>
      <c r="J7" s="139" t="s">
        <v>69</v>
      </c>
      <c r="K7" s="139"/>
      <c r="L7" s="39"/>
      <c r="M7" s="39"/>
      <c r="N7" s="39"/>
      <c r="O7" s="16"/>
      <c r="P7" s="16"/>
    </row>
    <row r="8" spans="2:20" ht="16.5">
      <c r="C8" s="35" t="s">
        <v>3</v>
      </c>
      <c r="D8" s="139" t="s">
        <v>92</v>
      </c>
      <c r="E8" s="139"/>
      <c r="F8" s="139"/>
      <c r="G8" s="139"/>
      <c r="H8" s="139"/>
      <c r="I8" s="140" t="s">
        <v>4</v>
      </c>
      <c r="J8" s="140"/>
      <c r="K8" s="36" t="s">
        <v>52</v>
      </c>
      <c r="L8" s="39"/>
      <c r="M8" s="39"/>
      <c r="N8" s="39"/>
      <c r="O8" s="16"/>
      <c r="P8" s="16"/>
    </row>
    <row r="9" spans="2:20" ht="11.1" customHeight="1">
      <c r="C9" s="37"/>
      <c r="D9" s="37"/>
      <c r="E9" s="37"/>
      <c r="F9" s="37"/>
      <c r="G9" s="37"/>
      <c r="H9" s="37"/>
      <c r="I9" s="37"/>
      <c r="J9" s="91"/>
      <c r="K9" s="92"/>
      <c r="L9" s="101"/>
      <c r="M9" s="101"/>
      <c r="N9" s="101"/>
      <c r="O9" s="17"/>
      <c r="P9" s="17"/>
      <c r="Q9" s="2"/>
      <c r="R9" s="2"/>
    </row>
    <row r="10" spans="2:20" ht="9.9499999999999993" customHeight="1" thickBot="1">
      <c r="C10" s="37"/>
      <c r="D10" s="37"/>
      <c r="E10" s="37"/>
      <c r="F10" s="37"/>
      <c r="G10" s="37"/>
      <c r="H10" s="37"/>
      <c r="I10" s="37"/>
      <c r="J10" s="91"/>
      <c r="K10" s="92"/>
      <c r="L10" s="93"/>
      <c r="M10" s="94"/>
      <c r="N10" s="95"/>
      <c r="O10" s="17"/>
      <c r="P10" s="17"/>
      <c r="Q10" s="2"/>
      <c r="R10" s="2"/>
      <c r="S10" s="2"/>
    </row>
    <row r="11" spans="2:20" ht="23.1" customHeight="1" thickBot="1">
      <c r="C11" s="87"/>
      <c r="D11" s="88"/>
      <c r="E11" s="141" t="s">
        <v>5</v>
      </c>
      <c r="F11" s="141"/>
      <c r="G11" s="142" t="s">
        <v>6</v>
      </c>
      <c r="H11" s="143"/>
      <c r="I11" s="144"/>
      <c r="J11" s="92"/>
      <c r="K11" s="17"/>
      <c r="L11" s="17"/>
      <c r="M11" s="17"/>
      <c r="N11" s="17"/>
      <c r="O11" s="17"/>
      <c r="P11" s="2"/>
      <c r="Q11" s="2"/>
      <c r="R11" s="2"/>
      <c r="S11" s="2"/>
    </row>
    <row r="12" spans="2:20" ht="58.5" customHeight="1" thickBot="1">
      <c r="B12" s="89">
        <v>1</v>
      </c>
      <c r="C12" s="120" t="s">
        <v>94</v>
      </c>
      <c r="D12" s="121"/>
      <c r="E12" s="121"/>
      <c r="F12" s="122"/>
      <c r="G12" s="124">
        <v>0</v>
      </c>
      <c r="H12" s="145"/>
      <c r="I12" s="146"/>
      <c r="J12" s="92"/>
      <c r="K12" s="96"/>
      <c r="L12" s="119"/>
      <c r="M12" s="97"/>
      <c r="N12" s="41"/>
      <c r="O12" s="41"/>
      <c r="P12" s="6"/>
      <c r="Q12" s="6"/>
      <c r="R12" s="6"/>
      <c r="S12" s="6"/>
      <c r="T12" s="5"/>
    </row>
    <row r="13" spans="2:20" ht="87" customHeight="1" thickBot="1">
      <c r="B13" s="89">
        <v>2</v>
      </c>
      <c r="C13" s="120" t="s">
        <v>93</v>
      </c>
      <c r="D13" s="121"/>
      <c r="E13" s="121"/>
      <c r="F13" s="122"/>
      <c r="G13" s="123">
        <v>0</v>
      </c>
      <c r="H13" s="124"/>
      <c r="I13" s="125"/>
      <c r="J13" s="126"/>
      <c r="K13" s="96"/>
      <c r="L13" s="119"/>
      <c r="M13" s="99"/>
      <c r="N13" s="17"/>
      <c r="O13" s="17"/>
      <c r="P13" s="2"/>
      <c r="Q13" s="2"/>
      <c r="R13" s="2"/>
      <c r="S13" s="2"/>
    </row>
    <row r="14" spans="2:20" ht="55.5" customHeight="1">
      <c r="B14" s="127">
        <v>3</v>
      </c>
      <c r="C14" s="129" t="s">
        <v>95</v>
      </c>
      <c r="D14" s="129"/>
      <c r="E14" s="129"/>
      <c r="F14" s="130"/>
      <c r="G14" s="133">
        <v>0</v>
      </c>
      <c r="H14" s="134"/>
      <c r="I14" s="135"/>
      <c r="J14" s="126"/>
      <c r="K14" s="96"/>
      <c r="L14" s="100"/>
      <c r="M14" s="99"/>
      <c r="N14" s="17"/>
      <c r="O14" s="17"/>
      <c r="P14" s="2"/>
      <c r="Q14" s="2"/>
      <c r="R14" s="2"/>
      <c r="S14" s="2"/>
    </row>
    <row r="15" spans="2:20" ht="21" customHeight="1" thickBot="1">
      <c r="B15" s="128"/>
      <c r="C15" s="131"/>
      <c r="D15" s="131"/>
      <c r="E15" s="131"/>
      <c r="F15" s="132"/>
      <c r="G15" s="136" t="s">
        <v>7</v>
      </c>
      <c r="H15" s="137"/>
      <c r="I15" s="138"/>
      <c r="J15" s="98"/>
      <c r="K15" s="96"/>
      <c r="L15" s="100"/>
      <c r="M15" s="99"/>
      <c r="N15" s="17"/>
      <c r="O15" s="17"/>
      <c r="P15" s="2"/>
      <c r="Q15" s="2"/>
      <c r="R15" s="2"/>
      <c r="S15" s="2"/>
    </row>
    <row r="16" spans="2:20" ht="26.1" customHeight="1">
      <c r="C16" s="39"/>
      <c r="D16" s="39"/>
      <c r="E16" s="39"/>
      <c r="F16" s="39"/>
      <c r="G16" s="39"/>
      <c r="H16" s="39"/>
      <c r="I16" s="39"/>
      <c r="J16" s="17"/>
      <c r="K16" s="17"/>
      <c r="L16" s="17"/>
      <c r="M16" s="17"/>
      <c r="N16" s="17"/>
      <c r="O16" s="17"/>
      <c r="P16" s="17"/>
      <c r="Q16" s="2"/>
      <c r="R16" s="2"/>
    </row>
    <row r="17" spans="3:16" ht="12" customHeight="1">
      <c r="C17" s="16"/>
      <c r="D17" s="16"/>
      <c r="E17" s="48"/>
      <c r="F17" s="48"/>
      <c r="G17" s="48"/>
      <c r="H17" s="48"/>
      <c r="I17" s="48"/>
      <c r="J17" s="48"/>
      <c r="K17" s="39"/>
      <c r="L17" s="39"/>
      <c r="M17" s="39"/>
      <c r="N17" s="39"/>
      <c r="O17" s="16"/>
      <c r="P17" s="16"/>
    </row>
    <row r="18" spans="3:16" ht="0.95" customHeight="1">
      <c r="C18" s="31"/>
      <c r="D18" s="31"/>
      <c r="E18" s="48"/>
      <c r="F18" s="48"/>
      <c r="G18" s="48"/>
      <c r="H18" s="48"/>
      <c r="I18" s="48"/>
      <c r="J18" s="48"/>
      <c r="K18" s="39"/>
      <c r="L18" s="39"/>
      <c r="M18" s="39"/>
      <c r="N18" s="39"/>
      <c r="O18" s="16"/>
      <c r="P18" s="16"/>
    </row>
    <row r="19" spans="3:16" ht="15" customHeight="1">
      <c r="C19" s="39"/>
      <c r="D19" s="39"/>
      <c r="E19" s="39"/>
      <c r="F19" s="39"/>
      <c r="G19" s="39"/>
      <c r="H19" s="39"/>
      <c r="I19" s="39"/>
      <c r="J19" s="39"/>
      <c r="K19" s="39"/>
      <c r="L19" s="39"/>
      <c r="M19" s="39"/>
      <c r="N19" s="39"/>
      <c r="O19" s="16"/>
      <c r="P19" s="16"/>
    </row>
    <row r="20" spans="3:16" ht="15" customHeight="1">
      <c r="C20" s="39"/>
      <c r="D20" s="39"/>
      <c r="E20" s="39"/>
      <c r="F20" s="39"/>
      <c r="G20" s="39"/>
      <c r="H20" s="39"/>
      <c r="I20" s="39"/>
      <c r="J20" s="39"/>
      <c r="K20" s="39"/>
      <c r="L20" s="39"/>
      <c r="M20" s="39"/>
      <c r="N20" s="39"/>
      <c r="O20" s="16"/>
      <c r="P20" s="16"/>
    </row>
    <row r="21" spans="3:16" ht="15" customHeight="1">
      <c r="C21" s="39"/>
      <c r="D21" s="39"/>
      <c r="E21" s="39"/>
      <c r="F21" s="39"/>
      <c r="G21" s="39"/>
      <c r="H21" s="39"/>
      <c r="I21" s="39"/>
      <c r="J21" s="39"/>
      <c r="K21" s="39"/>
      <c r="L21" s="39"/>
      <c r="M21" s="39"/>
      <c r="N21" s="39"/>
      <c r="O21" s="16"/>
      <c r="P21" s="16"/>
    </row>
    <row r="22" spans="3:16" ht="42.95" customHeight="1">
      <c r="C22" s="39"/>
      <c r="D22" s="39"/>
      <c r="E22" s="39"/>
      <c r="F22" s="39"/>
      <c r="G22" s="39"/>
      <c r="H22" s="39"/>
      <c r="I22" s="39"/>
      <c r="J22" s="39"/>
      <c r="K22" s="39"/>
      <c r="L22" s="39"/>
      <c r="M22" s="39"/>
      <c r="N22" s="39"/>
      <c r="O22" s="16"/>
    </row>
    <row r="23" spans="3:16" ht="18.95" customHeight="1">
      <c r="C23" s="39"/>
      <c r="D23" s="39"/>
      <c r="E23" s="39"/>
      <c r="F23" s="39"/>
      <c r="G23" s="39"/>
      <c r="H23" s="39"/>
      <c r="I23" s="39"/>
      <c r="J23" s="39"/>
      <c r="K23" s="39"/>
      <c r="L23" s="39"/>
      <c r="M23" s="39"/>
      <c r="N23" s="39"/>
      <c r="O23" s="16"/>
    </row>
    <row r="24" spans="3:16" ht="32.1" customHeight="1">
      <c r="C24" s="39"/>
      <c r="D24" s="39"/>
      <c r="E24" s="39"/>
      <c r="F24" s="39"/>
      <c r="G24" s="39"/>
      <c r="H24" s="39"/>
      <c r="I24" s="39"/>
      <c r="J24" s="39"/>
      <c r="K24" s="39"/>
      <c r="L24" s="39"/>
      <c r="M24" s="39"/>
      <c r="N24" s="39"/>
      <c r="O24" s="16"/>
    </row>
    <row r="25" spans="3:16" ht="20.100000000000001" customHeight="1">
      <c r="C25" s="39"/>
      <c r="D25" s="39"/>
      <c r="E25" s="39"/>
      <c r="F25" s="39"/>
      <c r="G25" s="39"/>
      <c r="H25" s="39"/>
      <c r="I25" s="39"/>
      <c r="J25" s="39"/>
      <c r="K25" s="39"/>
      <c r="L25" s="39"/>
      <c r="M25" s="39"/>
      <c r="N25" s="39"/>
      <c r="O25" s="16"/>
    </row>
    <row r="26" spans="3:16" ht="32.1" customHeight="1">
      <c r="C26" s="39"/>
      <c r="D26" s="39"/>
      <c r="E26" s="39"/>
      <c r="F26" s="39"/>
      <c r="G26" s="39"/>
      <c r="H26" s="39"/>
      <c r="I26" s="39"/>
      <c r="J26" s="39"/>
      <c r="K26" s="39"/>
      <c r="L26" s="39"/>
      <c r="M26" s="39"/>
      <c r="N26" s="39"/>
      <c r="O26" s="16"/>
    </row>
    <row r="27" spans="3:16" ht="33" customHeight="1">
      <c r="C27" s="39"/>
      <c r="D27" s="39"/>
      <c r="E27" s="39"/>
      <c r="F27" s="39"/>
      <c r="G27" s="39"/>
      <c r="H27" s="39"/>
      <c r="I27" s="39"/>
      <c r="J27" s="39"/>
      <c r="K27" s="39"/>
      <c r="L27" s="39"/>
      <c r="M27" s="39"/>
      <c r="N27" s="39"/>
      <c r="O27" s="16"/>
    </row>
    <row r="28" spans="3:16" ht="17.100000000000001" customHeight="1">
      <c r="C28" s="39"/>
      <c r="D28" s="39"/>
      <c r="E28" s="39"/>
      <c r="F28" s="39"/>
      <c r="G28" s="39"/>
      <c r="H28" s="39"/>
      <c r="I28" s="39"/>
      <c r="J28" s="39"/>
      <c r="K28" s="39"/>
      <c r="L28" s="39"/>
      <c r="M28" s="39"/>
      <c r="N28" s="39"/>
      <c r="O28" s="16"/>
    </row>
    <row r="29" spans="3:16" ht="21" customHeight="1">
      <c r="C29" s="39"/>
      <c r="D29" s="39"/>
      <c r="E29" s="39"/>
      <c r="F29" s="39"/>
      <c r="G29" s="39"/>
      <c r="H29" s="39"/>
      <c r="I29" s="39"/>
      <c r="J29" s="39"/>
      <c r="K29" s="39"/>
      <c r="L29" s="39"/>
      <c r="M29" s="39"/>
      <c r="N29" s="39"/>
      <c r="O29" s="16"/>
    </row>
    <row r="30" spans="3:16" ht="30" customHeight="1">
      <c r="C30" s="39"/>
      <c r="D30" s="39"/>
      <c r="E30" s="39"/>
      <c r="F30" s="39"/>
      <c r="G30" s="39"/>
      <c r="H30" s="39"/>
      <c r="I30" s="39"/>
      <c r="J30" s="39"/>
      <c r="K30" s="39"/>
      <c r="L30" s="39"/>
      <c r="M30" s="39"/>
      <c r="N30" s="39"/>
      <c r="O30" s="16"/>
    </row>
    <row r="31" spans="3:16" ht="6.95" customHeight="1">
      <c r="C31" s="39"/>
      <c r="D31" s="39"/>
      <c r="E31" s="39"/>
      <c r="F31" s="39"/>
      <c r="G31" s="39"/>
      <c r="H31" s="39"/>
      <c r="I31" s="39"/>
      <c r="J31" s="39"/>
      <c r="K31" s="39"/>
      <c r="L31" s="39"/>
      <c r="M31" s="39"/>
      <c r="N31" s="39"/>
      <c r="O31" s="16"/>
    </row>
    <row r="32" spans="3:16" ht="18" customHeight="1">
      <c r="C32" s="39"/>
      <c r="D32" s="39"/>
      <c r="E32" s="39"/>
      <c r="F32" s="39"/>
      <c r="G32" s="39"/>
      <c r="H32" s="39"/>
      <c r="I32" s="39"/>
      <c r="J32" s="39"/>
      <c r="K32" s="39"/>
      <c r="L32" s="39"/>
      <c r="M32" s="39"/>
      <c r="N32" s="39"/>
      <c r="O32" s="16"/>
    </row>
    <row r="33" spans="3:17" ht="27.95" customHeight="1">
      <c r="C33" s="39"/>
      <c r="D33" s="39"/>
      <c r="E33" s="39"/>
      <c r="F33" s="39"/>
      <c r="G33" s="39"/>
      <c r="H33" s="39"/>
      <c r="I33" s="39"/>
      <c r="J33" s="39"/>
      <c r="K33" s="39"/>
      <c r="L33" s="39"/>
      <c r="M33" s="39"/>
      <c r="N33" s="39"/>
      <c r="O33" s="16"/>
    </row>
    <row r="34" spans="3:17" ht="24" customHeight="1">
      <c r="C34" s="39"/>
      <c r="D34" s="39"/>
      <c r="E34" s="39"/>
      <c r="F34" s="39"/>
      <c r="G34" s="39"/>
      <c r="H34" s="39"/>
      <c r="I34" s="39"/>
      <c r="J34" s="39"/>
      <c r="K34" s="39"/>
      <c r="L34" s="39"/>
      <c r="M34" s="39"/>
      <c r="N34" s="39"/>
      <c r="O34" s="16"/>
    </row>
    <row r="35" spans="3:17" ht="30.95" customHeight="1">
      <c r="C35" s="25"/>
      <c r="D35" s="40"/>
      <c r="E35" s="17"/>
      <c r="F35" s="17"/>
      <c r="G35" s="17"/>
      <c r="H35" s="17"/>
      <c r="I35" s="17"/>
      <c r="J35" s="16"/>
      <c r="K35" s="39"/>
      <c r="L35" s="39"/>
      <c r="M35" s="39"/>
      <c r="N35" s="39"/>
      <c r="O35" s="16"/>
    </row>
    <row r="36" spans="3:17" ht="18" customHeight="1">
      <c r="C36" s="16"/>
      <c r="D36" s="16"/>
      <c r="E36" s="16"/>
      <c r="F36" s="16"/>
      <c r="G36" s="16"/>
      <c r="H36" s="16"/>
      <c r="I36" s="16"/>
      <c r="J36" s="16"/>
      <c r="K36" s="16"/>
      <c r="L36" s="16"/>
      <c r="M36" s="16"/>
      <c r="N36" s="16"/>
      <c r="O36" s="16"/>
    </row>
    <row r="37" spans="3:17" ht="18" customHeight="1">
      <c r="K37" s="17"/>
      <c r="L37" s="2"/>
      <c r="M37" s="2"/>
      <c r="N37" s="2"/>
      <c r="O37" s="2"/>
      <c r="P37" s="2"/>
      <c r="Q37" s="2"/>
    </row>
    <row r="38" spans="3:17" ht="21.95" customHeight="1">
      <c r="K38" s="17"/>
      <c r="L38" s="22"/>
      <c r="M38" s="23"/>
      <c r="N38" s="24"/>
      <c r="O38" s="2"/>
      <c r="P38" s="2"/>
      <c r="Q38" s="2"/>
    </row>
    <row r="39" spans="3:17" ht="18.95" customHeight="1">
      <c r="K39" s="25"/>
      <c r="L39" s="22"/>
      <c r="M39" s="2"/>
      <c r="N39" s="2"/>
      <c r="O39" s="2"/>
      <c r="P39" s="2"/>
      <c r="Q39" s="2"/>
    </row>
    <row r="40" spans="3:17" ht="21.95" customHeight="1">
      <c r="K40" s="25"/>
      <c r="L40" s="38"/>
      <c r="M40" s="2"/>
      <c r="N40" s="2"/>
      <c r="O40" s="2"/>
      <c r="P40" s="2"/>
      <c r="Q40" s="2"/>
    </row>
    <row r="41" spans="3:17" ht="17.100000000000001" customHeight="1">
      <c r="C41" s="28"/>
      <c r="D41" s="29"/>
      <c r="E41" s="29"/>
      <c r="F41" s="29"/>
      <c r="G41" s="29"/>
      <c r="H41" s="29"/>
      <c r="I41" s="29"/>
      <c r="J41" s="29"/>
      <c r="K41" s="17"/>
      <c r="L41" s="2"/>
      <c r="M41" s="2"/>
      <c r="N41" s="2"/>
      <c r="O41" s="2"/>
      <c r="P41" s="2"/>
      <c r="Q41" s="2"/>
    </row>
    <row r="42" spans="3:17" ht="47.1" customHeight="1">
      <c r="C42" s="113"/>
      <c r="D42" s="113"/>
      <c r="E42" s="113"/>
      <c r="F42" s="113"/>
      <c r="G42" s="113"/>
      <c r="H42" s="113"/>
      <c r="I42" s="113"/>
      <c r="J42" s="113"/>
      <c r="K42" s="17"/>
      <c r="L42" s="2"/>
      <c r="M42" s="2"/>
      <c r="N42" s="2"/>
      <c r="O42" s="2"/>
      <c r="P42" s="2"/>
      <c r="Q42" s="2"/>
    </row>
    <row r="43" spans="3:17" ht="41.1" customHeight="1">
      <c r="C43" s="114"/>
      <c r="D43" s="115"/>
      <c r="E43" s="115"/>
      <c r="F43" s="116"/>
      <c r="G43" s="29"/>
      <c r="H43" s="29"/>
      <c r="I43" s="29"/>
      <c r="J43" s="29"/>
      <c r="K43" s="17"/>
      <c r="L43" s="2"/>
      <c r="M43" s="2"/>
      <c r="N43" s="2"/>
      <c r="O43" s="2"/>
      <c r="P43" s="2"/>
      <c r="Q43" s="2"/>
    </row>
    <row r="44" spans="3:17">
      <c r="C44" s="117"/>
      <c r="D44" s="117"/>
      <c r="E44" s="117"/>
      <c r="F44" s="117"/>
      <c r="G44" s="117"/>
      <c r="H44" s="117"/>
      <c r="I44" s="117"/>
      <c r="J44" s="117"/>
      <c r="K44" s="17"/>
      <c r="L44" s="2"/>
      <c r="M44" s="2"/>
      <c r="N44" s="2"/>
      <c r="O44" s="2"/>
      <c r="P44" s="2"/>
      <c r="Q44" s="2"/>
    </row>
    <row r="45" spans="3:17" ht="60" customHeight="1">
      <c r="C45" s="117"/>
      <c r="D45" s="117"/>
      <c r="E45" s="117"/>
      <c r="F45" s="117"/>
      <c r="G45" s="117"/>
      <c r="H45" s="117"/>
      <c r="I45" s="117"/>
      <c r="J45" s="117"/>
      <c r="K45" s="17"/>
      <c r="L45" s="2"/>
      <c r="M45" s="2"/>
      <c r="N45" s="2"/>
      <c r="O45" s="2"/>
      <c r="P45" s="2"/>
      <c r="Q45" s="2"/>
    </row>
    <row r="46" spans="3:17">
      <c r="K46" s="17"/>
      <c r="L46" s="2"/>
      <c r="M46" s="2"/>
      <c r="N46" s="2"/>
      <c r="O46" s="2"/>
      <c r="P46" s="2"/>
      <c r="Q46" s="2"/>
    </row>
    <row r="47" spans="3:17">
      <c r="K47" s="16"/>
    </row>
    <row r="48" spans="3:17" ht="36.950000000000003" customHeight="1">
      <c r="K48" s="16"/>
    </row>
    <row r="49" spans="11:11" ht="17.100000000000001" customHeight="1">
      <c r="K49" s="16"/>
    </row>
    <row r="50" spans="11:11">
      <c r="K50" s="16"/>
    </row>
  </sheetData>
  <dataConsolidate/>
  <mergeCells count="24">
    <mergeCell ref="J13:J14"/>
    <mergeCell ref="C44:J45"/>
    <mergeCell ref="C42:J42"/>
    <mergeCell ref="C43:F43"/>
    <mergeCell ref="G12:I12"/>
    <mergeCell ref="G13:I13"/>
    <mergeCell ref="G14:I15"/>
    <mergeCell ref="C14:F15"/>
    <mergeCell ref="E4:F4"/>
    <mergeCell ref="B14:B15"/>
    <mergeCell ref="L12:L13"/>
    <mergeCell ref="C1:J1"/>
    <mergeCell ref="H4:J4"/>
    <mergeCell ref="C13:F13"/>
    <mergeCell ref="C12:F12"/>
    <mergeCell ref="E11:F11"/>
    <mergeCell ref="G11:I11"/>
    <mergeCell ref="C3:J3"/>
    <mergeCell ref="D8:H8"/>
    <mergeCell ref="J7:K7"/>
    <mergeCell ref="I8:J8"/>
    <mergeCell ref="H7:I7"/>
    <mergeCell ref="D7:G7"/>
    <mergeCell ref="D6:K6"/>
  </mergeCells>
  <phoneticPr fontId="1" type="noConversion"/>
  <dataValidations count="1">
    <dataValidation type="list" allowBlank="1" showInputMessage="1" showErrorMessage="1" sqref="G12:I15" xr:uid="{26DE854E-EFAE-44ED-BBAA-6EFD26274990}">
      <formula1>"0,2,3,4,5,6,7,8,9,10"</formula1>
    </dataValidation>
  </dataValidations>
  <pageMargins left="0.59" right="0.59" top="0.59" bottom="0.59" header="0.39" footer="0.39"/>
  <pageSetup paperSize="9" scale="87"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B1:V22"/>
  <sheetViews>
    <sheetView zoomScale="120" zoomScaleNormal="120" workbookViewId="0">
      <selection activeCell="Q11" sqref="Q11:T11"/>
    </sheetView>
  </sheetViews>
  <sheetFormatPr defaultColWidth="11" defaultRowHeight="15.75"/>
  <cols>
    <col min="1" max="1" width="3.125" customWidth="1"/>
    <col min="2" max="2" width="4.125" customWidth="1"/>
    <col min="3" max="3" width="26.125" customWidth="1"/>
    <col min="4" max="4" width="14.875" bestFit="1" customWidth="1"/>
    <col min="5" max="5" width="12.125" bestFit="1" customWidth="1"/>
    <col min="6" max="6" width="13.125" bestFit="1" customWidth="1"/>
    <col min="7" max="7" width="11.625" bestFit="1" customWidth="1"/>
    <col min="8" max="8" width="8.625" customWidth="1"/>
    <col min="9" max="9" width="9" customWidth="1"/>
    <col min="10" max="10" width="8.125" customWidth="1"/>
    <col min="11" max="11" width="8.625" customWidth="1"/>
    <col min="12" max="12" width="8.375" customWidth="1"/>
    <col min="13" max="13" width="7.5" customWidth="1"/>
    <col min="14" max="14" width="7.375" customWidth="1"/>
    <col min="15" max="15" width="7.125" customWidth="1"/>
    <col min="16" max="16" width="7.625" customWidth="1"/>
    <col min="17" max="17" width="12.5" customWidth="1"/>
    <col min="18" max="18" width="7.5" customWidth="1"/>
    <col min="19" max="19" width="5.625" customWidth="1"/>
    <col min="20" max="20" width="9.5" customWidth="1"/>
  </cols>
  <sheetData>
    <row r="1" spans="2:22" ht="15.75" customHeight="1"/>
    <row r="2" spans="2:22" ht="14.1" customHeight="1">
      <c r="C2" s="50" t="s">
        <v>8</v>
      </c>
      <c r="D2" s="20"/>
      <c r="E2" s="20"/>
      <c r="F2" s="200" t="str">
        <f>('Feedback Breakdown AE3'!C3)</f>
        <v>School of Technology and Maritime Industries  - Computing</v>
      </c>
      <c r="G2" s="200"/>
      <c r="H2" s="200"/>
      <c r="I2" s="200"/>
      <c r="J2" s="200"/>
      <c r="K2" s="200"/>
      <c r="L2" s="56"/>
      <c r="M2" s="51" t="str">
        <f>'Feedback Breakdown AE3'!J7</f>
        <v>COM625</v>
      </c>
      <c r="O2" s="52" t="str">
        <f>'Feedback Breakdown AE3'!K8</f>
        <v>AE3</v>
      </c>
      <c r="P2" s="16"/>
    </row>
    <row r="3" spans="2:22" ht="20.100000000000001" customHeight="1">
      <c r="C3" s="16"/>
      <c r="D3" s="16"/>
      <c r="E3" s="16"/>
      <c r="F3" s="16"/>
      <c r="G3" s="16"/>
      <c r="H3" s="16"/>
      <c r="I3" s="16"/>
      <c r="J3" s="16"/>
      <c r="K3" s="16"/>
      <c r="L3" s="16"/>
      <c r="M3" s="16"/>
      <c r="N3" s="16"/>
      <c r="O3" s="16"/>
      <c r="P3" s="16"/>
    </row>
    <row r="4" spans="2:22" ht="12.95" customHeight="1">
      <c r="C4" s="201" t="str">
        <f>('Feedback Breakdown AE3'!C6)</f>
        <v>Student Name/Group:</v>
      </c>
      <c r="D4" s="201"/>
      <c r="E4" s="201"/>
      <c r="F4" s="202"/>
      <c r="G4" s="203">
        <f>'Feedback Breakdown AE3'!D6</f>
        <v>0</v>
      </c>
      <c r="H4" s="203"/>
      <c r="I4" s="203"/>
      <c r="J4" s="203"/>
      <c r="K4" s="203"/>
      <c r="L4" s="57"/>
      <c r="P4" s="19"/>
      <c r="Q4" s="21" t="s">
        <v>9</v>
      </c>
      <c r="R4" s="204">
        <f>'Feedback Breakdown AE3'!H4</f>
        <v>45658</v>
      </c>
      <c r="S4" s="204"/>
      <c r="V4" s="18"/>
    </row>
    <row r="5" spans="2:22" ht="6.95" customHeight="1" thickBot="1">
      <c r="C5" s="16"/>
      <c r="D5" s="16"/>
      <c r="E5" s="16"/>
      <c r="F5" s="16"/>
      <c r="G5" s="16"/>
      <c r="H5" s="16"/>
      <c r="I5" s="16"/>
      <c r="J5" s="16"/>
      <c r="K5" s="16"/>
      <c r="L5" s="16"/>
      <c r="M5" s="16"/>
      <c r="N5" s="16"/>
      <c r="O5" s="19"/>
      <c r="P5" s="19"/>
    </row>
    <row r="6" spans="2:22" ht="15" customHeight="1" thickBot="1">
      <c r="B6" s="205" t="s">
        <v>10</v>
      </c>
      <c r="C6" s="206"/>
      <c r="D6" s="211" t="s">
        <v>11</v>
      </c>
      <c r="E6" s="212"/>
      <c r="F6" s="212"/>
      <c r="G6" s="213"/>
      <c r="H6" s="214" t="s">
        <v>12</v>
      </c>
      <c r="I6" s="215"/>
      <c r="J6" s="216"/>
      <c r="K6" s="217" t="s">
        <v>13</v>
      </c>
      <c r="L6" s="218"/>
      <c r="M6" s="219"/>
      <c r="N6" s="220" t="s">
        <v>14</v>
      </c>
      <c r="O6" s="221"/>
      <c r="P6" s="221"/>
      <c r="Q6" s="222" t="s">
        <v>15</v>
      </c>
      <c r="R6" s="223"/>
      <c r="S6" s="223"/>
      <c r="T6" s="224"/>
    </row>
    <row r="7" spans="2:22" ht="15" customHeight="1" thickBot="1">
      <c r="B7" s="207"/>
      <c r="C7" s="208"/>
      <c r="D7" s="66">
        <v>100</v>
      </c>
      <c r="E7" s="67" t="s">
        <v>16</v>
      </c>
      <c r="F7" s="67" t="s">
        <v>17</v>
      </c>
      <c r="G7" s="68" t="s">
        <v>18</v>
      </c>
      <c r="H7" s="225" t="s">
        <v>19</v>
      </c>
      <c r="I7" s="226"/>
      <c r="J7" s="227"/>
      <c r="K7" s="228" t="s">
        <v>20</v>
      </c>
      <c r="L7" s="229"/>
      <c r="M7" s="230"/>
      <c r="N7" s="231" t="s">
        <v>21</v>
      </c>
      <c r="O7" s="232"/>
      <c r="P7" s="232"/>
      <c r="Q7" s="233" t="s">
        <v>22</v>
      </c>
      <c r="R7" s="234"/>
      <c r="S7" s="234"/>
      <c r="T7" s="235"/>
    </row>
    <row r="8" spans="2:22" ht="15" customHeight="1" thickBot="1">
      <c r="B8" s="207"/>
      <c r="C8" s="208"/>
      <c r="D8" s="64">
        <v>10</v>
      </c>
      <c r="E8" s="64">
        <v>9</v>
      </c>
      <c r="F8" s="63">
        <v>8</v>
      </c>
      <c r="G8" s="63">
        <v>7</v>
      </c>
      <c r="H8" s="236">
        <v>6</v>
      </c>
      <c r="I8" s="237"/>
      <c r="J8" s="238"/>
      <c r="K8" s="220">
        <v>5</v>
      </c>
      <c r="L8" s="221"/>
      <c r="M8" s="239"/>
      <c r="N8" s="182">
        <v>4</v>
      </c>
      <c r="O8" s="183"/>
      <c r="P8" s="184"/>
      <c r="Q8" s="65">
        <v>3</v>
      </c>
      <c r="R8" s="185">
        <v>2</v>
      </c>
      <c r="S8" s="186"/>
      <c r="T8" s="187">
        <v>0</v>
      </c>
    </row>
    <row r="9" spans="2:22" ht="15" customHeight="1" thickBot="1">
      <c r="B9" s="207"/>
      <c r="C9" s="208"/>
      <c r="D9" s="75">
        <v>100</v>
      </c>
      <c r="E9" s="76">
        <v>92</v>
      </c>
      <c r="F9" s="76">
        <v>83</v>
      </c>
      <c r="G9" s="76">
        <v>74</v>
      </c>
      <c r="H9" s="77">
        <v>68</v>
      </c>
      <c r="I9" s="73">
        <v>65</v>
      </c>
      <c r="J9" s="74">
        <v>62</v>
      </c>
      <c r="K9" s="58">
        <v>58</v>
      </c>
      <c r="L9" s="59">
        <v>55</v>
      </c>
      <c r="M9" s="59">
        <v>52</v>
      </c>
      <c r="N9" s="60">
        <v>48</v>
      </c>
      <c r="O9" s="61">
        <v>45</v>
      </c>
      <c r="P9" s="62">
        <v>42</v>
      </c>
      <c r="Q9" s="70">
        <v>35</v>
      </c>
      <c r="R9" s="71">
        <v>20</v>
      </c>
      <c r="S9" s="70">
        <v>15</v>
      </c>
      <c r="T9" s="188"/>
    </row>
    <row r="10" spans="2:22" ht="51" customHeight="1" thickBot="1">
      <c r="B10" s="209"/>
      <c r="C10" s="210"/>
      <c r="D10" s="78" t="s">
        <v>23</v>
      </c>
      <c r="E10" s="78" t="s">
        <v>24</v>
      </c>
      <c r="F10" s="78" t="s">
        <v>25</v>
      </c>
      <c r="G10" s="78" t="s">
        <v>26</v>
      </c>
      <c r="H10" s="189" t="s">
        <v>27</v>
      </c>
      <c r="I10" s="190"/>
      <c r="J10" s="191"/>
      <c r="K10" s="192" t="s">
        <v>28</v>
      </c>
      <c r="L10" s="193"/>
      <c r="M10" s="194"/>
      <c r="N10" s="195" t="s">
        <v>29</v>
      </c>
      <c r="O10" s="196"/>
      <c r="P10" s="197"/>
      <c r="Q10" s="69" t="s">
        <v>30</v>
      </c>
      <c r="R10" s="198" t="s">
        <v>31</v>
      </c>
      <c r="S10" s="199"/>
      <c r="T10" s="69" t="s">
        <v>32</v>
      </c>
    </row>
    <row r="11" spans="2:22" ht="99" customHeight="1" thickBot="1">
      <c r="B11" s="159">
        <v>1</v>
      </c>
      <c r="C11" s="83" t="str">
        <f>'Feedback Breakdown AE3'!C12</f>
        <v>Presentation - LO: 4 (KSB:CBS1, CBS2, CBS3, CBS5, CBS8)</v>
      </c>
      <c r="D11" s="176" t="s">
        <v>53</v>
      </c>
      <c r="E11" s="177"/>
      <c r="F11" s="177"/>
      <c r="G11" s="178"/>
      <c r="H11" s="164" t="s">
        <v>56</v>
      </c>
      <c r="I11" s="165"/>
      <c r="J11" s="166"/>
      <c r="K11" s="164" t="s">
        <v>59</v>
      </c>
      <c r="L11" s="165"/>
      <c r="M11" s="166"/>
      <c r="N11" s="179" t="s">
        <v>62</v>
      </c>
      <c r="O11" s="180"/>
      <c r="P11" s="181"/>
      <c r="Q11" s="170" t="s">
        <v>65</v>
      </c>
      <c r="R11" s="171"/>
      <c r="S11" s="171"/>
      <c r="T11" s="172"/>
    </row>
    <row r="12" spans="2:22" ht="14.25" customHeight="1" thickBot="1">
      <c r="B12" s="160"/>
      <c r="C12" s="84"/>
      <c r="D12" s="47">
        <f>IF('Feedback Breakdown AE3'!G12=10,"X",0)</f>
        <v>0</v>
      </c>
      <c r="E12" s="46">
        <f>IF('Feedback Breakdown AE3'!G12=9,"X",0)</f>
        <v>0</v>
      </c>
      <c r="F12" s="49">
        <f>IF('Feedback Breakdown AE3'!G12=8,"X",0)</f>
        <v>0</v>
      </c>
      <c r="G12" s="49">
        <f>IF('Feedback Breakdown AE3'!G12=7,"X",0)</f>
        <v>0</v>
      </c>
      <c r="H12" s="173">
        <f>IF('Feedback Breakdown AE3'!G12=6,"X",0)</f>
        <v>0</v>
      </c>
      <c r="I12" s="174"/>
      <c r="J12" s="175"/>
      <c r="K12" s="173">
        <f>IF('Feedback Breakdown AE3'!G12=5,"X",0)</f>
        <v>0</v>
      </c>
      <c r="L12" s="174"/>
      <c r="M12" s="175"/>
      <c r="N12" s="173">
        <f>IF('Feedback Breakdown AE3'!G12=4,"X",0)</f>
        <v>0</v>
      </c>
      <c r="O12" s="174"/>
      <c r="P12" s="174"/>
      <c r="Q12" s="49">
        <f>IF('Feedback Breakdown AE3'!G12=3,"X",0)</f>
        <v>0</v>
      </c>
      <c r="R12" s="152">
        <f>IF('Feedback Breakdown AE3'!G12=2,"X",0)</f>
        <v>0</v>
      </c>
      <c r="S12" s="154"/>
      <c r="T12" s="46" t="str">
        <f>IF('Feedback Breakdown AE3'!G12=0,"X",0)</f>
        <v>X</v>
      </c>
      <c r="U12" s="72"/>
    </row>
    <row r="13" spans="2:22" ht="138.94999999999999" customHeight="1" thickBot="1">
      <c r="B13" s="159">
        <v>2</v>
      </c>
      <c r="C13" s="85" t="str">
        <f>'Feedback Breakdown AE3'!C13</f>
        <v>Project management, implementation and evaluation - LO: 1,2,3,5 (KSB:  CS1, CS2, CS5, CS6, CS7, CTK1, CTK2, CTK3, CTK5, CTK7, CTK8, CTK9, CTK10, CBS6, CBS8, CBS9, CBS10, CBS11, CBS12, CBS13, CBS14)</v>
      </c>
      <c r="D13" s="161" t="s">
        <v>54</v>
      </c>
      <c r="E13" s="162"/>
      <c r="F13" s="162"/>
      <c r="G13" s="163"/>
      <c r="H13" s="164" t="s">
        <v>57</v>
      </c>
      <c r="I13" s="165"/>
      <c r="J13" s="166"/>
      <c r="K13" s="164" t="s">
        <v>60</v>
      </c>
      <c r="L13" s="165"/>
      <c r="M13" s="166"/>
      <c r="N13" s="167" t="s">
        <v>63</v>
      </c>
      <c r="O13" s="168"/>
      <c r="P13" s="169"/>
      <c r="Q13" s="155" t="s">
        <v>66</v>
      </c>
      <c r="R13" s="156"/>
      <c r="S13" s="156"/>
      <c r="T13" s="157"/>
    </row>
    <row r="14" spans="2:22" ht="17.25" customHeight="1" thickBot="1">
      <c r="B14" s="160"/>
      <c r="C14" s="86"/>
      <c r="D14" s="47">
        <f>IF('Feedback Breakdown AE3'!G13=10,"X",0)</f>
        <v>0</v>
      </c>
      <c r="E14" s="49">
        <f>IF('Feedback Breakdown AE3'!G13=9,"X",0)</f>
        <v>0</v>
      </c>
      <c r="F14" s="49">
        <f>IF('Feedback Breakdown AE3'!G13=8,"X",0)</f>
        <v>0</v>
      </c>
      <c r="G14" s="49">
        <f>IF('Feedback Breakdown AE3'!G13=7,"X",0)</f>
        <v>0</v>
      </c>
      <c r="H14" s="152">
        <f>IF('Feedback Breakdown AE3'!G13=6,"X",0)</f>
        <v>0</v>
      </c>
      <c r="I14" s="153"/>
      <c r="J14" s="154"/>
      <c r="K14" s="152">
        <f>IF('Feedback Breakdown AE3'!G13=5,"X",0)</f>
        <v>0</v>
      </c>
      <c r="L14" s="153"/>
      <c r="M14" s="154"/>
      <c r="N14" s="152">
        <f>IF('Feedback Breakdown AE3'!G13=4,"X",0)</f>
        <v>0</v>
      </c>
      <c r="O14" s="153"/>
      <c r="P14" s="154"/>
      <c r="Q14" s="49">
        <f>IF('Feedback Breakdown AE3'!G13=3,"X",0)</f>
        <v>0</v>
      </c>
      <c r="R14" s="152">
        <f>IF('Feedback Breakdown AE3'!G13=2,"X",0)</f>
        <v>0</v>
      </c>
      <c r="S14" s="154"/>
      <c r="T14" s="46" t="str">
        <f>IF('Feedback Breakdown AE3'!G13=0,"X",0)</f>
        <v>X</v>
      </c>
      <c r="U14" s="72"/>
    </row>
    <row r="15" spans="2:22" ht="98.25" customHeight="1" thickBot="1">
      <c r="B15" s="159">
        <v>3</v>
      </c>
      <c r="C15" s="85" t="str">
        <f>'Feedback Breakdown AE3'!C14</f>
        <v>Demonstration/presentation of Product - LO: 6 (KSB: CS3, CS4, CTK4, CTK5, CBS7, CBS14</v>
      </c>
      <c r="D15" s="161" t="s">
        <v>55</v>
      </c>
      <c r="E15" s="162"/>
      <c r="F15" s="162"/>
      <c r="G15" s="163"/>
      <c r="H15" s="164" t="s">
        <v>58</v>
      </c>
      <c r="I15" s="165"/>
      <c r="J15" s="166"/>
      <c r="K15" s="164" t="s">
        <v>61</v>
      </c>
      <c r="L15" s="165"/>
      <c r="M15" s="166"/>
      <c r="N15" s="164" t="s">
        <v>64</v>
      </c>
      <c r="O15" s="165"/>
      <c r="P15" s="166"/>
      <c r="Q15" s="155" t="s">
        <v>67</v>
      </c>
      <c r="R15" s="156"/>
      <c r="S15" s="156"/>
      <c r="T15" s="157"/>
    </row>
    <row r="16" spans="2:22" ht="15.75" customHeight="1" thickBot="1">
      <c r="B16" s="160"/>
      <c r="C16" s="86"/>
      <c r="D16" s="46">
        <f>IF('Feedback Breakdown AE3'!G14=10,"X",0)</f>
        <v>0</v>
      </c>
      <c r="E16" s="46">
        <f>IF('Feedback Breakdown AE3'!G14=9,"X",0)</f>
        <v>0</v>
      </c>
      <c r="F16" s="46">
        <f>IF('Feedback Breakdown AE3'!G14=8,"X",0)</f>
        <v>0</v>
      </c>
      <c r="G16" s="46">
        <f>IF('Feedback Breakdown AE3'!G14=7,"X",0)</f>
        <v>0</v>
      </c>
      <c r="H16" s="152">
        <f>IF('Feedback Breakdown AE3'!G14=6,"X",0)</f>
        <v>0</v>
      </c>
      <c r="I16" s="153"/>
      <c r="J16" s="154"/>
      <c r="K16" s="152">
        <f>IF('Feedback Breakdown AE3'!G14=5,"X",0)</f>
        <v>0</v>
      </c>
      <c r="L16" s="153"/>
      <c r="M16" s="154"/>
      <c r="N16" s="152">
        <f>IF('Feedback Breakdown AE3'!G14=4,"X",0)</f>
        <v>0</v>
      </c>
      <c r="O16" s="153"/>
      <c r="P16" s="154"/>
      <c r="Q16" s="46">
        <f>IF('Feedback Breakdown AE3'!G14=3,"X",0)</f>
        <v>0</v>
      </c>
      <c r="R16" s="152">
        <f>IF('Feedback Breakdown AE3'!G14=2,"X",0)</f>
        <v>0</v>
      </c>
      <c r="S16" s="154"/>
      <c r="T16" s="46" t="str">
        <f>IF('Feedback Breakdown AE3'!G14=0,"X",0)</f>
        <v>X</v>
      </c>
      <c r="U16" s="72"/>
    </row>
    <row r="17" spans="3:16" ht="16.5">
      <c r="C17" s="158"/>
      <c r="D17" s="158"/>
      <c r="E17" s="158"/>
      <c r="F17" s="158"/>
      <c r="G17" s="158"/>
      <c r="H17" s="158"/>
      <c r="I17" s="158"/>
      <c r="J17" s="158"/>
      <c r="K17" s="158"/>
      <c r="L17" s="158"/>
      <c r="M17" s="158"/>
      <c r="N17" s="158"/>
      <c r="O17" s="16"/>
      <c r="P17" s="16"/>
    </row>
    <row r="19" spans="3:16" ht="15.95" customHeight="1">
      <c r="C19" s="151"/>
      <c r="D19" s="151"/>
      <c r="E19" s="151"/>
      <c r="F19" s="151"/>
      <c r="G19" s="151"/>
      <c r="H19" s="151"/>
      <c r="I19" s="151"/>
      <c r="J19" s="151"/>
      <c r="K19" s="151"/>
      <c r="L19" s="151"/>
      <c r="M19" s="151"/>
      <c r="N19" s="151"/>
      <c r="O19" s="16"/>
      <c r="P19" s="16"/>
    </row>
    <row r="20" spans="3:16" ht="21" customHeight="1">
      <c r="C20" s="151"/>
      <c r="D20" s="151"/>
      <c r="E20" s="151"/>
      <c r="F20" s="151"/>
      <c r="G20" s="151"/>
      <c r="H20" s="151"/>
      <c r="I20" s="151"/>
      <c r="J20" s="151"/>
      <c r="K20" s="151"/>
      <c r="L20" s="151"/>
      <c r="M20" s="151"/>
      <c r="N20" s="151"/>
      <c r="O20" s="16"/>
      <c r="P20" s="16"/>
    </row>
    <row r="21" spans="3:16">
      <c r="C21" s="16"/>
      <c r="D21" s="16"/>
      <c r="E21" s="16"/>
      <c r="F21" s="16"/>
      <c r="G21" s="16"/>
      <c r="H21" s="16"/>
      <c r="I21" s="16"/>
      <c r="J21" s="16"/>
      <c r="K21" s="16"/>
      <c r="L21" s="16"/>
      <c r="M21" s="16"/>
      <c r="N21" s="16"/>
      <c r="O21" s="16"/>
      <c r="P21" s="16"/>
    </row>
    <row r="22" spans="3:16">
      <c r="C22" s="16"/>
      <c r="D22" s="16"/>
      <c r="E22" s="16"/>
      <c r="F22" s="16"/>
      <c r="G22" s="16"/>
      <c r="H22" s="16"/>
      <c r="I22" s="16"/>
      <c r="J22" s="16"/>
      <c r="K22" s="16"/>
      <c r="L22" s="16"/>
      <c r="M22" s="16"/>
      <c r="N22" s="16"/>
      <c r="O22" s="16"/>
      <c r="P22" s="16"/>
    </row>
  </sheetData>
  <mergeCells count="55">
    <mergeCell ref="R4:S4"/>
    <mergeCell ref="T8:T9"/>
    <mergeCell ref="H16:J16"/>
    <mergeCell ref="H14:J14"/>
    <mergeCell ref="H12:J12"/>
    <mergeCell ref="Q6:T6"/>
    <mergeCell ref="Q7:T7"/>
    <mergeCell ref="R8:S8"/>
    <mergeCell ref="R10:S10"/>
    <mergeCell ref="Q11:T11"/>
    <mergeCell ref="Q13:T13"/>
    <mergeCell ref="Q15:T15"/>
    <mergeCell ref="R12:S12"/>
    <mergeCell ref="R14:S14"/>
    <mergeCell ref="R16:S16"/>
    <mergeCell ref="B11:B12"/>
    <mergeCell ref="B13:B14"/>
    <mergeCell ref="B15:B16"/>
    <mergeCell ref="K6:M6"/>
    <mergeCell ref="K7:M7"/>
    <mergeCell ref="K8:M8"/>
    <mergeCell ref="K10:M10"/>
    <mergeCell ref="K11:M11"/>
    <mergeCell ref="K13:M13"/>
    <mergeCell ref="K15:M15"/>
    <mergeCell ref="K12:M12"/>
    <mergeCell ref="K14:M14"/>
    <mergeCell ref="H6:J6"/>
    <mergeCell ref="B6:C10"/>
    <mergeCell ref="H7:J7"/>
    <mergeCell ref="H8:J8"/>
    <mergeCell ref="C19:N20"/>
    <mergeCell ref="C17:N17"/>
    <mergeCell ref="D11:G11"/>
    <mergeCell ref="D13:G13"/>
    <mergeCell ref="D15:G15"/>
    <mergeCell ref="H13:J13"/>
    <mergeCell ref="H15:J15"/>
    <mergeCell ref="N12:P12"/>
    <mergeCell ref="N14:P14"/>
    <mergeCell ref="N16:P16"/>
    <mergeCell ref="K16:M16"/>
    <mergeCell ref="N15:P15"/>
    <mergeCell ref="F2:K2"/>
    <mergeCell ref="N13:P13"/>
    <mergeCell ref="N11:P11"/>
    <mergeCell ref="H11:J11"/>
    <mergeCell ref="N6:P6"/>
    <mergeCell ref="G4:K4"/>
    <mergeCell ref="C4:F4"/>
    <mergeCell ref="D6:G6"/>
    <mergeCell ref="N7:P7"/>
    <mergeCell ref="N8:P8"/>
    <mergeCell ref="N10:P10"/>
    <mergeCell ref="H10:J10"/>
  </mergeCells>
  <phoneticPr fontId="1" type="noConversion"/>
  <conditionalFormatting sqref="D12:H12 K12 N12 D14:H14 K14 N14 D16:H16 K16 N16">
    <cfRule type="containsText" dxfId="10" priority="15" operator="containsText" text="X">
      <formula>NOT(ISERROR(SEARCH("X",D12)))</formula>
    </cfRule>
  </conditionalFormatting>
  <conditionalFormatting sqref="Q12:R12">
    <cfRule type="containsText" dxfId="9" priority="10" operator="containsText" text="X">
      <formula>NOT(ISERROR(SEARCH("X",Q12)))</formula>
    </cfRule>
  </conditionalFormatting>
  <conditionalFormatting sqref="Q14:R14">
    <cfRule type="containsText" dxfId="8" priority="9" operator="containsText" text="X">
      <formula>NOT(ISERROR(SEARCH("X",Q14)))</formula>
    </cfRule>
  </conditionalFormatting>
  <conditionalFormatting sqref="Q16:R16">
    <cfRule type="containsText" dxfId="7" priority="8" operator="containsText" text="X">
      <formula>NOT(ISERROR(SEARCH("X",Q16)))</formula>
    </cfRule>
  </conditionalFormatting>
  <conditionalFormatting sqref="T12">
    <cfRule type="containsText" dxfId="6" priority="5" operator="containsText" text="X">
      <formula>NOT(ISERROR(SEARCH("X",T12)))</formula>
    </cfRule>
  </conditionalFormatting>
  <conditionalFormatting sqref="T14">
    <cfRule type="containsText" dxfId="5" priority="4" operator="containsText" text="X">
      <formula>NOT(ISERROR(SEARCH("X",T14)))</formula>
    </cfRule>
  </conditionalFormatting>
  <conditionalFormatting sqref="T16">
    <cfRule type="containsText" dxfId="4" priority="3" operator="containsText" text="X">
      <formula>NOT(ISERROR(SEARCH("X",T16)))</formula>
    </cfRule>
  </conditionalFormatting>
  <pageMargins left="0.59" right="0.59" top="0.59" bottom="0.59" header="0.39" footer="0.39"/>
  <pageSetup paperSize="9" scale="6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1:M35"/>
  <sheetViews>
    <sheetView tabSelected="1" zoomScale="140" zoomScaleNormal="140" workbookViewId="0">
      <selection activeCell="D14" sqref="D14:D15"/>
    </sheetView>
  </sheetViews>
  <sheetFormatPr defaultColWidth="11" defaultRowHeight="15.75"/>
  <cols>
    <col min="1" max="1" width="2.625" customWidth="1"/>
    <col min="2" max="2" width="8" customWidth="1"/>
    <col min="3" max="3" width="7.625" customWidth="1"/>
    <col min="4" max="4" width="62.375" customWidth="1"/>
    <col min="5" max="5" width="5.625" customWidth="1"/>
    <col min="6" max="6" width="7.625" customWidth="1"/>
    <col min="7" max="7" width="10.5" customWidth="1"/>
    <col min="8" max="8" width="16.5" customWidth="1"/>
    <col min="9" max="9" width="8.5" customWidth="1"/>
    <col min="10" max="10" width="10.5" customWidth="1"/>
    <col min="11" max="11" width="56.125" customWidth="1"/>
    <col min="12" max="12" width="22.875" customWidth="1"/>
  </cols>
  <sheetData>
    <row r="1" spans="2:13" ht="16.5">
      <c r="B1" s="282" t="s">
        <v>0</v>
      </c>
      <c r="C1" s="282"/>
      <c r="D1" s="282"/>
      <c r="E1" s="282"/>
      <c r="F1" s="282"/>
      <c r="G1" s="282"/>
      <c r="H1" s="282"/>
      <c r="I1" s="102"/>
      <c r="J1" s="102"/>
      <c r="K1" s="102"/>
      <c r="L1" s="2"/>
      <c r="M1" s="2"/>
    </row>
    <row r="2" spans="2:13" ht="6.95" customHeight="1">
      <c r="B2" s="7"/>
      <c r="C2" s="7"/>
      <c r="D2" s="7"/>
      <c r="E2" s="7"/>
      <c r="F2" s="7"/>
      <c r="G2" s="7"/>
      <c r="H2" s="7"/>
      <c r="I2" s="2"/>
      <c r="J2" s="2"/>
      <c r="K2" s="2"/>
      <c r="L2" s="2"/>
      <c r="M2" s="2"/>
    </row>
    <row r="3" spans="2:13" ht="16.5">
      <c r="B3" s="282" t="str">
        <f>'Feedback Breakdown AE3'!C3</f>
        <v>School of Technology and Maritime Industries  - Computing</v>
      </c>
      <c r="C3" s="282"/>
      <c r="D3" s="282"/>
      <c r="E3" s="282"/>
      <c r="F3" s="282"/>
      <c r="G3" s="282"/>
      <c r="H3" s="282"/>
      <c r="I3" s="102"/>
      <c r="J3" s="102"/>
      <c r="K3" s="102"/>
      <c r="L3" s="2"/>
      <c r="M3" s="2"/>
    </row>
    <row r="4" spans="2:13" ht="9" customHeight="1">
      <c r="B4" s="7"/>
      <c r="C4" s="7"/>
      <c r="D4" s="7"/>
      <c r="E4" s="7"/>
      <c r="F4" s="7"/>
      <c r="G4" s="7"/>
      <c r="H4" s="7"/>
      <c r="I4" s="3"/>
      <c r="J4" s="3"/>
      <c r="K4" s="3"/>
      <c r="L4" s="2"/>
      <c r="M4" s="2"/>
    </row>
    <row r="5" spans="2:13" ht="16.5">
      <c r="B5" s="283" t="str">
        <f>('Feedback Breakdown AE3'!C6)</f>
        <v>Student Name/Group:</v>
      </c>
      <c r="C5" s="283"/>
      <c r="D5" s="27">
        <f>'Feedback Breakdown AE3'!D6</f>
        <v>0</v>
      </c>
      <c r="E5" s="284">
        <f>'Feedback Breakdown AE3'!H4</f>
        <v>45658</v>
      </c>
      <c r="F5" s="285"/>
      <c r="G5" s="44"/>
      <c r="H5" s="10"/>
      <c r="I5" s="103"/>
      <c r="J5" s="107"/>
      <c r="K5" s="3"/>
      <c r="L5" s="2"/>
      <c r="M5" s="2"/>
    </row>
    <row r="6" spans="2:13" ht="8.1" customHeight="1">
      <c r="B6" s="11"/>
      <c r="C6" s="11"/>
      <c r="D6" s="11"/>
      <c r="E6" s="11"/>
      <c r="F6" s="11"/>
      <c r="G6" s="11"/>
      <c r="H6" s="11"/>
      <c r="I6" s="26"/>
      <c r="J6" s="107"/>
      <c r="K6" s="107"/>
      <c r="L6" s="2"/>
      <c r="M6" s="2"/>
    </row>
    <row r="7" spans="2:13" ht="18">
      <c r="B7" s="12" t="s">
        <v>33</v>
      </c>
      <c r="C7" s="286" t="str">
        <f>'Feedback Breakdown AE3'!D7</f>
        <v>Synoptic  Project and Presentation</v>
      </c>
      <c r="D7" s="286"/>
      <c r="E7" s="9" t="s">
        <v>2</v>
      </c>
      <c r="F7" s="13" t="str">
        <f>'Feedback Breakdown AE3'!J7</f>
        <v>COM625</v>
      </c>
      <c r="G7" s="13"/>
      <c r="H7" s="14"/>
      <c r="I7" s="102"/>
      <c r="J7" s="108">
        <v>100</v>
      </c>
      <c r="K7" s="109" t="s">
        <v>34</v>
      </c>
      <c r="L7" s="2"/>
      <c r="M7" s="2"/>
    </row>
    <row r="8" spans="2:13" ht="8.1" customHeight="1">
      <c r="B8" s="11"/>
      <c r="C8" s="11"/>
      <c r="D8" s="11"/>
      <c r="E8" s="11"/>
      <c r="F8" s="11"/>
      <c r="G8" s="11"/>
      <c r="H8" s="11"/>
      <c r="I8" s="26"/>
      <c r="J8" s="108"/>
      <c r="K8" s="109"/>
      <c r="L8" s="2"/>
      <c r="M8" s="2"/>
    </row>
    <row r="9" spans="2:13" ht="16.5">
      <c r="B9" s="280" t="s">
        <v>35</v>
      </c>
      <c r="C9" s="281"/>
      <c r="D9" s="15" t="str">
        <f>'Feedback Breakdown AE3'!D8</f>
        <v>Presentation (20%)</v>
      </c>
      <c r="E9" s="9" t="s">
        <v>36</v>
      </c>
      <c r="F9" s="8" t="str">
        <f>'Feedback Breakdown AE3'!K8</f>
        <v>AE3</v>
      </c>
      <c r="G9" s="8"/>
      <c r="H9" s="11"/>
      <c r="I9" s="26"/>
      <c r="J9" s="108">
        <v>92</v>
      </c>
      <c r="K9" s="109" t="s">
        <v>24</v>
      </c>
      <c r="L9" s="2"/>
      <c r="M9" s="2"/>
    </row>
    <row r="10" spans="2:13" ht="18">
      <c r="B10" s="7"/>
      <c r="C10" s="7"/>
      <c r="D10" s="7"/>
      <c r="E10" s="7"/>
      <c r="F10" s="7"/>
      <c r="G10" s="7"/>
      <c r="H10" s="7"/>
      <c r="I10" s="2"/>
      <c r="J10" s="108">
        <v>83</v>
      </c>
      <c r="K10" s="109" t="s">
        <v>37</v>
      </c>
      <c r="L10" s="2"/>
      <c r="M10" s="2"/>
    </row>
    <row r="11" spans="2:13" ht="39" customHeight="1" thickBot="1">
      <c r="B11" s="7"/>
      <c r="C11" s="53"/>
      <c r="D11" s="54" t="s">
        <v>38</v>
      </c>
      <c r="E11" s="278" t="s">
        <v>39</v>
      </c>
      <c r="F11" s="279"/>
      <c r="G11" s="55" t="s">
        <v>40</v>
      </c>
      <c r="H11" s="82"/>
      <c r="I11" s="79"/>
      <c r="J11" s="108">
        <v>74</v>
      </c>
      <c r="K11" s="110" t="s">
        <v>26</v>
      </c>
      <c r="L11" s="2"/>
      <c r="M11" s="2"/>
    </row>
    <row r="12" spans="2:13" ht="27.95" customHeight="1">
      <c r="B12" s="7"/>
      <c r="C12" s="257">
        <v>1</v>
      </c>
      <c r="D12" s="258" t="str">
        <f>'Rubric AE3'!C11</f>
        <v>Presentation - LO: 4 (KSB:CBS1, CBS2, CBS3, CBS5, CBS8)</v>
      </c>
      <c r="E12" s="260">
        <f>'Feedback Breakdown AE3'!G12</f>
        <v>0</v>
      </c>
      <c r="F12" s="261"/>
      <c r="G12" s="264">
        <v>0</v>
      </c>
      <c r="H12" s="104"/>
      <c r="I12" s="80"/>
      <c r="J12" s="108" t="s">
        <v>41</v>
      </c>
      <c r="K12" s="110" t="s">
        <v>27</v>
      </c>
      <c r="L12" s="2"/>
      <c r="M12" s="2"/>
    </row>
    <row r="13" spans="2:13" ht="23.1" customHeight="1">
      <c r="B13" s="7"/>
      <c r="C13" s="257"/>
      <c r="D13" s="259"/>
      <c r="E13" s="262"/>
      <c r="F13" s="263"/>
      <c r="G13" s="264"/>
      <c r="H13" s="105"/>
      <c r="I13" s="80"/>
      <c r="J13" s="108" t="s">
        <v>43</v>
      </c>
      <c r="K13" s="109" t="s">
        <v>28</v>
      </c>
      <c r="L13" s="45"/>
      <c r="M13" s="2"/>
    </row>
    <row r="14" spans="2:13" ht="27" customHeight="1">
      <c r="B14" s="7"/>
      <c r="C14" s="270">
        <v>2</v>
      </c>
      <c r="D14" s="271" t="str">
        <f>'Rubric AE3'!C13</f>
        <v>Project management, implementation and evaluation - LO: 1,2,3,5 (KSB:  CS1, CS2, CS5, CS6, CS7, CTK1, CTK2, CTK3, CTK5, CTK7, CTK8, CTK9, CTK10, CBS6, CBS8, CBS9, CBS10, CBS11, CBS12, CBS13, CBS14)</v>
      </c>
      <c r="E14" s="273">
        <f>'Feedback Breakdown AE3'!G13</f>
        <v>0</v>
      </c>
      <c r="F14" s="274"/>
      <c r="G14" s="277">
        <v>0</v>
      </c>
      <c r="H14" s="256" t="s">
        <v>42</v>
      </c>
      <c r="I14" s="80"/>
      <c r="J14" s="108" t="s">
        <v>44</v>
      </c>
      <c r="K14" s="110" t="s">
        <v>29</v>
      </c>
      <c r="L14" s="2"/>
      <c r="M14" s="2"/>
    </row>
    <row r="15" spans="2:13" ht="35.1" customHeight="1">
      <c r="B15" s="7"/>
      <c r="C15" s="270"/>
      <c r="D15" s="272"/>
      <c r="E15" s="275"/>
      <c r="F15" s="276"/>
      <c r="G15" s="277"/>
      <c r="H15" s="256"/>
      <c r="I15" s="80"/>
      <c r="J15" s="108">
        <v>35</v>
      </c>
      <c r="K15" s="111" t="s">
        <v>30</v>
      </c>
      <c r="L15" s="2"/>
      <c r="M15" s="2"/>
    </row>
    <row r="16" spans="2:13" ht="29.1" customHeight="1">
      <c r="B16" s="7"/>
      <c r="C16" s="257">
        <v>3</v>
      </c>
      <c r="D16" s="258" t="str">
        <f>'Rubric AE3'!C15</f>
        <v>Demonstration/presentation of Product - LO: 6 (KSB: CS3, CS4, CTK4, CTK5, CBS7, CBS14</v>
      </c>
      <c r="E16" s="260">
        <f>'Feedback Breakdown AE3'!G14</f>
        <v>0</v>
      </c>
      <c r="F16" s="261"/>
      <c r="G16" s="264">
        <v>0</v>
      </c>
      <c r="H16" s="256"/>
      <c r="I16" s="80"/>
      <c r="J16" s="108" t="s">
        <v>45</v>
      </c>
      <c r="K16" s="110" t="s">
        <v>31</v>
      </c>
      <c r="L16" s="2"/>
      <c r="M16" s="2"/>
    </row>
    <row r="17" spans="2:13" ht="18.95" customHeight="1" thickBot="1">
      <c r="B17" s="7"/>
      <c r="C17" s="257"/>
      <c r="D17" s="259"/>
      <c r="E17" s="262"/>
      <c r="F17" s="263"/>
      <c r="G17" s="264"/>
      <c r="H17" s="106"/>
      <c r="I17" s="80"/>
      <c r="J17" s="112">
        <v>0</v>
      </c>
      <c r="K17" s="111" t="s">
        <v>32</v>
      </c>
      <c r="L17" s="2"/>
      <c r="M17" s="2"/>
    </row>
    <row r="18" spans="2:13" ht="60" customHeight="1" thickBot="1">
      <c r="B18" s="7"/>
      <c r="C18" s="265" t="s">
        <v>46</v>
      </c>
      <c r="D18" s="266"/>
      <c r="E18" s="267" t="str">
        <f>IF(H18&gt;=98,"100",IF(H18&gt;=90,"92",IF(H18&gt;=80,"83",IF(H18&gt;=70,"74",IF(H18&gt;=67,"68",IF(H18&gt;=64,"65",IF(H18&gt;=60,"62",IF(H18&gt;=57,"58",IF(H18&gt;=54,"55",IF(H18&gt;=50,"52",IF(H18&gt;=47,"48",IF(H18&gt;=44,"45",IF(H18&gt;=40,"42",IF(H18&gt;=34,"35",IF(H18&gt;=19,"20",IF(H18&gt;=14,"15",IF(H18&gt;=0,"0","")))))))))))))))))</f>
        <v>0</v>
      </c>
      <c r="F18" s="268"/>
      <c r="G18" s="269"/>
      <c r="H18" s="90">
        <f>AVERAGE(G12:G17)</f>
        <v>0</v>
      </c>
      <c r="I18" s="81"/>
      <c r="J18" s="3"/>
      <c r="K18" s="3"/>
      <c r="L18" s="2"/>
      <c r="M18" s="2"/>
    </row>
    <row r="19" spans="2:13" ht="63" customHeight="1" thickBot="1">
      <c r="B19" s="7"/>
      <c r="C19" s="240" t="str">
        <f>IF(E18="0",K17,IF(E18="15",K16,IF(E18="20",K16,IF(E18="35",K15,IF(E18="42",K14,IF(E18="45",K14,IF(E18="48",K14,IF(E18="52",K13,IF(E18="55",K13,IF(E18="58",K13,IF(E18="62",K12,IF(E18="65",K12,IF(E18="68",K12,IF(E18="74",K11,IF(E18="83",K10,IF(E18="92",K9,IF(E18&gt;="100",K7,)))))))))))))))))</f>
        <v>No attempt, No submission, Absent</v>
      </c>
      <c r="D19" s="241"/>
      <c r="E19" s="241"/>
      <c r="F19" s="241"/>
      <c r="G19" s="242"/>
      <c r="H19" s="17"/>
      <c r="I19" s="43"/>
      <c r="J19" s="43"/>
      <c r="K19" s="43"/>
      <c r="L19" s="2"/>
      <c r="M19" s="2"/>
    </row>
    <row r="20" spans="2:13" ht="18.75" thickBot="1">
      <c r="B20" s="7"/>
      <c r="C20" s="7"/>
      <c r="D20" s="7"/>
      <c r="E20" s="7"/>
      <c r="F20" s="7"/>
      <c r="G20" s="7"/>
      <c r="H20" s="16"/>
      <c r="I20" s="43"/>
      <c r="J20" s="43"/>
      <c r="K20" s="43"/>
      <c r="L20" s="2"/>
    </row>
    <row r="21" spans="2:13" ht="47.1" customHeight="1" thickBot="1">
      <c r="B21" s="7"/>
      <c r="C21" s="243" t="s">
        <v>47</v>
      </c>
      <c r="D21" s="244"/>
      <c r="E21" s="244"/>
      <c r="F21" s="244"/>
      <c r="G21" s="245"/>
      <c r="H21" s="16"/>
      <c r="I21" s="43"/>
      <c r="J21" s="43"/>
      <c r="K21" s="43"/>
      <c r="L21" s="2"/>
    </row>
    <row r="22" spans="2:13" ht="18">
      <c r="B22" s="7"/>
      <c r="C22" s="7"/>
      <c r="D22" s="7"/>
      <c r="E22" s="7"/>
      <c r="F22" s="7"/>
      <c r="G22" s="7"/>
      <c r="H22" s="16"/>
      <c r="I22" s="42"/>
      <c r="J22" s="42"/>
      <c r="K22" s="42"/>
      <c r="L22" s="2"/>
    </row>
    <row r="23" spans="2:13" ht="18" customHeight="1" thickBot="1">
      <c r="B23" s="7"/>
      <c r="C23" s="246" t="s">
        <v>48</v>
      </c>
      <c r="D23" s="246"/>
      <c r="E23" s="246"/>
      <c r="F23" s="246"/>
      <c r="G23" s="246"/>
      <c r="H23" s="246"/>
      <c r="I23" s="42"/>
      <c r="J23" s="42"/>
      <c r="K23" s="42"/>
      <c r="L23" s="2"/>
    </row>
    <row r="24" spans="2:13" ht="33.950000000000003" customHeight="1">
      <c r="B24" s="7"/>
      <c r="C24" s="247"/>
      <c r="D24" s="248"/>
      <c r="E24" s="248"/>
      <c r="F24" s="248"/>
      <c r="G24" s="248"/>
      <c r="H24" s="249"/>
      <c r="I24" s="42"/>
      <c r="J24" s="42"/>
      <c r="K24" s="42"/>
    </row>
    <row r="25" spans="2:13">
      <c r="B25" s="16"/>
      <c r="C25" s="250"/>
      <c r="D25" s="251"/>
      <c r="E25" s="251"/>
      <c r="F25" s="251"/>
      <c r="G25" s="251"/>
      <c r="H25" s="252"/>
      <c r="I25" s="1"/>
      <c r="J25" s="1"/>
      <c r="K25" s="1"/>
    </row>
    <row r="26" spans="2:13">
      <c r="B26" s="16"/>
      <c r="C26" s="250"/>
      <c r="D26" s="251"/>
      <c r="E26" s="251"/>
      <c r="F26" s="251"/>
      <c r="G26" s="251"/>
      <c r="H26" s="252"/>
      <c r="I26" s="1"/>
      <c r="J26" s="1"/>
      <c r="K26" s="1"/>
    </row>
    <row r="27" spans="2:13">
      <c r="C27" s="250"/>
      <c r="D27" s="251"/>
      <c r="E27" s="251"/>
      <c r="F27" s="251"/>
      <c r="G27" s="251"/>
      <c r="H27" s="252"/>
      <c r="I27" s="1"/>
      <c r="J27" s="1"/>
      <c r="K27" s="1"/>
    </row>
    <row r="28" spans="2:13" ht="124.5" customHeight="1">
      <c r="C28" s="250"/>
      <c r="D28" s="251"/>
      <c r="E28" s="251"/>
      <c r="F28" s="251"/>
      <c r="G28" s="251"/>
      <c r="H28" s="252"/>
      <c r="I28" s="1"/>
      <c r="J28" s="1"/>
      <c r="K28" s="1"/>
    </row>
    <row r="29" spans="2:13" ht="16.5" thickBot="1">
      <c r="C29" s="253"/>
      <c r="D29" s="254"/>
      <c r="E29" s="254"/>
      <c r="F29" s="254"/>
      <c r="G29" s="254"/>
      <c r="H29" s="255"/>
      <c r="I29" s="1"/>
      <c r="J29" s="1"/>
      <c r="K29" s="1"/>
    </row>
    <row r="30" spans="2:13">
      <c r="C30" s="4"/>
      <c r="D30" s="4"/>
      <c r="E30" s="4"/>
      <c r="F30" s="4"/>
      <c r="G30" s="4"/>
      <c r="H30" s="4"/>
      <c r="I30" s="1"/>
      <c r="J30" s="1"/>
      <c r="K30" s="1"/>
    </row>
    <row r="31" spans="2:13">
      <c r="I31" s="1"/>
      <c r="J31" s="1"/>
      <c r="K31" s="1"/>
    </row>
    <row r="32" spans="2:13">
      <c r="I32" s="1"/>
      <c r="J32" s="1"/>
      <c r="K32" s="1"/>
    </row>
    <row r="33" spans="9:11">
      <c r="I33" s="1"/>
      <c r="J33" s="1"/>
      <c r="K33" s="1"/>
    </row>
    <row r="34" spans="9:11">
      <c r="J34" s="1"/>
      <c r="K34" s="1"/>
    </row>
    <row r="35" spans="9:11">
      <c r="J35" s="1"/>
      <c r="K35" s="1"/>
    </row>
  </sheetData>
  <dataConsolidate/>
  <mergeCells count="26">
    <mergeCell ref="D14:D15"/>
    <mergeCell ref="C14:C15"/>
    <mergeCell ref="D16:D17"/>
    <mergeCell ref="C16:C17"/>
    <mergeCell ref="D12:D13"/>
    <mergeCell ref="B3:H3"/>
    <mergeCell ref="B1:H1"/>
    <mergeCell ref="C7:D7"/>
    <mergeCell ref="B5:C5"/>
    <mergeCell ref="B9:C9"/>
    <mergeCell ref="H14:H16"/>
    <mergeCell ref="C23:H23"/>
    <mergeCell ref="C24:H29"/>
    <mergeCell ref="E5:F5"/>
    <mergeCell ref="E12:F13"/>
    <mergeCell ref="E14:F15"/>
    <mergeCell ref="E16:F17"/>
    <mergeCell ref="G12:G13"/>
    <mergeCell ref="G14:G15"/>
    <mergeCell ref="G16:G17"/>
    <mergeCell ref="E11:F11"/>
    <mergeCell ref="C18:D18"/>
    <mergeCell ref="C19:G19"/>
    <mergeCell ref="C21:G21"/>
    <mergeCell ref="E18:G18"/>
    <mergeCell ref="C12:C13"/>
  </mergeCells>
  <phoneticPr fontId="1" type="noConversion"/>
  <dataValidations count="1">
    <dataValidation type="list" allowBlank="1" showInputMessage="1" showErrorMessage="1" sqref="G12:G17" xr:uid="{25A0170B-11A4-45FA-8B00-B1D361D3D507}">
      <formula1>"100, 92, 83, 74, 68, 65, 62, 58, 55, 52, 48, 45, 42, 35, 20, 15, 0"</formula1>
    </dataValidation>
  </dataValidations>
  <pageMargins left="0.59" right="0.59" top="0.61" bottom="0.61" header="0.39" footer="0.39"/>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1DD6-4731-4C3F-9F41-B39A4149F634}">
  <sheetPr>
    <tabColor theme="0"/>
  </sheetPr>
  <dimension ref="A1:V51"/>
  <sheetViews>
    <sheetView workbookViewId="0">
      <selection activeCell="S18" sqref="S18"/>
    </sheetView>
  </sheetViews>
  <sheetFormatPr defaultColWidth="8.875" defaultRowHeight="15.75"/>
  <cols>
    <col min="14" max="14" width="12.5" customWidth="1"/>
  </cols>
  <sheetData>
    <row r="1" spans="1:22" ht="16.5" thickBot="1">
      <c r="A1" s="16"/>
      <c r="B1" s="16"/>
      <c r="C1" s="16"/>
      <c r="D1" s="16"/>
      <c r="E1" s="16"/>
      <c r="F1" s="16"/>
      <c r="G1" s="16"/>
      <c r="H1" s="16"/>
      <c r="I1" s="16"/>
      <c r="J1" s="16"/>
      <c r="K1" s="16"/>
      <c r="L1" s="16"/>
      <c r="M1" s="16"/>
      <c r="N1" s="16"/>
      <c r="O1" s="16"/>
      <c r="P1" s="16"/>
      <c r="Q1" s="16"/>
      <c r="R1" s="16"/>
      <c r="S1" s="16"/>
      <c r="T1" s="16"/>
      <c r="U1" s="16"/>
      <c r="V1" s="16"/>
    </row>
    <row r="2" spans="1:22">
      <c r="A2" s="16"/>
      <c r="B2" s="16"/>
      <c r="C2" s="307" t="s">
        <v>89</v>
      </c>
      <c r="D2" s="308"/>
      <c r="E2" s="308"/>
      <c r="F2" s="308"/>
      <c r="G2" s="308"/>
      <c r="H2" s="308"/>
      <c r="I2" s="308"/>
      <c r="J2" s="308"/>
      <c r="K2" s="308"/>
      <c r="L2" s="309"/>
      <c r="M2" s="16"/>
      <c r="N2" s="16"/>
      <c r="O2" s="16"/>
      <c r="P2" s="16"/>
      <c r="Q2" s="16"/>
      <c r="R2" s="16"/>
      <c r="S2" s="16"/>
      <c r="T2" s="16"/>
      <c r="U2" s="16"/>
      <c r="V2" s="16"/>
    </row>
    <row r="3" spans="1:22" ht="16.5" thickBot="1">
      <c r="A3" s="16"/>
      <c r="B3" s="16"/>
      <c r="C3" s="310"/>
      <c r="D3" s="311"/>
      <c r="E3" s="311"/>
      <c r="F3" s="311"/>
      <c r="G3" s="311"/>
      <c r="H3" s="311"/>
      <c r="I3" s="311"/>
      <c r="J3" s="311"/>
      <c r="K3" s="311"/>
      <c r="L3" s="312"/>
      <c r="M3" s="16"/>
      <c r="N3" s="16"/>
      <c r="O3" s="16"/>
      <c r="P3" s="16"/>
      <c r="Q3" s="16"/>
      <c r="R3" s="16"/>
      <c r="S3" s="16"/>
      <c r="T3" s="16"/>
      <c r="U3" s="16"/>
      <c r="V3" s="16"/>
    </row>
    <row r="4" spans="1:22">
      <c r="A4" s="16"/>
      <c r="B4" s="16"/>
      <c r="C4" s="16"/>
      <c r="D4" s="16"/>
      <c r="E4" s="16"/>
      <c r="F4" s="16"/>
      <c r="G4" s="16"/>
      <c r="H4" s="16"/>
      <c r="I4" s="16"/>
      <c r="J4" s="16"/>
      <c r="K4" s="16"/>
      <c r="L4" s="16"/>
      <c r="M4" s="17"/>
      <c r="N4" s="17"/>
      <c r="O4" s="17"/>
      <c r="P4" s="17"/>
      <c r="Q4" s="17"/>
      <c r="R4" s="16"/>
      <c r="S4" s="16"/>
      <c r="T4" s="16"/>
      <c r="U4" s="16"/>
      <c r="V4" s="16"/>
    </row>
    <row r="5" spans="1:22">
      <c r="A5" s="16"/>
      <c r="B5" s="16"/>
      <c r="C5" s="287" t="s">
        <v>86</v>
      </c>
      <c r="D5" s="287"/>
      <c r="E5" s="287"/>
      <c r="F5" s="287"/>
      <c r="G5" s="287"/>
      <c r="H5" s="287"/>
      <c r="I5" s="287"/>
      <c r="J5" s="287"/>
      <c r="K5" s="287"/>
      <c r="L5" s="287"/>
      <c r="M5" s="17"/>
      <c r="N5" s="17"/>
      <c r="O5" s="17"/>
      <c r="P5" s="17"/>
      <c r="Q5" s="17"/>
      <c r="R5" s="16"/>
      <c r="S5" s="16"/>
      <c r="T5" s="16"/>
      <c r="U5" s="16"/>
      <c r="V5" s="16"/>
    </row>
    <row r="6" spans="1:22">
      <c r="A6" s="16"/>
      <c r="B6" s="16"/>
      <c r="C6" s="287"/>
      <c r="D6" s="287"/>
      <c r="E6" s="287"/>
      <c r="F6" s="287"/>
      <c r="G6" s="287"/>
      <c r="H6" s="287"/>
      <c r="I6" s="287"/>
      <c r="J6" s="287"/>
      <c r="K6" s="287"/>
      <c r="L6" s="287"/>
      <c r="M6" s="17"/>
      <c r="N6" s="17"/>
      <c r="O6" s="17"/>
      <c r="P6" s="17"/>
      <c r="Q6" s="17"/>
      <c r="R6" s="16"/>
      <c r="S6" s="16"/>
      <c r="T6" s="16"/>
      <c r="U6" s="16"/>
      <c r="V6" s="16"/>
    </row>
    <row r="7" spans="1:22">
      <c r="A7" s="16"/>
      <c r="B7" s="16"/>
      <c r="C7" s="287"/>
      <c r="D7" s="287"/>
      <c r="E7" s="287"/>
      <c r="F7" s="287"/>
      <c r="G7" s="287"/>
      <c r="H7" s="287"/>
      <c r="I7" s="287"/>
      <c r="J7" s="287"/>
      <c r="K7" s="287"/>
      <c r="L7" s="287"/>
      <c r="M7" s="17"/>
      <c r="N7" s="17"/>
      <c r="O7" s="17"/>
      <c r="P7" s="17"/>
      <c r="Q7" s="17"/>
      <c r="R7" s="16"/>
      <c r="S7" s="16"/>
      <c r="T7" s="16"/>
      <c r="U7" s="16"/>
      <c r="V7" s="16"/>
    </row>
    <row r="8" spans="1:22">
      <c r="A8" s="16"/>
      <c r="B8" s="16"/>
      <c r="C8" s="287"/>
      <c r="D8" s="287"/>
      <c r="E8" s="287"/>
      <c r="F8" s="287"/>
      <c r="G8" s="287"/>
      <c r="H8" s="287"/>
      <c r="I8" s="287"/>
      <c r="J8" s="287"/>
      <c r="K8" s="287"/>
      <c r="L8" s="287"/>
      <c r="M8" s="17"/>
      <c r="N8" s="17"/>
      <c r="O8" s="17"/>
      <c r="P8" s="17"/>
      <c r="Q8" s="17"/>
      <c r="R8" s="16"/>
      <c r="S8" s="16"/>
      <c r="T8" s="16"/>
      <c r="U8" s="16"/>
      <c r="V8" s="16"/>
    </row>
    <row r="9" spans="1:22">
      <c r="A9" s="16"/>
      <c r="B9" s="16"/>
      <c r="C9" s="287"/>
      <c r="D9" s="287"/>
      <c r="E9" s="287"/>
      <c r="F9" s="287"/>
      <c r="G9" s="287"/>
      <c r="H9" s="287"/>
      <c r="I9" s="287"/>
      <c r="J9" s="287"/>
      <c r="K9" s="287"/>
      <c r="L9" s="287"/>
      <c r="M9" s="17"/>
      <c r="N9" s="17"/>
      <c r="O9" s="17"/>
      <c r="P9" s="17"/>
      <c r="Q9" s="17"/>
      <c r="R9" s="16"/>
      <c r="S9" s="16"/>
      <c r="T9" s="16"/>
      <c r="U9" s="16"/>
      <c r="V9" s="16"/>
    </row>
    <row r="10" spans="1:22">
      <c r="A10" s="16"/>
      <c r="B10" s="16"/>
      <c r="C10" s="287"/>
      <c r="D10" s="287"/>
      <c r="E10" s="287"/>
      <c r="F10" s="287"/>
      <c r="G10" s="287"/>
      <c r="H10" s="287"/>
      <c r="I10" s="287"/>
      <c r="J10" s="287"/>
      <c r="K10" s="287"/>
      <c r="L10" s="287"/>
      <c r="M10" s="17"/>
      <c r="N10" s="17"/>
      <c r="O10" s="17"/>
      <c r="P10" s="17"/>
      <c r="Q10" s="17"/>
      <c r="R10" s="16"/>
      <c r="S10" s="16"/>
      <c r="T10" s="16"/>
      <c r="U10" s="16"/>
      <c r="V10" s="16"/>
    </row>
    <row r="11" spans="1:22" ht="16.5" thickBot="1">
      <c r="A11" s="16"/>
      <c r="B11" s="16"/>
      <c r="C11" s="287"/>
      <c r="D11" s="287"/>
      <c r="E11" s="287"/>
      <c r="F11" s="287"/>
      <c r="G11" s="287"/>
      <c r="H11" s="287"/>
      <c r="I11" s="287"/>
      <c r="J11" s="287"/>
      <c r="K11" s="287"/>
      <c r="L11" s="287"/>
      <c r="M11" s="19"/>
      <c r="N11" s="19"/>
      <c r="O11" s="17"/>
      <c r="P11" s="17"/>
      <c r="Q11" s="17"/>
      <c r="R11" s="16"/>
      <c r="S11" s="16"/>
      <c r="T11" s="16"/>
      <c r="U11" s="16"/>
      <c r="V11" s="16"/>
    </row>
    <row r="12" spans="1:22">
      <c r="A12" s="16"/>
      <c r="B12" s="16"/>
      <c r="C12" s="288" t="str">
        <f>IF(N13&gt;=98,"100",IF(N13&gt;=90,"92",IF(N13&gt;=80,"83",IF(N13&gt;=70,"74",IF(N13&gt;=67,"68",IF(N13&gt;=64,"65",IF(N13&gt;=60,"62",IF(N13&gt;=57,"58",IF(N13&gt;=54,"55",IF(N13&gt;=50,"52",IF(N13&gt;=47,"48",IF(N13&gt;=44,"45",IF(N13&gt;=40,"42",IF(N13&gt;=34,"35",IF(N13&gt;=19,"20",IF(N13&gt;=14,"15",IF(N13&gt;=0,"0","")))))))))))))))))</f>
        <v>0</v>
      </c>
      <c r="D12" s="289"/>
      <c r="E12" s="289"/>
      <c r="F12" s="289"/>
      <c r="G12" s="289"/>
      <c r="H12" s="289"/>
      <c r="I12" s="289"/>
      <c r="J12" s="289"/>
      <c r="K12" s="289"/>
      <c r="L12" s="290"/>
      <c r="M12" s="19"/>
      <c r="N12" s="19"/>
      <c r="O12" s="17"/>
      <c r="P12" s="17"/>
      <c r="Q12" s="17"/>
      <c r="R12" s="16"/>
      <c r="S12" s="16"/>
      <c r="T12" s="16"/>
      <c r="U12" s="16"/>
      <c r="V12" s="16"/>
    </row>
    <row r="13" spans="1:22" ht="15.75" customHeight="1">
      <c r="A13" s="16"/>
      <c r="B13" s="16"/>
      <c r="C13" s="291"/>
      <c r="D13" s="292"/>
      <c r="E13" s="292"/>
      <c r="F13" s="292"/>
      <c r="G13" s="292"/>
      <c r="H13" s="292"/>
      <c r="I13" s="292"/>
      <c r="J13" s="292"/>
      <c r="K13" s="292"/>
      <c r="L13" s="293"/>
      <c r="M13" s="19"/>
      <c r="N13" s="306">
        <f>AVERAGE('Overall Grade Mark AE2'!H18,'Overall Grade Mark AE3'!H18)</f>
        <v>0</v>
      </c>
      <c r="O13" s="17"/>
      <c r="P13" s="17"/>
      <c r="Q13" s="17"/>
      <c r="R13" s="16"/>
      <c r="S13" s="16"/>
      <c r="T13" s="16"/>
      <c r="U13" s="16"/>
      <c r="V13" s="16"/>
    </row>
    <row r="14" spans="1:22" ht="15.75" customHeight="1">
      <c r="A14" s="16"/>
      <c r="B14" s="16"/>
      <c r="C14" s="291"/>
      <c r="D14" s="292"/>
      <c r="E14" s="292"/>
      <c r="F14" s="292"/>
      <c r="G14" s="292"/>
      <c r="H14" s="292"/>
      <c r="I14" s="292"/>
      <c r="J14" s="292"/>
      <c r="K14" s="292"/>
      <c r="L14" s="293"/>
      <c r="M14" s="19"/>
      <c r="N14" s="306"/>
      <c r="O14" s="17"/>
      <c r="P14" s="17"/>
      <c r="Q14" s="17"/>
      <c r="R14" s="16"/>
      <c r="S14" s="16"/>
      <c r="T14" s="16"/>
      <c r="U14" s="16"/>
      <c r="V14" s="16"/>
    </row>
    <row r="15" spans="1:22" ht="15.75" customHeight="1">
      <c r="A15" s="16"/>
      <c r="B15" s="16"/>
      <c r="C15" s="291"/>
      <c r="D15" s="292"/>
      <c r="E15" s="292"/>
      <c r="F15" s="292"/>
      <c r="G15" s="292"/>
      <c r="H15" s="292"/>
      <c r="I15" s="292"/>
      <c r="J15" s="292"/>
      <c r="K15" s="292"/>
      <c r="L15" s="293"/>
      <c r="M15" s="19"/>
      <c r="N15" s="306"/>
      <c r="O15" s="17"/>
      <c r="P15" s="17"/>
      <c r="Q15" s="17"/>
      <c r="R15" s="16"/>
      <c r="S15" s="16"/>
      <c r="T15" s="16"/>
      <c r="U15" s="16"/>
      <c r="V15" s="16"/>
    </row>
    <row r="16" spans="1:22" ht="15.75" customHeight="1">
      <c r="A16" s="16"/>
      <c r="B16" s="16"/>
      <c r="C16" s="291"/>
      <c r="D16" s="292"/>
      <c r="E16" s="292"/>
      <c r="F16" s="292"/>
      <c r="G16" s="292"/>
      <c r="H16" s="292"/>
      <c r="I16" s="292"/>
      <c r="J16" s="292"/>
      <c r="K16" s="292"/>
      <c r="L16" s="293"/>
      <c r="M16" s="19"/>
      <c r="N16" s="306"/>
      <c r="O16" s="17"/>
      <c r="P16" s="17"/>
      <c r="Q16" s="17"/>
      <c r="R16" s="16"/>
      <c r="S16" s="16"/>
      <c r="T16" s="16"/>
      <c r="U16" s="16"/>
      <c r="V16" s="16"/>
    </row>
    <row r="17" spans="1:22" ht="15.75" customHeight="1">
      <c r="A17" s="16"/>
      <c r="B17" s="16"/>
      <c r="C17" s="291"/>
      <c r="D17" s="292"/>
      <c r="E17" s="292"/>
      <c r="F17" s="292"/>
      <c r="G17" s="292"/>
      <c r="H17" s="292"/>
      <c r="I17" s="292"/>
      <c r="J17" s="292"/>
      <c r="K17" s="292"/>
      <c r="L17" s="293"/>
      <c r="M17" s="19"/>
      <c r="N17" s="306"/>
      <c r="O17" s="17"/>
      <c r="P17" s="17"/>
      <c r="Q17" s="17"/>
      <c r="R17" s="16"/>
      <c r="S17" s="16"/>
      <c r="T17" s="16"/>
      <c r="U17" s="16"/>
      <c r="V17" s="16"/>
    </row>
    <row r="18" spans="1:22" ht="15.75" customHeight="1">
      <c r="A18" s="16"/>
      <c r="B18" s="16"/>
      <c r="C18" s="291"/>
      <c r="D18" s="292"/>
      <c r="E18" s="292"/>
      <c r="F18" s="292"/>
      <c r="G18" s="292"/>
      <c r="H18" s="292"/>
      <c r="I18" s="292"/>
      <c r="J18" s="292"/>
      <c r="K18" s="292"/>
      <c r="L18" s="293"/>
      <c r="M18" s="19"/>
      <c r="N18" s="306"/>
      <c r="O18" s="17"/>
      <c r="P18" s="17"/>
      <c r="Q18" s="17"/>
      <c r="R18" s="16"/>
      <c r="S18" s="16"/>
      <c r="T18" s="16"/>
      <c r="U18" s="16"/>
      <c r="V18" s="16"/>
    </row>
    <row r="19" spans="1:22" ht="15.75" customHeight="1">
      <c r="A19" s="16"/>
      <c r="B19" s="16"/>
      <c r="C19" s="291"/>
      <c r="D19" s="292"/>
      <c r="E19" s="292"/>
      <c r="F19" s="292"/>
      <c r="G19" s="292"/>
      <c r="H19" s="292"/>
      <c r="I19" s="292"/>
      <c r="J19" s="292"/>
      <c r="K19" s="292"/>
      <c r="L19" s="293"/>
      <c r="M19" s="19"/>
      <c r="N19" s="306"/>
      <c r="O19" s="17"/>
      <c r="P19" s="17"/>
      <c r="Q19" s="17"/>
      <c r="R19" s="16"/>
      <c r="S19" s="16"/>
      <c r="T19" s="16"/>
      <c r="U19" s="16"/>
      <c r="V19" s="16"/>
    </row>
    <row r="20" spans="1:22">
      <c r="A20" s="16"/>
      <c r="B20" s="16"/>
      <c r="C20" s="291"/>
      <c r="D20" s="292"/>
      <c r="E20" s="292"/>
      <c r="F20" s="292"/>
      <c r="G20" s="292"/>
      <c r="H20" s="292"/>
      <c r="I20" s="292"/>
      <c r="J20" s="292"/>
      <c r="K20" s="292"/>
      <c r="L20" s="293"/>
      <c r="M20" s="17"/>
      <c r="N20" s="17"/>
      <c r="O20" s="17"/>
      <c r="P20" s="17"/>
      <c r="Q20" s="17"/>
      <c r="R20" s="16"/>
      <c r="S20" s="16"/>
      <c r="T20" s="16"/>
      <c r="U20" s="16"/>
      <c r="V20" s="16"/>
    </row>
    <row r="21" spans="1:22" ht="44.25" customHeight="1" thickBot="1">
      <c r="A21" s="16"/>
      <c r="B21" s="16"/>
      <c r="C21" s="294"/>
      <c r="D21" s="295"/>
      <c r="E21" s="295"/>
      <c r="F21" s="295"/>
      <c r="G21" s="295"/>
      <c r="H21" s="295"/>
      <c r="I21" s="295"/>
      <c r="J21" s="295"/>
      <c r="K21" s="295"/>
      <c r="L21" s="296"/>
      <c r="M21" s="17"/>
      <c r="N21" s="17"/>
      <c r="O21" s="17"/>
      <c r="P21" s="17"/>
      <c r="Q21" s="17"/>
      <c r="R21" s="16"/>
      <c r="S21" s="16"/>
      <c r="T21" s="16"/>
      <c r="U21" s="16"/>
      <c r="V21" s="16"/>
    </row>
    <row r="22" spans="1:22">
      <c r="A22" s="16"/>
      <c r="B22" s="16"/>
      <c r="C22" s="297" t="s">
        <v>90</v>
      </c>
      <c r="D22" s="298"/>
      <c r="E22" s="298"/>
      <c r="F22" s="298"/>
      <c r="G22" s="298"/>
      <c r="H22" s="298"/>
      <c r="I22" s="298"/>
      <c r="J22" s="298"/>
      <c r="K22" s="298"/>
      <c r="L22" s="299"/>
      <c r="M22" s="17"/>
      <c r="N22" s="17"/>
      <c r="O22" s="17"/>
      <c r="P22" s="17"/>
      <c r="Q22" s="17"/>
      <c r="R22" s="16"/>
      <c r="S22" s="16"/>
      <c r="T22" s="16"/>
      <c r="U22" s="16"/>
      <c r="V22" s="16"/>
    </row>
    <row r="23" spans="1:22">
      <c r="A23" s="16"/>
      <c r="B23" s="16"/>
      <c r="C23" s="300"/>
      <c r="D23" s="301"/>
      <c r="E23" s="301"/>
      <c r="F23" s="301"/>
      <c r="G23" s="301"/>
      <c r="H23" s="301"/>
      <c r="I23" s="301"/>
      <c r="J23" s="301"/>
      <c r="K23" s="301"/>
      <c r="L23" s="302"/>
      <c r="M23" s="17"/>
      <c r="N23" s="17"/>
      <c r="O23" s="17"/>
      <c r="P23" s="17"/>
      <c r="Q23" s="17"/>
      <c r="R23" s="16"/>
      <c r="S23" s="16"/>
      <c r="T23" s="16"/>
      <c r="U23" s="16"/>
      <c r="V23" s="16"/>
    </row>
    <row r="24" spans="1:22">
      <c r="A24" s="16"/>
      <c r="B24" s="16"/>
      <c r="C24" s="300"/>
      <c r="D24" s="301"/>
      <c r="E24" s="301"/>
      <c r="F24" s="301"/>
      <c r="G24" s="301"/>
      <c r="H24" s="301"/>
      <c r="I24" s="301"/>
      <c r="J24" s="301"/>
      <c r="K24" s="301"/>
      <c r="L24" s="302"/>
      <c r="M24" s="17"/>
      <c r="N24" s="17"/>
      <c r="O24" s="17"/>
      <c r="P24" s="17"/>
      <c r="Q24" s="17"/>
      <c r="R24" s="16"/>
      <c r="S24" s="16"/>
      <c r="T24" s="16"/>
      <c r="U24" s="16"/>
      <c r="V24" s="16"/>
    </row>
    <row r="25" spans="1:22">
      <c r="A25" s="16"/>
      <c r="B25" s="16"/>
      <c r="C25" s="300"/>
      <c r="D25" s="301"/>
      <c r="E25" s="301"/>
      <c r="F25" s="301"/>
      <c r="G25" s="301"/>
      <c r="H25" s="301"/>
      <c r="I25" s="301"/>
      <c r="J25" s="301"/>
      <c r="K25" s="301"/>
      <c r="L25" s="302"/>
      <c r="M25" s="17"/>
      <c r="N25" s="17"/>
      <c r="O25" s="17"/>
      <c r="P25" s="17"/>
      <c r="Q25" s="17"/>
      <c r="R25" s="16"/>
      <c r="S25" s="16"/>
      <c r="T25" s="16"/>
      <c r="U25" s="16"/>
      <c r="V25" s="16"/>
    </row>
    <row r="26" spans="1:22">
      <c r="A26" s="16"/>
      <c r="B26" s="16"/>
      <c r="C26" s="300"/>
      <c r="D26" s="301"/>
      <c r="E26" s="301"/>
      <c r="F26" s="301"/>
      <c r="G26" s="301"/>
      <c r="H26" s="301"/>
      <c r="I26" s="301"/>
      <c r="J26" s="301"/>
      <c r="K26" s="301"/>
      <c r="L26" s="302"/>
      <c r="M26" s="17"/>
      <c r="N26" s="17"/>
      <c r="O26" s="17"/>
      <c r="P26" s="17"/>
      <c r="Q26" s="17"/>
      <c r="R26" s="16"/>
      <c r="S26" s="16"/>
      <c r="T26" s="16"/>
      <c r="U26" s="16"/>
      <c r="V26" s="16"/>
    </row>
    <row r="27" spans="1:22">
      <c r="A27" s="16"/>
      <c r="B27" s="16"/>
      <c r="C27" s="300"/>
      <c r="D27" s="301"/>
      <c r="E27" s="301"/>
      <c r="F27" s="301"/>
      <c r="G27" s="301"/>
      <c r="H27" s="301"/>
      <c r="I27" s="301"/>
      <c r="J27" s="301"/>
      <c r="K27" s="301"/>
      <c r="L27" s="302"/>
      <c r="M27" s="17"/>
      <c r="N27" s="17"/>
      <c r="O27" s="17"/>
      <c r="P27" s="17"/>
      <c r="Q27" s="17"/>
      <c r="R27" s="16"/>
      <c r="S27" s="16"/>
      <c r="T27" s="16"/>
      <c r="U27" s="16"/>
      <c r="V27" s="16"/>
    </row>
    <row r="28" spans="1:22">
      <c r="A28" s="16"/>
      <c r="B28" s="16"/>
      <c r="C28" s="300"/>
      <c r="D28" s="301"/>
      <c r="E28" s="301"/>
      <c r="F28" s="301"/>
      <c r="G28" s="301"/>
      <c r="H28" s="301"/>
      <c r="I28" s="301"/>
      <c r="J28" s="301"/>
      <c r="K28" s="301"/>
      <c r="L28" s="302"/>
      <c r="M28" s="17"/>
      <c r="N28" s="17"/>
      <c r="O28" s="17"/>
      <c r="P28" s="17"/>
      <c r="Q28" s="17"/>
      <c r="R28" s="16"/>
      <c r="S28" s="16"/>
      <c r="T28" s="16"/>
      <c r="U28" s="16"/>
      <c r="V28" s="16"/>
    </row>
    <row r="29" spans="1:22">
      <c r="A29" s="16"/>
      <c r="B29" s="16"/>
      <c r="C29" s="300"/>
      <c r="D29" s="301"/>
      <c r="E29" s="301"/>
      <c r="F29" s="301"/>
      <c r="G29" s="301"/>
      <c r="H29" s="301"/>
      <c r="I29" s="301"/>
      <c r="J29" s="301"/>
      <c r="K29" s="301"/>
      <c r="L29" s="302"/>
      <c r="M29" s="17"/>
      <c r="N29" s="17"/>
      <c r="O29" s="17"/>
      <c r="P29" s="17"/>
      <c r="Q29" s="17"/>
      <c r="R29" s="16"/>
      <c r="S29" s="16"/>
      <c r="T29" s="16"/>
      <c r="U29" s="16"/>
      <c r="V29" s="16"/>
    </row>
    <row r="30" spans="1:22">
      <c r="A30" s="16"/>
      <c r="B30" s="16"/>
      <c r="C30" s="300"/>
      <c r="D30" s="301"/>
      <c r="E30" s="301"/>
      <c r="F30" s="301"/>
      <c r="G30" s="301"/>
      <c r="H30" s="301"/>
      <c r="I30" s="301"/>
      <c r="J30" s="301"/>
      <c r="K30" s="301"/>
      <c r="L30" s="302"/>
      <c r="M30" s="17"/>
      <c r="N30" s="17"/>
      <c r="O30" s="17"/>
      <c r="P30" s="17"/>
      <c r="Q30" s="17"/>
      <c r="R30" s="16"/>
      <c r="S30" s="16"/>
      <c r="T30" s="16"/>
      <c r="U30" s="16"/>
      <c r="V30" s="16"/>
    </row>
    <row r="31" spans="1:22" ht="66.75" customHeight="1" thickBot="1">
      <c r="A31" s="16"/>
      <c r="B31" s="16"/>
      <c r="C31" s="303"/>
      <c r="D31" s="304"/>
      <c r="E31" s="304"/>
      <c r="F31" s="304"/>
      <c r="G31" s="304"/>
      <c r="H31" s="304"/>
      <c r="I31" s="304"/>
      <c r="J31" s="304"/>
      <c r="K31" s="304"/>
      <c r="L31" s="305"/>
      <c r="M31" s="16"/>
      <c r="N31" s="16"/>
      <c r="O31" s="16"/>
      <c r="P31" s="16"/>
      <c r="Q31" s="16"/>
      <c r="R31" s="16"/>
      <c r="S31" s="16"/>
      <c r="T31" s="16"/>
      <c r="U31" s="16"/>
      <c r="V31" s="16"/>
    </row>
    <row r="32" spans="1:22">
      <c r="A32" s="16"/>
      <c r="B32" s="16"/>
      <c r="C32" s="16"/>
      <c r="D32" s="16"/>
      <c r="E32" s="16"/>
      <c r="F32" s="16"/>
      <c r="G32" s="16"/>
      <c r="H32" s="16"/>
      <c r="I32" s="16"/>
      <c r="J32" s="16"/>
      <c r="K32" s="16"/>
      <c r="L32" s="16"/>
      <c r="M32" s="16"/>
      <c r="N32" s="16"/>
      <c r="O32" s="16"/>
      <c r="P32" s="16"/>
      <c r="Q32" s="16"/>
      <c r="R32" s="16"/>
      <c r="S32" s="16"/>
      <c r="T32" s="16"/>
      <c r="U32" s="16"/>
      <c r="V32" s="16"/>
    </row>
    <row r="33" spans="1:22">
      <c r="A33" s="16"/>
      <c r="B33" s="16"/>
      <c r="C33" s="16"/>
      <c r="D33" s="16"/>
      <c r="E33" s="16"/>
      <c r="F33" s="16"/>
      <c r="G33" s="16"/>
      <c r="H33" s="16"/>
      <c r="I33" s="16"/>
      <c r="J33" s="16"/>
      <c r="K33" s="16"/>
      <c r="L33" s="16"/>
      <c r="M33" s="16"/>
      <c r="N33" s="16"/>
      <c r="O33" s="16"/>
      <c r="P33" s="16"/>
      <c r="Q33" s="16"/>
      <c r="R33" s="16"/>
      <c r="S33" s="16"/>
      <c r="T33" s="16"/>
      <c r="U33" s="16"/>
      <c r="V33" s="16"/>
    </row>
    <row r="34" spans="1:22">
      <c r="A34" s="16"/>
      <c r="B34" s="16"/>
      <c r="C34" s="16"/>
      <c r="D34" s="16"/>
      <c r="E34" s="16"/>
      <c r="F34" s="16"/>
      <c r="G34" s="16"/>
      <c r="H34" s="16"/>
      <c r="I34" s="16"/>
      <c r="J34" s="16"/>
      <c r="K34" s="16"/>
      <c r="L34" s="16"/>
      <c r="M34" s="16"/>
      <c r="N34" s="16"/>
      <c r="O34" s="16"/>
      <c r="P34" s="16"/>
      <c r="Q34" s="16"/>
      <c r="R34" s="16"/>
      <c r="S34" s="16"/>
      <c r="T34" s="16"/>
      <c r="U34" s="16"/>
      <c r="V34" s="16"/>
    </row>
    <row r="35" spans="1:22">
      <c r="A35" s="16"/>
      <c r="B35" s="16"/>
      <c r="C35" s="16"/>
      <c r="D35" s="16"/>
      <c r="E35" s="16"/>
      <c r="F35" s="16"/>
      <c r="G35" s="16"/>
      <c r="H35" s="16"/>
      <c r="I35" s="16"/>
      <c r="J35" s="16"/>
      <c r="K35" s="16"/>
      <c r="L35" s="16"/>
      <c r="M35" s="16"/>
      <c r="N35" s="16"/>
      <c r="O35" s="16"/>
      <c r="P35" s="16"/>
      <c r="Q35" s="16"/>
      <c r="R35" s="16"/>
      <c r="S35" s="16"/>
      <c r="T35" s="16"/>
      <c r="U35" s="16"/>
      <c r="V35" s="16"/>
    </row>
    <row r="36" spans="1:22">
      <c r="A36" s="16"/>
      <c r="B36" s="16"/>
      <c r="C36" s="16"/>
      <c r="D36" s="16"/>
      <c r="E36" s="16"/>
      <c r="F36" s="16"/>
      <c r="G36" s="16"/>
      <c r="H36" s="16"/>
      <c r="I36" s="16"/>
      <c r="J36" s="16"/>
      <c r="K36" s="16"/>
      <c r="L36" s="16"/>
      <c r="M36" s="16"/>
      <c r="N36" s="16"/>
      <c r="O36" s="16"/>
      <c r="P36" s="16"/>
      <c r="Q36" s="16"/>
      <c r="R36" s="16"/>
      <c r="S36" s="16"/>
      <c r="T36" s="16"/>
      <c r="U36" s="16"/>
      <c r="V36" s="16"/>
    </row>
    <row r="37" spans="1:22">
      <c r="A37" s="16"/>
      <c r="B37" s="16"/>
      <c r="C37" s="16"/>
      <c r="D37" s="16"/>
      <c r="E37" s="16"/>
      <c r="F37" s="16"/>
      <c r="G37" s="16"/>
      <c r="H37" s="16"/>
      <c r="I37" s="16"/>
      <c r="J37" s="16"/>
      <c r="K37" s="16"/>
      <c r="L37" s="16"/>
      <c r="M37" s="16"/>
      <c r="N37" s="16"/>
      <c r="O37" s="16"/>
      <c r="P37" s="16"/>
      <c r="Q37" s="16"/>
      <c r="R37" s="16"/>
      <c r="S37" s="16"/>
      <c r="T37" s="16"/>
      <c r="U37" s="16"/>
      <c r="V37" s="16"/>
    </row>
    <row r="38" spans="1:22">
      <c r="A38" s="16"/>
      <c r="B38" s="16"/>
      <c r="C38" s="16"/>
      <c r="D38" s="16"/>
      <c r="E38" s="16"/>
      <c r="F38" s="16"/>
      <c r="G38" s="16"/>
      <c r="H38" s="16"/>
      <c r="I38" s="16"/>
      <c r="J38" s="16"/>
      <c r="K38" s="16"/>
      <c r="L38" s="16"/>
      <c r="M38" s="16"/>
      <c r="N38" s="16"/>
      <c r="O38" s="16"/>
      <c r="P38" s="16"/>
      <c r="Q38" s="16"/>
      <c r="R38" s="16"/>
      <c r="S38" s="16"/>
      <c r="T38" s="16"/>
      <c r="U38" s="16"/>
      <c r="V38" s="16"/>
    </row>
    <row r="39" spans="1:22">
      <c r="A39" s="16"/>
      <c r="B39" s="16"/>
      <c r="C39" s="16"/>
      <c r="D39" s="16"/>
      <c r="E39" s="16"/>
      <c r="F39" s="16"/>
      <c r="G39" s="16"/>
      <c r="H39" s="16"/>
      <c r="I39" s="16"/>
      <c r="J39" s="16"/>
      <c r="K39" s="16"/>
      <c r="L39" s="16"/>
      <c r="M39" s="16"/>
      <c r="N39" s="16"/>
      <c r="O39" s="16"/>
      <c r="P39" s="16"/>
      <c r="Q39" s="16"/>
      <c r="R39" s="16"/>
      <c r="S39" s="16"/>
      <c r="T39" s="16"/>
      <c r="U39" s="16"/>
      <c r="V39" s="16"/>
    </row>
    <row r="40" spans="1:22">
      <c r="A40" s="16"/>
      <c r="B40" s="16"/>
      <c r="C40" s="16"/>
      <c r="D40" s="16"/>
      <c r="E40" s="16"/>
      <c r="F40" s="16"/>
      <c r="G40" s="16"/>
      <c r="H40" s="16"/>
      <c r="I40" s="16"/>
      <c r="J40" s="16"/>
      <c r="K40" s="16"/>
      <c r="L40" s="16"/>
      <c r="M40" s="16"/>
      <c r="N40" s="16"/>
      <c r="O40" s="16"/>
      <c r="P40" s="16"/>
      <c r="Q40" s="16"/>
      <c r="R40" s="16"/>
      <c r="S40" s="16"/>
      <c r="T40" s="16"/>
      <c r="U40" s="16"/>
      <c r="V40" s="16"/>
    </row>
    <row r="41" spans="1:22">
      <c r="A41" s="16"/>
      <c r="B41" s="16"/>
      <c r="C41" s="16"/>
      <c r="D41" s="16"/>
      <c r="E41" s="16"/>
      <c r="F41" s="16"/>
      <c r="G41" s="16"/>
      <c r="H41" s="16"/>
      <c r="I41" s="16"/>
      <c r="J41" s="16"/>
      <c r="K41" s="16"/>
      <c r="L41" s="16"/>
      <c r="M41" s="16"/>
      <c r="N41" s="16"/>
      <c r="O41" s="16"/>
      <c r="P41" s="16"/>
      <c r="Q41" s="16"/>
      <c r="R41" s="16"/>
      <c r="S41" s="16"/>
      <c r="T41" s="16"/>
      <c r="U41" s="16"/>
      <c r="V41" s="16"/>
    </row>
    <row r="42" spans="1:22">
      <c r="A42" s="16"/>
      <c r="B42" s="16"/>
      <c r="C42" s="16"/>
      <c r="D42" s="16"/>
      <c r="E42" s="16"/>
      <c r="F42" s="16"/>
      <c r="G42" s="16"/>
      <c r="H42" s="16"/>
      <c r="I42" s="16"/>
      <c r="J42" s="16"/>
      <c r="K42" s="16"/>
      <c r="L42" s="16"/>
      <c r="M42" s="16"/>
      <c r="N42" s="16"/>
      <c r="O42" s="16"/>
      <c r="P42" s="16"/>
      <c r="Q42" s="16"/>
      <c r="R42" s="16"/>
      <c r="S42" s="16"/>
      <c r="T42" s="16"/>
      <c r="U42" s="16"/>
      <c r="V42" s="16"/>
    </row>
    <row r="43" spans="1:22">
      <c r="A43" s="16"/>
      <c r="B43" s="16"/>
      <c r="C43" s="16"/>
      <c r="D43" s="16"/>
      <c r="E43" s="16"/>
      <c r="F43" s="16"/>
      <c r="G43" s="16"/>
      <c r="H43" s="16"/>
      <c r="I43" s="16"/>
      <c r="J43" s="16"/>
      <c r="K43" s="16"/>
      <c r="L43" s="16"/>
      <c r="M43" s="16"/>
      <c r="N43" s="16"/>
      <c r="O43" s="16"/>
      <c r="P43" s="16"/>
      <c r="Q43" s="16"/>
      <c r="R43" s="16"/>
      <c r="S43" s="16"/>
      <c r="T43" s="16"/>
      <c r="U43" s="16"/>
    </row>
    <row r="44" spans="1:22">
      <c r="A44" s="16"/>
      <c r="B44" s="16"/>
      <c r="C44" s="16"/>
      <c r="D44" s="16"/>
      <c r="E44" s="16"/>
      <c r="F44" s="16"/>
      <c r="G44" s="16"/>
      <c r="H44" s="16"/>
      <c r="I44" s="16"/>
      <c r="J44" s="16"/>
      <c r="K44" s="16"/>
      <c r="L44" s="16"/>
      <c r="M44" s="16"/>
      <c r="N44" s="16"/>
      <c r="O44" s="16"/>
      <c r="P44" s="16"/>
      <c r="Q44" s="16"/>
      <c r="R44" s="16"/>
      <c r="S44" s="16"/>
      <c r="T44" s="16"/>
      <c r="U44" s="16"/>
    </row>
    <row r="45" spans="1:22">
      <c r="A45" s="16"/>
      <c r="B45" s="16"/>
      <c r="C45" s="16"/>
      <c r="D45" s="16"/>
      <c r="E45" s="16"/>
      <c r="F45" s="16"/>
      <c r="G45" s="16"/>
      <c r="H45" s="16"/>
      <c r="I45" s="16"/>
      <c r="J45" s="16"/>
      <c r="K45" s="16"/>
      <c r="L45" s="16"/>
      <c r="M45" s="16"/>
      <c r="N45" s="16"/>
      <c r="O45" s="16"/>
      <c r="P45" s="16"/>
      <c r="Q45" s="16"/>
      <c r="R45" s="16"/>
      <c r="S45" s="16"/>
      <c r="T45" s="16"/>
      <c r="U45" s="16"/>
    </row>
    <row r="46" spans="1:22">
      <c r="A46" s="16"/>
      <c r="B46" s="16"/>
      <c r="C46" s="16"/>
      <c r="D46" s="16"/>
      <c r="E46" s="16"/>
      <c r="F46" s="16"/>
      <c r="G46" s="16"/>
      <c r="H46" s="16"/>
      <c r="I46" s="16"/>
      <c r="J46" s="16"/>
      <c r="K46" s="16"/>
      <c r="L46" s="16"/>
      <c r="M46" s="16"/>
      <c r="N46" s="16"/>
      <c r="O46" s="16"/>
      <c r="P46" s="16"/>
      <c r="Q46" s="16"/>
      <c r="R46" s="16"/>
      <c r="S46" s="16"/>
      <c r="T46" s="16"/>
      <c r="U46" s="16"/>
    </row>
    <row r="47" spans="1:22">
      <c r="A47" s="16"/>
      <c r="B47" s="16"/>
      <c r="C47" s="16"/>
      <c r="D47" s="16"/>
      <c r="E47" s="16"/>
      <c r="F47" s="16"/>
      <c r="G47" s="16"/>
      <c r="H47" s="16"/>
      <c r="I47" s="16"/>
      <c r="J47" s="16"/>
      <c r="K47" s="16"/>
      <c r="L47" s="16"/>
      <c r="M47" s="16"/>
      <c r="N47" s="16"/>
      <c r="O47" s="16"/>
      <c r="P47" s="16"/>
      <c r="Q47" s="16"/>
      <c r="R47" s="16"/>
      <c r="S47" s="16"/>
      <c r="T47" s="16"/>
      <c r="U47" s="16"/>
    </row>
    <row r="48" spans="1:22">
      <c r="A48" s="16"/>
      <c r="B48" s="16"/>
      <c r="C48" s="16"/>
      <c r="D48" s="16"/>
      <c r="E48" s="16"/>
      <c r="F48" s="16"/>
      <c r="G48" s="16"/>
      <c r="H48" s="16"/>
      <c r="I48" s="16"/>
      <c r="J48" s="16"/>
      <c r="K48" s="16"/>
      <c r="L48" s="16"/>
      <c r="M48" s="16"/>
      <c r="N48" s="16"/>
      <c r="O48" s="16"/>
      <c r="P48" s="16"/>
      <c r="Q48" s="16"/>
      <c r="R48" s="16"/>
      <c r="S48" s="16"/>
      <c r="T48" s="16"/>
      <c r="U48" s="16"/>
    </row>
    <row r="49" spans="1:21">
      <c r="A49" s="16"/>
      <c r="B49" s="16"/>
      <c r="C49" s="16"/>
      <c r="D49" s="16"/>
      <c r="E49" s="16"/>
      <c r="F49" s="16"/>
      <c r="G49" s="16"/>
      <c r="H49" s="16"/>
      <c r="I49" s="16"/>
      <c r="J49" s="16"/>
      <c r="K49" s="16"/>
      <c r="L49" s="16"/>
      <c r="M49" s="16"/>
      <c r="N49" s="16"/>
      <c r="O49" s="16"/>
      <c r="P49" s="16"/>
      <c r="Q49" s="16"/>
      <c r="R49" s="16"/>
      <c r="S49" s="16"/>
      <c r="T49" s="16"/>
      <c r="U49" s="16"/>
    </row>
    <row r="50" spans="1:21">
      <c r="A50" s="16"/>
      <c r="B50" s="16"/>
      <c r="C50" s="16"/>
      <c r="D50" s="16"/>
      <c r="E50" s="16"/>
      <c r="F50" s="16"/>
      <c r="G50" s="16"/>
      <c r="H50" s="16"/>
      <c r="I50" s="16"/>
      <c r="J50" s="16"/>
      <c r="K50" s="16"/>
      <c r="L50" s="16"/>
      <c r="M50" s="16"/>
      <c r="N50" s="16"/>
      <c r="O50" s="16"/>
      <c r="P50" s="16"/>
      <c r="Q50" s="16"/>
      <c r="R50" s="16"/>
      <c r="S50" s="16"/>
      <c r="T50" s="16"/>
      <c r="U50" s="16"/>
    </row>
    <row r="51" spans="1:21">
      <c r="A51" s="16"/>
      <c r="B51" s="16"/>
      <c r="C51" s="16"/>
      <c r="D51" s="16"/>
      <c r="E51" s="16"/>
      <c r="F51" s="16"/>
      <c r="G51" s="16"/>
      <c r="H51" s="16"/>
      <c r="I51" s="16"/>
      <c r="J51" s="16"/>
      <c r="K51" s="16"/>
      <c r="L51" s="16"/>
      <c r="M51" s="16"/>
      <c r="N51" s="16"/>
      <c r="O51" s="16"/>
      <c r="P51" s="16"/>
      <c r="Q51" s="16"/>
      <c r="R51" s="16"/>
      <c r="S51" s="16"/>
      <c r="T51" s="16"/>
      <c r="U51" s="16"/>
    </row>
  </sheetData>
  <mergeCells count="5">
    <mergeCell ref="C5:L11"/>
    <mergeCell ref="C12:L21"/>
    <mergeCell ref="C22:L31"/>
    <mergeCell ref="N13:N19"/>
    <mergeCell ref="C2:L3"/>
  </mergeCells>
  <conditionalFormatting sqref="C12:L21">
    <cfRule type="cellIs" dxfId="3" priority="1" operator="between">
      <formula>70</formula>
      <formula>100</formula>
    </cfRule>
    <cfRule type="cellIs" dxfId="2" priority="2" operator="between">
      <formula>60</formula>
      <formula>69</formula>
    </cfRule>
    <cfRule type="cellIs" dxfId="1" priority="3" operator="between">
      <formula>40</formula>
      <formula>59</formula>
    </cfRule>
    <cfRule type="cellIs" dxfId="0" priority="4" operator="between">
      <formula>0</formula>
      <formula>39</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B0BA5D77E6E34E8F4645A4AAF47691" ma:contentTypeVersion="0" ma:contentTypeDescription="Create a new document." ma:contentTypeScope="" ma:versionID="367d8aaa571c47ba91d577d038191776">
  <xsd:schema xmlns:xsd="http://www.w3.org/2001/XMLSchema" xmlns:xs="http://www.w3.org/2001/XMLSchema" xmlns:p="http://schemas.microsoft.com/office/2006/metadata/properties" targetNamespace="http://schemas.microsoft.com/office/2006/metadata/properties" ma:root="true" ma:fieldsID="053e24c04cd5e2396c698d4aab15ed7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71C4F8-A371-4DEA-A525-DD268A639D6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7423693-E3D0-4455-B2B0-532EE0695A82}">
  <ds:schemaRefs>
    <ds:schemaRef ds:uri="http://schemas.microsoft.com/sharepoint/v3/contenttype/forms"/>
  </ds:schemaRefs>
</ds:datastoreItem>
</file>

<file path=customXml/itemProps3.xml><?xml version="1.0" encoding="utf-8"?>
<ds:datastoreItem xmlns:ds="http://schemas.openxmlformats.org/officeDocument/2006/customXml" ds:itemID="{A93E45B2-D7B6-4B6A-BF91-E9A2B9E4C3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Feedback Breakdown AE2</vt:lpstr>
      <vt:lpstr>Rubric AE2</vt:lpstr>
      <vt:lpstr>Overall Grade Mark AE2</vt:lpstr>
      <vt:lpstr>Feedback Breakdown AE3</vt:lpstr>
      <vt:lpstr>Rubric AE3</vt:lpstr>
      <vt:lpstr>Overall Grade Mark AE3</vt:lpstr>
      <vt:lpstr>Total Grade Both AE2 &amp; AE3</vt:lpstr>
      <vt:lpstr>'Feedback Breakdown AE3'!Print_Area</vt:lpstr>
      <vt:lpstr>'Overall Grade Mark AE3'!Print_Area</vt:lpstr>
      <vt:lpstr>'Rubric AE3'!Print_Area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Reid</dc:creator>
  <cp:keywords/>
  <dc:description/>
  <cp:lastModifiedBy>Martin Reid</cp:lastModifiedBy>
  <cp:revision/>
  <dcterms:created xsi:type="dcterms:W3CDTF">2013-06-15T16:31:01Z</dcterms:created>
  <dcterms:modified xsi:type="dcterms:W3CDTF">2025-10-06T11:00:24Z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0x010100CBB0BA5D77E6E34E8F4645A4AAF47691</vt:lpwstr>
  </property>
</Properties>
</file>