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ssu-my.sharepoint.com/personal/martin_reid_solent_ac_uk/Documents/DTS_EPA_1-1-Sept_25/DTS_EPA_DEV_8_2025/EPA_DTS1-1_Assessor_Train_Feb25/"/>
    </mc:Choice>
  </mc:AlternateContent>
  <xr:revisionPtr revIDLastSave="206" documentId="8_{1230968C-5A53-4D31-9822-06A6F9833FC6}" xr6:coauthVersionLast="47" xr6:coauthVersionMax="47" xr10:uidLastSave="{95C4B015-16C4-4C83-A10E-884D00B54CC5}"/>
  <bookViews>
    <workbookView xWindow="5070" yWindow="2130" windowWidth="38700" windowHeight="18885" xr2:uid="{8C7FE6C5-3928-4CF5-953E-D926E74C66DE}"/>
  </bookViews>
  <sheets>
    <sheet name="Grade Calculator " sheetId="1" r:id="rId1"/>
    <sheet name="Grade Criteria Guid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1" l="1"/>
  <c r="E35" i="1"/>
  <c r="E36" i="1"/>
  <c r="E37" i="1"/>
  <c r="E38" i="1"/>
  <c r="E39" i="1"/>
  <c r="E40" i="1"/>
  <c r="E41" i="1"/>
  <c r="E28" i="1"/>
  <c r="E29" i="1"/>
  <c r="E30" i="1"/>
  <c r="E31" i="1"/>
  <c r="E32" i="1"/>
  <c r="E33" i="1"/>
  <c r="E26" i="1"/>
  <c r="E22" i="1"/>
  <c r="E23" i="1"/>
  <c r="E24" i="1"/>
  <c r="E25" i="1"/>
  <c r="E17" i="1"/>
  <c r="E18" i="1"/>
  <c r="E19" i="1"/>
  <c r="E20" i="1"/>
  <c r="E21" i="1"/>
  <c r="E15" i="1"/>
  <c r="E11" i="1"/>
  <c r="E12" i="1"/>
  <c r="E13" i="1"/>
  <c r="E14" i="1"/>
  <c r="E10" i="1"/>
  <c r="E9" i="1"/>
  <c r="F7" i="1"/>
  <c r="H4" i="1" s="1"/>
  <c r="E7" i="1" l="1" a="1"/>
  <c r="E7" i="1" s="1"/>
  <c r="H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<sst xmlns="http://schemas.openxmlformats.org/spreadsheetml/2006/main" count="127" uniqueCount="127">
  <si>
    <t>Area of competence</t>
  </si>
  <si>
    <t>Assessment criteria</t>
  </si>
  <si>
    <t>Core Skills from the standard</t>
  </si>
  <si>
    <t>CS1</t>
  </si>
  <si>
    <r>
      <t>Information Systems</t>
    </r>
    <r>
      <rPr>
        <sz val="10"/>
        <color theme="1"/>
        <rFont val="Trebuchet MS"/>
        <family val="2"/>
      </rPr>
      <t>: Can critically analyse a business domain (Core functions &amp; processes of a company) to identify the role of information systems, highlight issues and identify opportunities for improvement through evaluating information systems in relation to their intended purpose and effectiveness</t>
    </r>
  </si>
  <si>
    <t xml:space="preserve">Understanding of the business domain and how information systems align with its goals, demonstrated by the clarity and depth of their analysis. Key aspects could include identifying system roles and purposes, uncovering specific issues, and using evidence-based insights to evaluate system effectiveness, realistic, strategically aligned improvements that show innovative thinking and practicality within the business context. </t>
  </si>
  <si>
    <t>CS2</t>
  </si>
  <si>
    <r>
      <t>Systems Development:</t>
    </r>
    <r>
      <rPr>
        <sz val="10"/>
        <color theme="1"/>
        <rFont val="Trebuchet MS"/>
        <family val="2"/>
      </rPr>
      <t xml:space="preserve"> 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practises to ensure system resilience. Configures and deploys solutions to end users.</t>
    </r>
  </si>
  <si>
    <t>Ability to analyse requirements and select suitable technology solutions, effectively design, implement, test, and debug software using methods like agile, and ensure secure, resilient artefacts through robust development practices. Skill in configuring and deploying solutions for end users efficiently and reliably is also essential.</t>
  </si>
  <si>
    <t>CS3</t>
  </si>
  <si>
    <r>
      <t>Data:</t>
    </r>
    <r>
      <rPr>
        <sz val="10"/>
        <color theme="1"/>
        <rFont val="Trebuchet MS"/>
        <family val="2"/>
      </rPr>
      <t xml:space="preserve"> Identifies organisational information requirements and can model data solutions using conceptual data modelling techniques. Can implement a database solution using an industry standard database management system (DBMS). Can perform database administration tasks and is cognisant of the key concepts of data quality and data security. Can manage data effectively and undertake data analysis.</t>
    </r>
  </si>
  <si>
    <t>Focuses on the ability to identify organisational information needs and model data solutions using conceptual techniques, implement databases with an industry-standard DBMS, and perform essential database administration. Competency in data quality, security, effective data management, and analysis is also essential</t>
  </si>
  <si>
    <t>CS4</t>
  </si>
  <si>
    <r>
      <t>Cyber Security:</t>
    </r>
    <r>
      <rPr>
        <sz val="10"/>
        <color theme="1"/>
        <rFont val="Trebuchet MS"/>
        <family val="2"/>
      </rPr>
      <t xml:space="preserve"> can undertake a security risk assessment for a simple IT system and propose resolution advice. Can identify, analyse and evaluate security threats and hazards to planned and installed information systems or services (e.g. Cloud services).</t>
    </r>
  </si>
  <si>
    <t>Ability to perform security risk assessments for basic IT systems, provide resolution advice, and identify, analyse, and evaluate security threats to both planned and existing information systems, including services like Cloud.</t>
  </si>
  <si>
    <t>CS5</t>
  </si>
  <si>
    <r>
      <t>Business Organisation:</t>
    </r>
    <r>
      <rPr>
        <sz val="10"/>
        <color theme="1"/>
        <rFont val="Trebuchet MS"/>
        <family val="2"/>
      </rPr>
      <t xml:space="preserve"> can apply organisational theory, change management, marketing, strategic practice, human resource management and IT service management to technology solutions development. Develops well-reasoned investment proposals and provides business insights.</t>
    </r>
  </si>
  <si>
    <t>Ability to apply organisational theory, change management, marketing, strategy, HR, and IT service management in developing technology solutions. Skill in creating well-reasoned investment proposals and providing valuable business insights is also essential.</t>
  </si>
  <si>
    <t>CS6</t>
  </si>
  <si>
    <r>
      <t>IT Project Management</t>
    </r>
    <r>
      <rPr>
        <sz val="10"/>
        <color theme="1"/>
        <rFont val="Trebuchet MS"/>
        <family val="2"/>
      </rPr>
      <t>: follows a systematic methodology for initiating, planning, executing, controlling, and closing technology solutions projects. Applies industry standard processes, methods, techniques and tools to execute projects. Can manage a project (typically less than six months, no inter-dependency with other projects and no strategic impact) including identifying and resolving deviations and the management of problems and escalation processes.</t>
    </r>
  </si>
  <si>
    <t>Ability to follow a structured methodology for initiating, planning, executing, controlling, and closing technology projects. Proficiency in using industry-standard processes, methods, and tools to manage short-term, low-complexity projects, including handling deviations, problem resolution, and escalation, is essential.</t>
  </si>
  <si>
    <t>CS7</t>
  </si>
  <si>
    <r>
      <t>Computer and network infrastructure:</t>
    </r>
    <r>
      <rPr>
        <sz val="10"/>
        <color theme="1"/>
        <rFont val="Trebuchet MS"/>
        <family val="2"/>
      </rPr>
      <t xml:space="preserve"> can plan, design and manage computer networks with an overall focus on the services and capabilities that network infrastructure solutions enable in an organisational context. Identifies network security risks and their resolution.</t>
    </r>
  </si>
  <si>
    <t>Ability to plan, design, and manage computer networks, emphasising the services and capabilities these networks provide within an organisation. Skill in identifying network security risks and implementing effective resolutions is also essential.</t>
  </si>
  <si>
    <t>Core Technical Knowledge from the standard</t>
  </si>
  <si>
    <t>CTK1</t>
  </si>
  <si>
    <t>How business exploits technology solutions for competitive advantage.</t>
  </si>
  <si>
    <t>Understanding of how businesses leverage technology solutions to gain competitive advantage. This includes analysing strategies, identifying key technologies, and evaluating their impact on organisational performance and market positioning.</t>
  </si>
  <si>
    <t>CTK2</t>
  </si>
  <si>
    <t>The value of technology investments and how to formulate a business case for a new technology solution, including estimation of both costs and benefits.</t>
  </si>
  <si>
    <t>Ability to evaluate the value of technology investments and develop a compelling business case for new technology solutions, including the accurate estimation of both costs and benefits.</t>
  </si>
  <si>
    <t>CTK3</t>
  </si>
  <si>
    <t>Contemporary techniques for design, developing, testing, correcting, deploying and documenting software systems from specifications, using agreed standards and tools.</t>
  </si>
  <si>
    <t>Proficiency in contemporary techniques for designing, developing, testing, correcting, deploying, and documenting software systems from specifications, while adhering to agreed standards and tools.</t>
  </si>
  <si>
    <t>CTK4</t>
  </si>
  <si>
    <t>How teams work effectively to produce technology solutions.</t>
  </si>
  <si>
    <t>Understanding of how teams collaborate effectively to produce technology solutions, including communication, role distribution, conflict resolution, and leveraging diverse skills for optimal project outcomes. Including your own within a team.</t>
  </si>
  <si>
    <t>CTK5</t>
  </si>
  <si>
    <t>The role of data management systems in managing organisational data and information.</t>
  </si>
  <si>
    <t>Understanding of the role of data management systems in effectively managing organisational data and information, including data storage, retrieval, quality, security, and compliance.</t>
  </si>
  <si>
    <t>CTK6</t>
  </si>
  <si>
    <t>Common vulnerabilities in computer networks including unsecure coding and unprotected networks.</t>
  </si>
  <si>
    <t>Ability to identify common vulnerabilities in computer networks, including insecure coding practices and unprotected networks, as well as understanding their potential impacts and mitigation strategies.</t>
  </si>
  <si>
    <t>CTK7</t>
  </si>
  <si>
    <t>The various roles, functions and activities related to technology solutions within an organisation.</t>
  </si>
  <si>
    <t>Understanding of the various roles, functions, and activities related to technology solutions within an organisation, including their contributions to operational efficiency, innovation, and strategic alignment.</t>
  </si>
  <si>
    <t>CTK8</t>
  </si>
  <si>
    <t>How strategic decisions are made concerning acquiring technology solutions resources and capabilities including the ability to evaluate the different sourcing options.</t>
  </si>
  <si>
    <t>Understanding of how strategic decisions are made regarding the acquisition of technology solutions, resources, and capabilities, including the ability to evaluate various sourcing options and their implications for the organisation.</t>
  </si>
  <si>
    <t>CTK9</t>
  </si>
  <si>
    <t>How to deliver a technology solutions project accurately consistent with business needs.</t>
  </si>
  <si>
    <t>Ability to deliver a technology solutions project that accurately aligns with business needs, ensuring that project objectives, scope, and outcomes meet organisational requirements and stakeholder expectations.</t>
  </si>
  <si>
    <t>CTK10</t>
  </si>
  <si>
    <t>The issues of quality, cost and time for projects, including contractual obligations and resource constraints.</t>
  </si>
  <si>
    <t>Understanding of the issues related to quality, cost, and time in projects, including the management of contractual obligations and resource constraints to ensure successful project delivery.</t>
  </si>
  <si>
    <t>Core Behaviour Stills from the standard</t>
  </si>
  <si>
    <t>CBS1</t>
  </si>
  <si>
    <t>Fluent in written communications and able to articulate complex issues.</t>
  </si>
  <si>
    <t xml:space="preserve">Fluency in written communication and ability to articulate, clearly and effectively. Structure and presentation  </t>
  </si>
  <si>
    <t>CBS2</t>
  </si>
  <si>
    <t>Makes concise, engaging and well-structured verbal presentations, arguments and explanations.</t>
  </si>
  <si>
    <t>Produces concise, engaging, and well-structured verbal presentations, arguments, and explanations.</t>
  </si>
  <si>
    <t>CBS3</t>
  </si>
  <si>
    <t>Able to deal with different, competing interests within and outside the organisation with excellent negotiation skills.</t>
  </si>
  <si>
    <t>Demonstrates the ability to identify and understand competing interests of internal and external stakeholders. Uses effective negotiation to achieve mutually beneficial outcomes, adapting strategies to suit various parties. Balances organisational goals with stakeholder needs, showing sound judgement and flexibility.</t>
  </si>
  <si>
    <t>CBS4</t>
  </si>
  <si>
    <t>Can identify the preferences, motivations, strengths and limitations of other people and apply these insights to work more effectively with and to motivate others.</t>
  </si>
  <si>
    <t>Identifies others' preferences, motivations, strengths, and limitations, applying these insights to work more effectively and motivate them.</t>
  </si>
  <si>
    <t>CBS5</t>
  </si>
  <si>
    <t>Competent in active listening and in leading, influencing and persuading others.</t>
  </si>
  <si>
    <t>Is competent in active listening, leading, influencing, and persuading others.</t>
  </si>
  <si>
    <t>CBS6</t>
  </si>
  <si>
    <t>Able to give and receive feedback constructively and incorporate it into his/her own development and life-long learning.</t>
  </si>
  <si>
    <t>Demonstrates the ability to give and receive feedback constructively, showing openness to different perspectives and a willingness to engage in discussions. Effectively incorporates feedback into personal development plans, reflecting on insights to enhance skills and knowledge. Actively seeks opportunities for lifelong learning, applying lessons learned to improve future performance and foster continuous growth.</t>
  </si>
  <si>
    <t>CBS7</t>
  </si>
  <si>
    <t>Applies analytical and critical thinking skills to Technology Solutions development and to systematically analyse and apply structured problem-solving techniques to complex systems and situations.</t>
  </si>
  <si>
    <t>Applies analytical and critical thinking skills to develop technology solutions and systematically analyse complex systems using structured problem-solving techniques.</t>
  </si>
  <si>
    <t>CBS8</t>
  </si>
  <si>
    <t>Able to put forward, demonstrate value and gain commitment to a moderately complex technology-oriented solution, demonstrating understanding of business need, using open questions and summarising skills and basic negotiating skills.</t>
  </si>
  <si>
    <t>Demonstrates a clear understanding of business needs related to the proposed technology-oriented solution and effectively articulates its value, highlighting benefits to stakeholders. Utilises open questions to engage stakeholders and gather insights, while clearly summarising key points to ensure understanding. Applies basic negotiation skills to address concerns and objections, successfully gaining commitment from stakeholders in a collaborative manner.</t>
  </si>
  <si>
    <t>CBS9</t>
  </si>
  <si>
    <t>Able to conduct effective research, using literature and other media, into IT and business-related topics.</t>
  </si>
  <si>
    <t>Presents the ability to conduct effective research into IT and business-related topics using literature and other media.</t>
  </si>
  <si>
    <t>CBS10</t>
  </si>
  <si>
    <t>Have demonstrated that they have mastered basic business disciplines, ethics and courtesies, demonstrated timeliness and focussed when faced with distractions and the ability to complete tasks to a deadline with high quality.</t>
  </si>
  <si>
    <t>Demonstrates mastery of basic business disciplines, including finance, marketing, and management principles, while consistently adhering to ethical standards and professional courtesies. Maintains focus and prioritises tasks effectively, even amidst distractions, ensuring timely completion of assignments. Produces high-quality work that meets or exceeds expectations, reflecting attention to detail and a commitment to continuous improvement.</t>
  </si>
  <si>
    <t>CBS11</t>
  </si>
  <si>
    <t>Flexible attitude</t>
  </si>
  <si>
    <t>Presents evidence/examples of a Flexible attitude</t>
  </si>
  <si>
    <t>CBS12</t>
  </si>
  <si>
    <t>Ability to perform under pressure</t>
  </si>
  <si>
    <t>Presents evidence/examples of an ability to work under pressure</t>
  </si>
  <si>
    <t>CBS13</t>
  </si>
  <si>
    <t>A thorough approach to work</t>
  </si>
  <si>
    <t>Presents evidence /examples of a thorough approach to work</t>
  </si>
  <si>
    <t>CBS14</t>
  </si>
  <si>
    <t>Logical thinking and creative approach to problem-solving</t>
  </si>
  <si>
    <t>Presents evidence/examples Logical thinking and creative approach to problem-solving</t>
  </si>
  <si>
    <t>Solent KSB Codes</t>
  </si>
  <si>
    <t>Overall Grade</t>
  </si>
  <si>
    <t>1st (Distinction)</t>
  </si>
  <si>
    <r>
      <rPr>
        <b/>
        <sz val="11"/>
        <color rgb="FFFFB83B"/>
        <rFont val="Aptos Narrow"/>
        <family val="2"/>
        <scheme val="minor"/>
      </rPr>
      <t>(</t>
    </r>
    <r>
      <rPr>
        <b/>
        <sz val="11"/>
        <color theme="1"/>
        <rFont val="Aptos Narrow"/>
        <family val="2"/>
        <scheme val="minor"/>
      </rPr>
      <t>2:1</t>
    </r>
    <r>
      <rPr>
        <b/>
        <sz val="11"/>
        <color rgb="FFFFB83B"/>
        <rFont val="Aptos Narrow"/>
        <family val="2"/>
        <scheme val="minor"/>
      </rPr>
      <t xml:space="preserve">) </t>
    </r>
    <r>
      <rPr>
        <b/>
        <sz val="11"/>
        <color theme="1"/>
        <rFont val="Aptos Narrow"/>
        <family val="2"/>
        <scheme val="minor"/>
      </rPr>
      <t>(Merit)</t>
    </r>
  </si>
  <si>
    <r>
      <rPr>
        <b/>
        <sz val="11"/>
        <color rgb="FFFFB83B"/>
        <rFont val="Aptos Narrow"/>
        <family val="2"/>
        <scheme val="minor"/>
      </rPr>
      <t>(</t>
    </r>
    <r>
      <rPr>
        <b/>
        <sz val="11"/>
        <color theme="1"/>
        <rFont val="Aptos Narrow"/>
        <family val="2"/>
        <scheme val="minor"/>
      </rPr>
      <t>2:2</t>
    </r>
    <r>
      <rPr>
        <b/>
        <sz val="11"/>
        <color rgb="FFFFB83B"/>
        <rFont val="Aptos Narrow"/>
        <family val="2"/>
        <scheme val="minor"/>
      </rPr>
      <t>)</t>
    </r>
    <r>
      <rPr>
        <b/>
        <sz val="11"/>
        <color theme="1"/>
        <rFont val="Aptos Narrow"/>
        <family val="2"/>
        <scheme val="minor"/>
      </rPr>
      <t>(Pass)</t>
    </r>
  </si>
  <si>
    <t>3rd (Pass)</t>
  </si>
  <si>
    <t>Fail</t>
  </si>
  <si>
    <t>90-99</t>
  </si>
  <si>
    <t>80-89</t>
  </si>
  <si>
    <t>70-79</t>
  </si>
  <si>
    <t>60-69</t>
  </si>
  <si>
    <t>50-59</t>
  </si>
  <si>
    <t>40-49</t>
  </si>
  <si>
    <t>0-39</t>
  </si>
  <si>
    <t>Strong, proficient, very good</t>
  </si>
  <si>
    <t>Competent, good, effective, capable</t>
  </si>
  <si>
    <t>Reasonable, fair, appropriate</t>
  </si>
  <si>
    <t>Basic, satisfactory, acceptable</t>
  </si>
  <si>
    <t>Inadequate, incomplete, limited</t>
  </si>
  <si>
    <t>Poor, unsatisfactory, weak</t>
  </si>
  <si>
    <t>No attempt, No submission, Absent</t>
  </si>
  <si>
    <t>Add Grade using the Dropdown</t>
  </si>
  <si>
    <t>Apprentice Name</t>
  </si>
  <si>
    <t>DATE</t>
  </si>
  <si>
    <t xml:space="preserve">Extraordinary, flawless, </t>
  </si>
  <si>
    <t>Superb, outstanding</t>
  </si>
  <si>
    <t xml:space="preserve">Excellent </t>
  </si>
  <si>
    <t xml:space="preserve">  </t>
  </si>
  <si>
    <t>BSc Digital &amp; Technology Solutions Degree Apprenticeship Synoptic Project EPA Assessment (Standard 1.1) - Document version: Sept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</si>
</sst>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b/>
      <sz val="11"/>
      <color theme="0"/>
      <name val="Aptos Narrow"/>
      <family val="2"/>
      <scheme val="minor"/>
    </font>
    <font>
      <b/>
      <sz val="11"/>
      <color theme="1"/>
      <name val="Aptos Narrow"/>
      <family val="2"/>
      <scheme val="minor"/>
    </font>
    <font>
      <sz val="10"/>
      <color theme="1"/>
      <name val="Trebuchet MS"/>
      <family val="2"/>
    </font>
    <font>
      <b/>
      <sz val="10"/>
      <color theme="1"/>
      <name val="Trebuchet MS"/>
      <family val="2"/>
    </font>
    <font>
      <i/>
      <sz val="10"/>
      <color theme="1"/>
      <name val="Trebuchet MS"/>
      <family val="2"/>
    </font>
    <font>
      <b/>
      <sz val="12"/>
      <color rgb="FF000000"/>
      <name val="Trebuchet MS"/>
      <family val="2"/>
    </font>
    <font>
      <b/>
      <sz val="12"/>
      <color theme="1"/>
      <name val="Trebuchet MS"/>
      <family val="2"/>
    </font>
    <font>
      <b/>
      <sz val="12"/>
      <color theme="0"/>
      <name val="Trebuchet MS"/>
      <family val="2"/>
    </font>
    <font>
      <b/>
      <sz val="18"/>
      <name val="Trebuchet MS"/>
      <family val="2"/>
    </font>
    <font>
      <sz val="8"/>
      <name val="Aptos Narrow"/>
      <family val="2"/>
      <scheme val="minor"/>
    </font>
    <font>
      <sz val="22"/>
      <color theme="1"/>
      <name val="Trebuchet MS"/>
      <family val="2"/>
    </font>
    <font>
      <b/>
      <sz val="36"/>
      <color theme="1"/>
      <name val="Aptos Narrow"/>
      <family val="2"/>
      <scheme val="minor"/>
    </font>
    <font>
      <b/>
      <sz val="14"/>
      <color rgb="FF000000"/>
      <name val="Trebuchet MS"/>
      <family val="2"/>
    </font>
    <font>
      <b/>
      <sz val="14"/>
      <color theme="0"/>
      <name val="Trebuchet MS"/>
      <family val="2"/>
    </font>
    <font>
      <b/>
      <sz val="11"/>
      <color rgb="FFFFB83B"/>
      <name val="Aptos Narrow"/>
      <family val="2"/>
      <scheme val="minor"/>
    </font>
    <font>
      <b/>
      <sz val="12"/>
      <color theme="1"/>
      <name val="Aptos Narrow"/>
      <family val="2"/>
      <scheme val="minor"/>
    </font>
    <font>
      <b/>
      <sz val="11"/>
      <name val="Aptos Narrow"/>
      <family val="2"/>
      <scheme val="minor"/>
    </font>
    <font>
      <b/>
      <sz val="12"/>
      <color theme="0"/>
      <name val="Aptos Narrow"/>
      <family val="2"/>
      <scheme val="minor"/>
    </font>
    <font>
      <b/>
      <sz val="18"/>
      <color theme="0"/>
      <name val="Aptos Display"/>
      <family val="2"/>
      <scheme val="major"/>
    </font>
    <font>
      <b/>
      <sz val="18"/>
      <name val="Aptos Display"/>
      <family val="2"/>
      <scheme val="major"/>
    </font>
    <font>
      <b/>
      <sz val="24"/>
      <color theme="1"/>
      <name val="Aptos Narrow"/>
      <family val="2"/>
      <scheme val="minor"/>
    </font>
    <font>
      <b/>
      <sz val="22"/>
      <color rgb="FF000000"/>
      <name val="Trebuchet MS"/>
      <family val="2"/>
    </font>
    <font>
      <b/>
      <sz val="24"/>
      <color theme="0"/>
      <name val="Aptos Narrow"/>
      <family val="2"/>
      <scheme val="minor"/>
    </font>
    <font>
      <b/>
      <sz val="12"/>
      <name val="Aptos Narrow"/>
      <family val="2"/>
      <scheme val="minor"/>
    </font>
    <font>
      <sz val="11"/>
      <color rgb="FFFF0000"/>
      <name val="Aptos Narrow"/>
      <family val="2"/>
      <scheme val="minor"/>
    </font>
    <font>
      <sz val="11"/>
      <color theme="0"/>
      <name val="Aptos Narrow"/>
      <family val="2"/>
      <scheme val="minor"/>
    </font>
    <font>
      <sz val="11"/>
      <name val="Aptos Narrow"/>
      <family val="2"/>
      <scheme val="minor"/>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diagonal/>
    </border>
    <border>
      <left style="thin">
        <color auto="1"/>
      </left>
      <right style="medium">
        <color indexed="64"/>
      </right>
      <top/>
      <bottom/>
      <diagonal/>
    </border>
    <border>
      <left/>
      <right style="thin">
        <color auto="1"/>
      </right>
      <top style="medium">
        <color indexed="64"/>
      </top>
      <bottom style="medium">
        <color indexed="64"/>
      </bottom>
      <diagonal/>
    </border>
  </borders>
  <cellStyleXfs count="1">
    <xf numFmtId="0" fontId="0" fillId="0" borderId="0"/>
  </cellStyleXfs>
  <cellXfs count="118">
    <xf numFmtId="0" fontId="0" fillId="0" borderId="0" xfId="0"/>
    <xf numFmtId="0" fontId="5" fillId="0" borderId="12" xfId="0" applyFont="1" applyBorder="1" applyAlignment="1">
      <alignment horizontal="left" vertical="center" wrapText="1" indent="2"/>
    </xf>
    <xf numFmtId="0" fontId="5" fillId="0" borderId="14" xfId="0" applyFont="1" applyBorder="1" applyAlignment="1">
      <alignment horizontal="left" vertical="center" wrapText="1" indent="2"/>
    </xf>
    <xf numFmtId="0" fontId="6" fillId="0" borderId="1"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7" fillId="4" borderId="18"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7" fillId="0" borderId="25" xfId="0" applyFont="1" applyBorder="1" applyAlignment="1">
      <alignment horizontal="center" vertical="center" wrapText="1"/>
    </xf>
    <xf numFmtId="0" fontId="11" fillId="4" borderId="18" xfId="0" applyFont="1" applyFill="1" applyBorder="1" applyAlignment="1">
      <alignment horizontal="center" vertical="center" wrapText="1"/>
    </xf>
    <xf numFmtId="0" fontId="11" fillId="4" borderId="19"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4" fillId="4" borderId="11" xfId="0" applyFont="1" applyFill="1" applyBorder="1" applyAlignment="1">
      <alignment horizontal="left" vertical="center" wrapText="1" indent="2"/>
    </xf>
    <xf numFmtId="0" fontId="5" fillId="4" borderId="12" xfId="0" applyFont="1" applyFill="1" applyBorder="1" applyAlignment="1">
      <alignment horizontal="left" vertical="center" wrapText="1" indent="2"/>
    </xf>
    <xf numFmtId="0" fontId="4" fillId="0" borderId="13" xfId="0" applyFont="1" applyBorder="1" applyAlignment="1">
      <alignment horizontal="left" vertical="center" wrapText="1" indent="2"/>
    </xf>
    <xf numFmtId="0" fontId="4" fillId="4" borderId="13" xfId="0" applyFont="1" applyFill="1" applyBorder="1" applyAlignment="1">
      <alignment horizontal="left" vertical="center" wrapText="1" indent="2"/>
    </xf>
    <xf numFmtId="0" fontId="5" fillId="4" borderId="14" xfId="0" applyFont="1" applyFill="1" applyBorder="1" applyAlignment="1">
      <alignment horizontal="left" vertical="center" wrapText="1" indent="2"/>
    </xf>
    <xf numFmtId="0" fontId="4" fillId="4" borderId="15" xfId="0" applyFont="1" applyFill="1" applyBorder="1" applyAlignment="1">
      <alignment horizontal="left" vertical="center" wrapText="1" indent="2"/>
    </xf>
    <xf numFmtId="0" fontId="5" fillId="4" borderId="16" xfId="0" applyFont="1" applyFill="1" applyBorder="1" applyAlignment="1">
      <alignment horizontal="left" vertical="center" wrapText="1" indent="2"/>
    </xf>
    <xf numFmtId="0" fontId="3" fillId="0" borderId="11" xfId="0" applyFont="1" applyBorder="1" applyAlignment="1">
      <alignment horizontal="left" vertical="center" wrapText="1" indent="2"/>
    </xf>
    <xf numFmtId="0" fontId="3" fillId="4" borderId="13" xfId="0" applyFont="1" applyFill="1" applyBorder="1" applyAlignment="1">
      <alignment horizontal="left" vertical="center" wrapText="1" indent="2"/>
    </xf>
    <xf numFmtId="0" fontId="3" fillId="0" borderId="13" xfId="0" applyFont="1" applyBorder="1" applyAlignment="1">
      <alignment horizontal="left" vertical="center" wrapText="1" indent="2"/>
    </xf>
    <xf numFmtId="0" fontId="3" fillId="4" borderId="15" xfId="0" applyFont="1" applyFill="1" applyBorder="1" applyAlignment="1">
      <alignment horizontal="left" vertical="center" wrapText="1" indent="2"/>
    </xf>
    <xf numFmtId="0" fontId="13" fillId="0" borderId="1" xfId="0" applyFont="1" applyBorder="1" applyAlignment="1">
      <alignment horizontal="center" vertical="center" wrapText="1"/>
    </xf>
    <xf numFmtId="0" fontId="2" fillId="6" borderId="9" xfId="0" applyFont="1" applyFill="1" applyBorder="1" applyAlignment="1">
      <alignment horizontal="center" vertical="top"/>
    </xf>
    <xf numFmtId="0" fontId="2" fillId="5" borderId="29"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30" xfId="0" applyFont="1" applyFill="1" applyBorder="1" applyAlignment="1">
      <alignment horizontal="center" vertical="center"/>
    </xf>
    <xf numFmtId="0" fontId="16" fillId="5" borderId="1" xfId="0" applyFont="1" applyFill="1" applyBorder="1" applyAlignment="1">
      <alignment horizontal="center" vertical="center"/>
    </xf>
    <xf numFmtId="0" fontId="2" fillId="5" borderId="1" xfId="0" applyFont="1" applyFill="1" applyBorder="1" applyAlignment="1">
      <alignment horizontal="center" vertical="top"/>
    </xf>
    <xf numFmtId="0" fontId="2" fillId="6" borderId="4" xfId="0" applyFont="1" applyFill="1" applyBorder="1" applyAlignment="1">
      <alignment horizontal="center" vertical="top"/>
    </xf>
    <xf numFmtId="0" fontId="1" fillId="7" borderId="1"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31" xfId="0" applyFont="1" applyFill="1" applyBorder="1" applyAlignment="1">
      <alignment horizontal="center" vertical="center"/>
    </xf>
    <xf numFmtId="0" fontId="2" fillId="6" borderId="21" xfId="0" applyFont="1" applyFill="1" applyBorder="1" applyAlignment="1">
      <alignment horizontal="center" vertical="center"/>
    </xf>
    <xf numFmtId="0" fontId="2" fillId="6" borderId="1" xfId="0" applyFont="1" applyFill="1" applyBorder="1" applyAlignment="1">
      <alignment horizontal="center" vertical="center"/>
    </xf>
    <xf numFmtId="0" fontId="17" fillId="6" borderId="26" xfId="0" applyFont="1" applyFill="1" applyBorder="1" applyAlignment="1">
      <alignment horizontal="center" vertical="top"/>
    </xf>
    <xf numFmtId="0" fontId="17" fillId="6" borderId="27" xfId="0" applyFont="1" applyFill="1" applyBorder="1" applyAlignment="1">
      <alignment horizontal="center" vertical="top"/>
    </xf>
    <xf numFmtId="0" fontId="17" fillId="6" borderId="21" xfId="0" applyFont="1" applyFill="1" applyBorder="1" applyAlignment="1">
      <alignment horizontal="center" vertical="top"/>
    </xf>
    <xf numFmtId="0" fontId="1" fillId="7" borderId="1" xfId="0" applyFont="1" applyFill="1" applyBorder="1" applyAlignment="1">
      <alignment horizontal="center" vertical="top"/>
    </xf>
    <xf numFmtId="0" fontId="1" fillId="7" borderId="10" xfId="0" applyFont="1" applyFill="1" applyBorder="1" applyAlignment="1">
      <alignment horizontal="center" vertical="top"/>
    </xf>
    <xf numFmtId="0" fontId="19" fillId="0" borderId="0" xfId="0" applyFont="1" applyAlignment="1">
      <alignment horizontal="center" vertical="center"/>
    </xf>
    <xf numFmtId="0" fontId="8" fillId="2" borderId="0" xfId="0" applyFont="1" applyFill="1" applyAlignment="1">
      <alignment horizontal="center" vertical="center" wrapText="1"/>
    </xf>
    <xf numFmtId="0" fontId="13" fillId="0" borderId="9" xfId="0" applyFont="1" applyBorder="1" applyAlignment="1">
      <alignment horizontal="center" vertical="center" wrapText="1"/>
    </xf>
    <xf numFmtId="1" fontId="12" fillId="0" borderId="6" xfId="0" applyNumberFormat="1" applyFont="1" applyBorder="1" applyAlignment="1">
      <alignment horizontal="center" vertical="center"/>
    </xf>
    <xf numFmtId="0" fontId="16" fillId="5"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1" fontId="23" fillId="0" borderId="0" xfId="0" applyNumberFormat="1" applyFont="1" applyAlignment="1">
      <alignment horizontal="center" vertical="center" wrapText="1"/>
    </xf>
    <xf numFmtId="0" fontId="9" fillId="3" borderId="18" xfId="0" quotePrefix="1" applyFont="1" applyFill="1" applyBorder="1" applyAlignment="1" applyProtection="1">
      <alignment horizontal="center" vertical="center" wrapText="1"/>
      <protection locked="0"/>
    </xf>
    <xf numFmtId="0" fontId="9" fillId="3" borderId="19" xfId="0" quotePrefix="1" applyFont="1" applyFill="1" applyBorder="1" applyAlignment="1" applyProtection="1">
      <alignment horizontal="center" vertical="center" wrapText="1"/>
      <protection locked="0"/>
    </xf>
    <xf numFmtId="0" fontId="9" fillId="3" borderId="20" xfId="0" quotePrefix="1" applyFont="1" applyFill="1" applyBorder="1" applyAlignment="1" applyProtection="1">
      <alignment horizontal="center" vertical="center" wrapText="1"/>
      <protection locked="0"/>
    </xf>
    <xf numFmtId="0" fontId="20" fillId="0" borderId="1" xfId="0" applyFont="1" applyBorder="1" applyAlignment="1" applyProtection="1">
      <alignment horizontal="center" vertical="center"/>
      <protection locked="0"/>
    </xf>
    <xf numFmtId="0" fontId="25" fillId="0" borderId="0" xfId="0" applyFont="1"/>
    <xf numFmtId="0" fontId="22" fillId="0" borderId="7" xfId="0" applyFont="1" applyBorder="1" applyAlignment="1">
      <alignment horizontal="center" vertical="center" wrapText="1"/>
    </xf>
    <xf numFmtId="0" fontId="26" fillId="0" borderId="0" xfId="0" applyFont="1"/>
    <xf numFmtId="1" fontId="26" fillId="0" borderId="0" xfId="0" applyNumberFormat="1" applyFont="1"/>
    <xf numFmtId="0" fontId="23" fillId="0" borderId="0" xfId="0" applyFont="1" applyAlignment="1">
      <alignment vertical="center" wrapText="1"/>
    </xf>
    <xf numFmtId="0" fontId="25" fillId="8" borderId="0" xfId="0" applyFont="1" applyFill="1"/>
    <xf numFmtId="0" fontId="27" fillId="8" borderId="0" xfId="0" applyFont="1" applyFill="1"/>
    <xf numFmtId="0" fontId="14" fillId="2" borderId="23" xfId="0" applyFont="1" applyFill="1" applyBorder="1" applyAlignment="1">
      <alignment horizontal="left" vertical="center" wrapText="1" indent="2"/>
    </xf>
    <xf numFmtId="0" fontId="14" fillId="2" borderId="0" xfId="0" applyFont="1" applyFill="1" applyAlignment="1">
      <alignment horizontal="left" vertical="center" wrapText="1" indent="2"/>
    </xf>
    <xf numFmtId="0" fontId="14" fillId="2" borderId="9" xfId="0" applyFont="1" applyFill="1" applyBorder="1" applyAlignment="1">
      <alignment horizontal="left" vertical="center" wrapText="1" indent="2"/>
    </xf>
    <xf numFmtId="0" fontId="14" fillId="2" borderId="10" xfId="0" applyFont="1" applyFill="1" applyBorder="1" applyAlignment="1">
      <alignment horizontal="left" vertical="center" wrapText="1" indent="2"/>
    </xf>
    <xf numFmtId="0" fontId="14" fillId="2" borderId="5" xfId="0" applyFont="1" applyFill="1" applyBorder="1" applyAlignment="1">
      <alignment horizontal="left" vertical="center" wrapText="1" indent="2"/>
    </xf>
    <xf numFmtId="0" fontId="14" fillId="2" borderId="8" xfId="0" applyFont="1" applyFill="1" applyBorder="1" applyAlignment="1">
      <alignment horizontal="left" vertical="center" wrapText="1" indent="2"/>
    </xf>
    <xf numFmtId="0" fontId="21" fillId="0" borderId="9" xfId="0" applyFont="1" applyBorder="1" applyAlignment="1">
      <alignment horizontal="center" wrapText="1"/>
    </xf>
    <xf numFmtId="0" fontId="21" fillId="0" borderId="4" xfId="0" applyFont="1" applyBorder="1" applyAlignment="1">
      <alignment horizontal="center" wrapText="1"/>
    </xf>
    <xf numFmtId="0" fontId="19" fillId="2" borderId="0" xfId="0" applyFont="1" applyFill="1" applyAlignment="1">
      <alignment horizontal="center" vertical="center"/>
    </xf>
    <xf numFmtId="0" fontId="18" fillId="7" borderId="9" xfId="0" applyFont="1" applyFill="1" applyBorder="1" applyAlignment="1">
      <alignment horizontal="center" vertical="center"/>
    </xf>
    <xf numFmtId="0" fontId="18" fillId="7" borderId="4" xfId="0" applyFont="1" applyFill="1" applyBorder="1" applyAlignment="1">
      <alignment horizontal="center" vertical="center"/>
    </xf>
    <xf numFmtId="0" fontId="18" fillId="7" borderId="2" xfId="0" applyFont="1" applyFill="1" applyBorder="1" applyAlignment="1">
      <alignment horizontal="center" vertical="center"/>
    </xf>
    <xf numFmtId="0" fontId="18" fillId="7" borderId="3" xfId="0" applyFont="1" applyFill="1" applyBorder="1" applyAlignment="1">
      <alignment horizontal="center" vertical="center"/>
    </xf>
    <xf numFmtId="20" fontId="16" fillId="6" borderId="9" xfId="0" applyNumberFormat="1" applyFont="1" applyFill="1" applyBorder="1" applyAlignment="1">
      <alignment horizontal="center" vertical="center" wrapText="1"/>
    </xf>
    <xf numFmtId="20" fontId="16" fillId="6" borderId="10" xfId="0" applyNumberFormat="1" applyFont="1" applyFill="1" applyBorder="1" applyAlignment="1">
      <alignment horizontal="center" vertical="center" wrapText="1"/>
    </xf>
    <xf numFmtId="20" fontId="16" fillId="6" borderId="4" xfId="0" applyNumberFormat="1" applyFont="1" applyFill="1" applyBorder="1" applyAlignment="1">
      <alignment horizontal="center" vertical="center" wrapText="1"/>
    </xf>
    <xf numFmtId="20" fontId="16" fillId="6" borderId="9" xfId="0" applyNumberFormat="1" applyFont="1" applyFill="1" applyBorder="1" applyAlignment="1">
      <alignment horizontal="center" vertical="center"/>
    </xf>
    <xf numFmtId="20" fontId="16" fillId="6" borderId="10" xfId="0" applyNumberFormat="1" applyFont="1" applyFill="1" applyBorder="1" applyAlignment="1">
      <alignment horizontal="center" vertical="center"/>
    </xf>
    <xf numFmtId="20" fontId="16" fillId="6" borderId="4" xfId="0" applyNumberFormat="1" applyFont="1" applyFill="1" applyBorder="1" applyAlignment="1">
      <alignment horizontal="center" vertical="center"/>
    </xf>
    <xf numFmtId="0" fontId="24" fillId="6" borderId="9" xfId="0" applyFont="1" applyFill="1" applyBorder="1" applyAlignment="1">
      <alignment horizontal="center" vertical="center" wrapText="1"/>
    </xf>
    <xf numFmtId="0" fontId="24" fillId="6" borderId="10" xfId="0" applyFont="1" applyFill="1" applyBorder="1" applyAlignment="1">
      <alignment horizontal="center" vertical="center" wrapText="1"/>
    </xf>
    <xf numFmtId="0" fontId="24" fillId="6" borderId="4" xfId="0" applyFont="1" applyFill="1" applyBorder="1" applyAlignment="1">
      <alignment horizontal="center" vertical="center" wrapText="1"/>
    </xf>
    <xf numFmtId="0" fontId="18" fillId="7" borderId="9" xfId="0" applyFont="1" applyFill="1" applyBorder="1" applyAlignment="1">
      <alignment horizontal="center" vertical="center" wrapText="1"/>
    </xf>
    <xf numFmtId="0" fontId="18" fillId="7" borderId="4" xfId="0" applyFont="1" applyFill="1" applyBorder="1" applyAlignment="1">
      <alignment horizontal="center" vertical="center" wrapText="1"/>
    </xf>
    <xf numFmtId="0" fontId="2" fillId="5" borderId="26" xfId="0" applyFont="1" applyFill="1" applyBorder="1" applyAlignment="1">
      <alignment horizontal="center" vertical="center"/>
    </xf>
    <xf numFmtId="0" fontId="2" fillId="5" borderId="27" xfId="0" applyFont="1" applyFill="1" applyBorder="1" applyAlignment="1">
      <alignment horizontal="center" vertical="center"/>
    </xf>
    <xf numFmtId="0" fontId="2" fillId="5" borderId="28" xfId="0" applyFont="1" applyFill="1" applyBorder="1" applyAlignment="1">
      <alignment horizontal="center" vertical="center"/>
    </xf>
    <xf numFmtId="20" fontId="2" fillId="6" borderId="9" xfId="0" applyNumberFormat="1" applyFont="1" applyFill="1" applyBorder="1" applyAlignment="1">
      <alignment horizontal="center" vertical="center"/>
    </xf>
    <xf numFmtId="20" fontId="2" fillId="6" borderId="10" xfId="0" applyNumberFormat="1" applyFont="1" applyFill="1" applyBorder="1" applyAlignment="1">
      <alignment horizontal="center" vertical="center"/>
    </xf>
    <xf numFmtId="20" fontId="2" fillId="6" borderId="4" xfId="0" applyNumberFormat="1" applyFont="1" applyFill="1" applyBorder="1" applyAlignment="1">
      <alignment horizontal="center" vertical="center"/>
    </xf>
    <xf numFmtId="20" fontId="2" fillId="6" borderId="9" xfId="0" applyNumberFormat="1" applyFont="1" applyFill="1" applyBorder="1" applyAlignment="1">
      <alignment horizontal="center" vertical="top"/>
    </xf>
    <xf numFmtId="20" fontId="2" fillId="6" borderId="10" xfId="0" applyNumberFormat="1" applyFont="1" applyFill="1" applyBorder="1" applyAlignment="1">
      <alignment horizontal="center" vertical="top"/>
    </xf>
    <xf numFmtId="20" fontId="2" fillId="6" borderId="4" xfId="0" applyNumberFormat="1" applyFont="1" applyFill="1" applyBorder="1" applyAlignment="1">
      <alignment horizontal="center" vertical="top"/>
    </xf>
    <xf numFmtId="0" fontId="2" fillId="6" borderId="9" xfId="0" applyFont="1" applyFill="1" applyBorder="1" applyAlignment="1">
      <alignment horizontal="center" vertical="top"/>
    </xf>
    <xf numFmtId="0" fontId="2" fillId="6" borderId="10" xfId="0" applyFont="1" applyFill="1" applyBorder="1" applyAlignment="1">
      <alignment horizontal="center" vertical="top"/>
    </xf>
    <xf numFmtId="0" fontId="1" fillId="7" borderId="26" xfId="0" applyFont="1" applyFill="1" applyBorder="1" applyAlignment="1">
      <alignment horizontal="center" vertical="top"/>
    </xf>
    <xf numFmtId="0" fontId="1" fillId="7" borderId="27" xfId="0" applyFont="1" applyFill="1" applyBorder="1" applyAlignment="1">
      <alignment horizontal="center" vertical="top"/>
    </xf>
    <xf numFmtId="0" fontId="1" fillId="7" borderId="28" xfId="0" applyFont="1" applyFill="1" applyBorder="1" applyAlignment="1">
      <alignment horizontal="center" vertical="top"/>
    </xf>
    <xf numFmtId="20" fontId="2" fillId="6" borderId="22" xfId="0" applyNumberFormat="1" applyFont="1" applyFill="1" applyBorder="1" applyAlignment="1">
      <alignment horizontal="center" vertical="center"/>
    </xf>
    <xf numFmtId="20" fontId="2" fillId="6" borderId="0" xfId="0" applyNumberFormat="1" applyFont="1" applyFill="1" applyAlignment="1">
      <alignment horizontal="center" vertical="center"/>
    </xf>
    <xf numFmtId="20" fontId="2" fillId="6" borderId="5" xfId="0" applyNumberFormat="1" applyFont="1" applyFill="1" applyBorder="1" applyAlignment="1">
      <alignment horizontal="center" vertical="center"/>
    </xf>
    <xf numFmtId="20" fontId="2" fillId="6" borderId="22" xfId="0" applyNumberFormat="1" applyFont="1" applyFill="1" applyBorder="1" applyAlignment="1">
      <alignment horizontal="center" vertical="top"/>
    </xf>
    <xf numFmtId="20" fontId="2" fillId="6" borderId="0" xfId="0" applyNumberFormat="1" applyFont="1" applyFill="1" applyAlignment="1">
      <alignment horizontal="center" vertical="top"/>
    </xf>
    <xf numFmtId="20" fontId="2" fillId="6" borderId="5" xfId="0" applyNumberFormat="1" applyFont="1" applyFill="1" applyBorder="1" applyAlignment="1">
      <alignment horizontal="center" vertical="top"/>
    </xf>
    <xf numFmtId="0" fontId="2" fillId="6" borderId="22" xfId="0" applyFont="1" applyFill="1" applyBorder="1" applyAlignment="1">
      <alignment horizontal="center" vertical="top"/>
    </xf>
    <xf numFmtId="0" fontId="2" fillId="6" borderId="0" xfId="0" applyFont="1" applyFill="1" applyAlignment="1">
      <alignment horizontal="center" vertical="top"/>
    </xf>
    <xf numFmtId="0" fontId="1" fillId="7" borderId="22" xfId="0" applyFont="1" applyFill="1" applyBorder="1" applyAlignment="1">
      <alignment horizontal="center" vertical="top"/>
    </xf>
    <xf numFmtId="0" fontId="1" fillId="7" borderId="0" xfId="0" applyFont="1" applyFill="1" applyAlignment="1">
      <alignment horizontal="center" vertical="top"/>
    </xf>
    <xf numFmtId="0" fontId="1" fillId="7" borderId="5" xfId="0" applyFont="1" applyFill="1" applyBorder="1" applyAlignment="1">
      <alignment horizontal="center" vertical="top"/>
    </xf>
    <xf numFmtId="0" fontId="2" fillId="6" borderId="9"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4" xfId="0" applyFont="1" applyFill="1" applyBorder="1" applyAlignment="1">
      <alignment horizontal="center" vertical="top"/>
    </xf>
    <xf numFmtId="0" fontId="17" fillId="6" borderId="9" xfId="0" applyFont="1" applyFill="1" applyBorder="1" applyAlignment="1">
      <alignment horizontal="center" vertical="center"/>
    </xf>
    <xf numFmtId="0" fontId="17" fillId="6" borderId="10" xfId="0" applyFont="1" applyFill="1" applyBorder="1" applyAlignment="1">
      <alignment horizontal="center" vertical="center"/>
    </xf>
    <xf numFmtId="0" fontId="17" fillId="6" borderId="4" xfId="0" applyFont="1" applyFill="1" applyBorder="1" applyAlignment="1">
      <alignment horizontal="center" vertical="center"/>
    </xf>
  </cellXfs>
  <cellStyles count="1">
    <cellStyle name="Normal" xfId="0" builtinId="0"/>
  </cellStyles>
  <dxfs count="16">
    <dxf>
      <font>
        <b/>
        <i val="0"/>
        <color theme="0"/>
      </font>
      <fill>
        <patternFill>
          <bgColor rgb="FF00B050"/>
        </patternFill>
      </fill>
    </dxf>
    <dxf>
      <font>
        <b/>
        <i val="0"/>
      </font>
      <fill>
        <patternFill>
          <bgColor rgb="FF92D050"/>
        </patternFill>
      </fill>
    </dxf>
    <dxf>
      <font>
        <b/>
        <i val="0"/>
      </font>
      <fill>
        <patternFill>
          <bgColor rgb="FFFFC000"/>
        </patternFill>
      </fill>
    </dxf>
    <dxf>
      <font>
        <b/>
        <i val="0"/>
        <color theme="0"/>
      </font>
      <fill>
        <patternFill>
          <bgColor rgb="FFFF0000"/>
        </patternFill>
      </fill>
    </dxf>
    <dxf>
      <font>
        <b/>
        <i val="0"/>
      </font>
      <fill>
        <patternFill>
          <bgColor rgb="FFFFC000"/>
        </patternFill>
      </fill>
    </dxf>
    <dxf>
      <font>
        <b/>
        <i val="0"/>
      </font>
      <fill>
        <patternFill>
          <bgColor rgb="FF92D050"/>
        </patternFill>
      </fill>
    </dxf>
    <dxf>
      <font>
        <b/>
        <i val="0"/>
        <color theme="0"/>
      </font>
      <fill>
        <patternFill>
          <bgColor rgb="FF00B050"/>
        </patternFill>
      </fill>
    </dxf>
    <dxf>
      <font>
        <b/>
        <i val="0"/>
        <color theme="0"/>
      </font>
      <fill>
        <patternFill>
          <bgColor rgb="FFFF0000"/>
        </patternFill>
      </fill>
    </dxf>
    <dxf>
      <font>
        <b/>
        <i val="0"/>
        <color theme="0"/>
      </font>
      <fill>
        <patternFill>
          <bgColor rgb="FF00B050"/>
        </patternFill>
      </fill>
    </dxf>
    <dxf>
      <font>
        <b/>
        <i val="0"/>
        <color theme="1"/>
      </font>
      <fill>
        <patternFill>
          <bgColor rgb="FF92D050"/>
        </patternFill>
      </fill>
    </dxf>
    <dxf>
      <font>
        <b/>
        <i val="0"/>
      </font>
      <fill>
        <patternFill>
          <bgColor rgb="FFFFC000"/>
        </patternFill>
      </fill>
    </dxf>
    <dxf>
      <font>
        <b/>
        <i val="0"/>
        <color theme="0"/>
      </font>
      <fill>
        <patternFill>
          <bgColor rgb="FFFF0000"/>
        </patternFill>
      </fill>
    </dxf>
    <dxf>
      <font>
        <b/>
        <i val="0"/>
        <color theme="0"/>
      </font>
      <fill>
        <patternFill>
          <bgColor rgb="FFFF0000"/>
        </patternFill>
      </fill>
    </dxf>
    <dxf>
      <font>
        <b/>
        <i val="0"/>
      </font>
      <fill>
        <patternFill>
          <bgColor rgb="FFFFC000"/>
        </patternFill>
      </fill>
    </dxf>
    <dxf>
      <font>
        <b/>
        <i val="0"/>
      </font>
      <fill>
        <patternFill>
          <bgColor rgb="FF92D050"/>
        </patternFill>
      </fill>
    </dxf>
    <dxf>
      <font>
        <b/>
        <i val="0"/>
        <color theme="0"/>
      </font>
      <fill>
        <patternFill>
          <bgColor rgb="FF00B05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1818E-45E4-4D6F-99C4-ADDC0B5BFD66}">
  <sheetPr>
    <tabColor rgb="FF00B050"/>
  </sheetPr>
  <dimension ref="B1:S41"/>
  <sheetViews>
    <sheetView tabSelected="1" topLeftCell="A2" zoomScale="60" zoomScaleNormal="60" workbookViewId="0">
      <selection activeCell="M10" sqref="M10"/>
    </sheetView>
  </sheetViews>
  <sheetFormatPr defaultRowHeight="15" x14ac:dyDescent="0.25"/>
  <cols>
    <col min="2" max="2" width="17" customWidth="1"/>
    <col min="3" max="3" width="72.7109375" customWidth="1"/>
    <col min="4" max="4" width="80.7109375" customWidth="1"/>
    <col min="5" max="5" width="30.5703125" customWidth="1"/>
    <col min="6" max="6" width="27.28515625" customWidth="1"/>
    <col min="7" max="7" width="15.42578125" customWidth="1"/>
    <col min="8" max="8" width="25.85546875" customWidth="1"/>
    <col min="9" max="9" width="20.85546875" customWidth="1"/>
    <col min="13" max="13" width="27" customWidth="1"/>
  </cols>
  <sheetData>
    <row r="1" spans="2:19" x14ac:dyDescent="0.25">
      <c r="G1" s="55"/>
      <c r="H1" s="55"/>
      <c r="I1" s="55"/>
      <c r="J1" s="55"/>
      <c r="K1" s="55"/>
      <c r="L1" s="55"/>
      <c r="M1" s="55"/>
      <c r="N1" s="55"/>
      <c r="O1" s="55"/>
      <c r="P1" s="55"/>
      <c r="Q1" s="55"/>
      <c r="R1" s="55"/>
      <c r="S1" s="55"/>
    </row>
    <row r="2" spans="2:19" ht="44.1" customHeight="1" x14ac:dyDescent="0.25">
      <c r="B2" s="70" t="s">
        <v>126</v>
      </c>
      <c r="C2" s="70"/>
      <c r="D2" s="70"/>
      <c r="E2" s="70"/>
      <c r="F2" s="70"/>
      <c r="G2" s="55"/>
      <c r="H2" s="57"/>
      <c r="I2" s="57"/>
      <c r="J2" s="55"/>
      <c r="K2" s="55"/>
      <c r="L2" s="55"/>
      <c r="M2" s="55"/>
      <c r="N2" s="55"/>
      <c r="O2" s="55"/>
      <c r="P2" s="55"/>
      <c r="Q2" s="55"/>
      <c r="R2" s="55"/>
      <c r="S2" s="55"/>
    </row>
    <row r="3" spans="2:19" ht="18.95" customHeight="1" thickBot="1" x14ac:dyDescent="0.3">
      <c r="B3" s="44"/>
      <c r="C3" s="44"/>
      <c r="D3" s="44"/>
      <c r="E3" s="44"/>
      <c r="F3" s="44"/>
      <c r="G3" s="55"/>
      <c r="H3" s="57"/>
      <c r="I3" s="57"/>
      <c r="J3" s="55"/>
      <c r="K3" s="55"/>
      <c r="L3" s="55"/>
      <c r="M3" s="55"/>
      <c r="N3" s="55"/>
      <c r="O3" s="55"/>
      <c r="P3" s="55"/>
      <c r="Q3" s="55"/>
      <c r="R3" s="55"/>
      <c r="S3" s="55"/>
    </row>
    <row r="4" spans="2:19" ht="44.1" customHeight="1" thickBot="1" x14ac:dyDescent="0.3">
      <c r="B4" s="44"/>
      <c r="C4" s="54" t="s">
        <v>120</v>
      </c>
      <c r="D4" s="44"/>
      <c r="E4" s="44"/>
      <c r="F4" s="54" t="s">
        <v>121</v>
      </c>
      <c r="G4" s="55"/>
      <c r="H4" s="58" t="str">
        <f xml:space="preserve"> F7</f>
        <v/>
      </c>
      <c r="I4" s="57"/>
      <c r="J4" s="55"/>
      <c r="K4" s="55"/>
      <c r="L4" s="55"/>
      <c r="M4" s="55"/>
      <c r="N4" s="55"/>
      <c r="O4" s="55"/>
      <c r="P4" s="55"/>
      <c r="Q4" s="55"/>
      <c r="R4" s="55"/>
      <c r="S4" s="55"/>
    </row>
    <row r="5" spans="2:19" ht="14.1" customHeight="1" thickBot="1" x14ac:dyDescent="0.3">
      <c r="G5" s="55"/>
      <c r="H5" s="57"/>
      <c r="I5" s="57"/>
      <c r="J5" s="55"/>
      <c r="K5" s="55"/>
      <c r="L5" s="55"/>
      <c r="M5" s="55"/>
      <c r="N5" s="55"/>
      <c r="O5" s="55"/>
      <c r="P5" s="55"/>
      <c r="Q5" s="55"/>
      <c r="R5" s="55"/>
      <c r="S5" s="55"/>
    </row>
    <row r="6" spans="2:19" ht="56.1" customHeight="1" thickBot="1" x14ac:dyDescent="0.55000000000000004">
      <c r="E6" s="68" t="s">
        <v>99</v>
      </c>
      <c r="F6" s="69"/>
      <c r="G6" s="55"/>
      <c r="H6" s="57"/>
      <c r="I6" s="57"/>
      <c r="J6" s="55"/>
      <c r="K6" s="55"/>
      <c r="L6" s="60"/>
      <c r="M6" s="60"/>
      <c r="N6" s="60"/>
      <c r="O6" s="60"/>
      <c r="P6" s="55"/>
      <c r="Q6" s="55"/>
      <c r="R6" s="55"/>
      <c r="S6" s="55"/>
    </row>
    <row r="7" spans="2:19" ht="55.5" customHeight="1" thickBot="1" x14ac:dyDescent="0.3">
      <c r="B7" s="3" t="s">
        <v>98</v>
      </c>
      <c r="C7" s="25" t="s">
        <v>0</v>
      </c>
      <c r="D7" s="46" t="s">
        <v>1</v>
      </c>
      <c r="E7" s="56" t="str" cm="1">
        <f t="array" ref="E7">_xlfn.IFS(AND(F7&gt;=15,F7&lt;=39),"Fail",AND(F7&gt;=40,F7&lt;=59),"Pass",AND(F7&gt;=60,F7&lt;=69),"Merit",AND(F7&gt;=70,F7&lt;=100),"Distinction",TRUE,"Unknown")</f>
        <v>Unknown</v>
      </c>
      <c r="F7" s="47" t="str">
        <f>IFERROR(AVERAGEIF(F9:F41, "&lt;&gt;"), "")</f>
        <v/>
      </c>
      <c r="G7" s="55"/>
      <c r="H7" s="50" t="str">
        <f>E7</f>
        <v>Unknown</v>
      </c>
      <c r="I7" s="59"/>
      <c r="J7" s="55"/>
      <c r="K7" s="55"/>
      <c r="L7" s="60"/>
      <c r="M7" s="60"/>
      <c r="N7" s="60"/>
      <c r="O7" s="60"/>
      <c r="P7" s="55"/>
      <c r="Q7" s="55"/>
      <c r="R7" s="55"/>
      <c r="S7" s="55"/>
    </row>
    <row r="8" spans="2:19" ht="36.6" customHeight="1" thickBot="1" x14ac:dyDescent="0.3">
      <c r="B8" s="64" t="s">
        <v>2</v>
      </c>
      <c r="C8" s="65"/>
      <c r="D8" s="65"/>
      <c r="E8" s="67"/>
      <c r="F8" s="45" t="s">
        <v>119</v>
      </c>
      <c r="G8" s="55"/>
      <c r="H8" s="57"/>
      <c r="I8" s="57"/>
      <c r="J8" s="55"/>
      <c r="K8" s="55"/>
      <c r="L8" s="60"/>
      <c r="M8" s="60"/>
      <c r="N8" s="60"/>
      <c r="O8" s="60"/>
      <c r="P8" s="55"/>
      <c r="Q8" s="55"/>
      <c r="R8" s="55"/>
      <c r="S8" s="55"/>
    </row>
    <row r="9" spans="2:19" ht="117.6" customHeight="1" x14ac:dyDescent="0.25">
      <c r="B9" s="6" t="s">
        <v>3</v>
      </c>
      <c r="C9" s="14" t="s">
        <v>4</v>
      </c>
      <c r="D9" s="15" t="s">
        <v>5</v>
      </c>
      <c r="E9" s="11" t="str">
        <f>IF(OR(F9=15, F9=20, F9=35), "Fail",
IF(OR(F9=42, F9=45, F9=48), "Pass",
IF(OR(F9=52, F9=55, F9=58), "Pass",
IF(OR(F9=62, F9=65, F9=68), "Merit",
IF(OR(F9=74, F9=83, F9=92, F9=100), "Distinction", "")))))</f>
        <v/>
      </c>
      <c r="F9" s="51"/>
      <c r="G9" s="55"/>
      <c r="H9" s="57"/>
      <c r="I9" s="57" t="s">
        <v>125</v>
      </c>
      <c r="J9" s="55"/>
      <c r="K9" s="55"/>
      <c r="L9" s="60"/>
      <c r="M9" s="61"/>
      <c r="N9" s="60"/>
      <c r="O9" s="60"/>
      <c r="P9" s="55"/>
      <c r="Q9" s="55"/>
      <c r="R9" s="55"/>
      <c r="S9" s="55"/>
    </row>
    <row r="10" spans="2:19" ht="132.6" customHeight="1" x14ac:dyDescent="0.25">
      <c r="B10" s="5" t="s">
        <v>6</v>
      </c>
      <c r="C10" s="16" t="s">
        <v>7</v>
      </c>
      <c r="D10" s="2" t="s">
        <v>8</v>
      </c>
      <c r="E10" s="12" t="str">
        <f>IF(OR(F10=15, F10=20, F10=35), "Fail",
IF(OR(F10=42, F10=45, F10=48), "Pass",
IF(OR(F10=52, F10=55, F10=58), "Pass",
IF(OR(F10=62, F10=65, F10=68), "Merit",
IF(OR(F10=74, F10=83, F10=92, F10=100), "Distinction", "")))))</f>
        <v/>
      </c>
      <c r="F10" s="52"/>
      <c r="G10" s="55"/>
      <c r="H10" s="55"/>
      <c r="I10" s="55"/>
      <c r="J10" s="55"/>
      <c r="K10" s="55"/>
      <c r="L10" s="60"/>
      <c r="M10" s="60"/>
      <c r="N10" s="60"/>
      <c r="O10" s="60"/>
      <c r="P10" s="55"/>
      <c r="Q10" s="55"/>
      <c r="R10" s="55"/>
      <c r="S10" s="55"/>
    </row>
    <row r="11" spans="2:19" ht="110.1" customHeight="1" x14ac:dyDescent="0.25">
      <c r="B11" s="7" t="s">
        <v>9</v>
      </c>
      <c r="C11" s="17" t="s">
        <v>10</v>
      </c>
      <c r="D11" s="18" t="s">
        <v>11</v>
      </c>
      <c r="E11" s="12" t="str">
        <f t="shared" ref="E11:E14" si="0">IF(OR(F11=15, F11=20, F11=35), "Fail",
IF(OR(F11=42, F11=45, F11=48), "Pass",
IF(OR(F11=52, F11=55, F11=58), "Pass",
IF(OR(F11=62, F11=65, F11=68), "Merit",
IF(OR(F11=74, F11=83, F11=92, F11=100), "Distinction", "")))))</f>
        <v/>
      </c>
      <c r="F11" s="52"/>
      <c r="G11" s="55"/>
      <c r="H11" s="55"/>
      <c r="I11" s="55"/>
      <c r="J11" s="55"/>
      <c r="K11" s="55"/>
      <c r="L11" s="55"/>
      <c r="M11" s="55"/>
      <c r="N11" s="55"/>
      <c r="O11" s="55"/>
      <c r="P11" s="55"/>
      <c r="Q11" s="55"/>
      <c r="R11" s="55"/>
      <c r="S11" s="55"/>
    </row>
    <row r="12" spans="2:19" ht="83.45" customHeight="1" x14ac:dyDescent="0.25">
      <c r="B12" s="5" t="s">
        <v>12</v>
      </c>
      <c r="C12" s="16" t="s">
        <v>13</v>
      </c>
      <c r="D12" s="2" t="s">
        <v>14</v>
      </c>
      <c r="E12" s="12" t="str">
        <f t="shared" si="0"/>
        <v/>
      </c>
      <c r="F12" s="52"/>
      <c r="G12" s="55"/>
      <c r="H12" s="55"/>
      <c r="I12" s="55"/>
      <c r="J12" s="55"/>
      <c r="K12" s="55"/>
      <c r="L12" s="55"/>
      <c r="M12" s="55"/>
      <c r="N12" s="55"/>
      <c r="O12" s="55"/>
      <c r="P12" s="55"/>
      <c r="Q12" s="55"/>
      <c r="R12" s="55"/>
      <c r="S12" s="55"/>
    </row>
    <row r="13" spans="2:19" ht="86.1" customHeight="1" x14ac:dyDescent="0.25">
      <c r="B13" s="7" t="s">
        <v>15</v>
      </c>
      <c r="C13" s="17" t="s">
        <v>16</v>
      </c>
      <c r="D13" s="18" t="s">
        <v>17</v>
      </c>
      <c r="E13" s="12" t="str">
        <f t="shared" si="0"/>
        <v/>
      </c>
      <c r="F13" s="52"/>
      <c r="G13" s="55"/>
      <c r="H13" s="55"/>
      <c r="I13" s="55"/>
      <c r="J13" s="55"/>
      <c r="K13" s="55"/>
      <c r="L13" s="55"/>
      <c r="M13" s="55"/>
      <c r="N13" s="55"/>
      <c r="O13" s="55"/>
      <c r="P13" s="55"/>
      <c r="Q13" s="55"/>
      <c r="R13" s="55"/>
      <c r="S13" s="55"/>
    </row>
    <row r="14" spans="2:19" ht="117" customHeight="1" x14ac:dyDescent="0.25">
      <c r="B14" s="5" t="s">
        <v>18</v>
      </c>
      <c r="C14" s="16" t="s">
        <v>19</v>
      </c>
      <c r="D14" s="2" t="s">
        <v>20</v>
      </c>
      <c r="E14" s="12" t="str">
        <f t="shared" si="0"/>
        <v/>
      </c>
      <c r="F14" s="52"/>
      <c r="G14" s="55"/>
      <c r="H14" s="55"/>
      <c r="I14" s="55"/>
      <c r="J14" s="55"/>
      <c r="K14" s="55"/>
      <c r="L14" s="55"/>
      <c r="M14" s="55"/>
      <c r="N14" s="55"/>
      <c r="O14" s="55"/>
      <c r="P14" s="55"/>
      <c r="Q14" s="55"/>
      <c r="R14" s="55"/>
      <c r="S14" s="55"/>
    </row>
    <row r="15" spans="2:19" ht="81.599999999999994" customHeight="1" thickBot="1" x14ac:dyDescent="0.3">
      <c r="B15" s="9" t="s">
        <v>21</v>
      </c>
      <c r="C15" s="19" t="s">
        <v>22</v>
      </c>
      <c r="D15" s="20" t="s">
        <v>23</v>
      </c>
      <c r="E15" s="13" t="str">
        <f>IF(OR(F15=15, F15=20, F15=35), "Fail",
IF(OR(F15=42, F15=45, F15=48), "Pass",
IF(OR(F15=52, F15=55, F15=58), "Pass",
IF(OR(F15=62, F15=65, F15=68), "Merit",
IF(OR(F15=74, F15=83, F15=92, F15=100), "Distinction", "")))))</f>
        <v/>
      </c>
      <c r="F15" s="53"/>
    </row>
    <row r="16" spans="2:19" ht="32.450000000000003" customHeight="1" thickBot="1" x14ac:dyDescent="0.3">
      <c r="B16" s="64" t="s">
        <v>24</v>
      </c>
      <c r="C16" s="65"/>
      <c r="D16" s="65"/>
      <c r="E16" s="63"/>
      <c r="F16" s="66"/>
    </row>
    <row r="17" spans="2:6" ht="63" customHeight="1" x14ac:dyDescent="0.25">
      <c r="B17" s="10" t="s">
        <v>25</v>
      </c>
      <c r="C17" s="21" t="s">
        <v>26</v>
      </c>
      <c r="D17" s="1" t="s">
        <v>27</v>
      </c>
      <c r="E17" s="11" t="str">
        <f t="shared" ref="E17:E25" si="1">IF(OR(F17=15, F17=20, F17=35), "Fail",
IF(OR(F17=42, F17=45, F17=48), "Pass",
IF(OR(F17=52, F17=55, F17=58), "Pass",
IF(OR(F17=62, F17=65, F17=68), "Merit",
IF(OR(F17=74, F17=83, F17=92, F17=100), "Distinction", "")))))</f>
        <v/>
      </c>
      <c r="F17" s="51"/>
    </row>
    <row r="18" spans="2:6" ht="78" customHeight="1" x14ac:dyDescent="0.25">
      <c r="B18" s="7" t="s">
        <v>28</v>
      </c>
      <c r="C18" s="22" t="s">
        <v>29</v>
      </c>
      <c r="D18" s="18" t="s">
        <v>30</v>
      </c>
      <c r="E18" s="12" t="str">
        <f t="shared" si="1"/>
        <v/>
      </c>
      <c r="F18" s="52"/>
    </row>
    <row r="19" spans="2:6" ht="68.45" customHeight="1" x14ac:dyDescent="0.25">
      <c r="B19" s="5" t="s">
        <v>31</v>
      </c>
      <c r="C19" s="23" t="s">
        <v>32</v>
      </c>
      <c r="D19" s="2" t="s">
        <v>33</v>
      </c>
      <c r="E19" s="12" t="str">
        <f t="shared" si="1"/>
        <v/>
      </c>
      <c r="F19" s="52"/>
    </row>
    <row r="20" spans="2:6" ht="61.5" customHeight="1" x14ac:dyDescent="0.25">
      <c r="B20" s="7" t="s">
        <v>34</v>
      </c>
      <c r="C20" s="22" t="s">
        <v>35</v>
      </c>
      <c r="D20" s="18" t="s">
        <v>36</v>
      </c>
      <c r="E20" s="12" t="str">
        <f t="shared" si="1"/>
        <v/>
      </c>
      <c r="F20" s="52"/>
    </row>
    <row r="21" spans="2:6" ht="74.099999999999994" customHeight="1" x14ac:dyDescent="0.25">
      <c r="B21" s="5" t="s">
        <v>37</v>
      </c>
      <c r="C21" s="23" t="s">
        <v>38</v>
      </c>
      <c r="D21" s="2" t="s">
        <v>39</v>
      </c>
      <c r="E21" s="12" t="str">
        <f t="shared" si="1"/>
        <v/>
      </c>
      <c r="F21" s="52"/>
    </row>
    <row r="22" spans="2:6" ht="63.95" customHeight="1" x14ac:dyDescent="0.25">
      <c r="B22" s="7" t="s">
        <v>40</v>
      </c>
      <c r="C22" s="22" t="s">
        <v>41</v>
      </c>
      <c r="D22" s="18" t="s">
        <v>42</v>
      </c>
      <c r="E22" s="12" t="str">
        <f>IF(OR(F22=15, F22=20, F22=35), "Fail",
IF(OR(F22=42, F22=45, F22=48), "Pass",
IF(OR(F22=52, F22=55, F22=58), "Pass",
IF(OR(F22=62, F22=65, F22=68), "Merit",
IF(OR(F22=74, F22=83, F22=92, F22=100), "Distinction", "")))))</f>
        <v/>
      </c>
      <c r="F22" s="52"/>
    </row>
    <row r="23" spans="2:6" ht="65.45" customHeight="1" x14ac:dyDescent="0.25">
      <c r="B23" s="5" t="s">
        <v>43</v>
      </c>
      <c r="C23" s="23" t="s">
        <v>44</v>
      </c>
      <c r="D23" s="2" t="s">
        <v>45</v>
      </c>
      <c r="E23" s="12" t="str">
        <f t="shared" si="1"/>
        <v/>
      </c>
      <c r="F23" s="52"/>
    </row>
    <row r="24" spans="2:6" ht="78" customHeight="1" x14ac:dyDescent="0.25">
      <c r="B24" s="7" t="s">
        <v>46</v>
      </c>
      <c r="C24" s="22" t="s">
        <v>47</v>
      </c>
      <c r="D24" s="18" t="s">
        <v>48</v>
      </c>
      <c r="E24" s="12" t="str">
        <f t="shared" si="1"/>
        <v/>
      </c>
      <c r="F24" s="52"/>
    </row>
    <row r="25" spans="2:6" ht="84.95" customHeight="1" x14ac:dyDescent="0.25">
      <c r="B25" s="5" t="s">
        <v>49</v>
      </c>
      <c r="C25" s="23" t="s">
        <v>50</v>
      </c>
      <c r="D25" s="2" t="s">
        <v>51</v>
      </c>
      <c r="E25" s="12" t="str">
        <f t="shared" si="1"/>
        <v/>
      </c>
      <c r="F25" s="52"/>
    </row>
    <row r="26" spans="2:6" ht="83.45" customHeight="1" thickBot="1" x14ac:dyDescent="0.3">
      <c r="B26" s="8" t="s">
        <v>52</v>
      </c>
      <c r="C26" s="24" t="s">
        <v>53</v>
      </c>
      <c r="D26" s="20" t="s">
        <v>54</v>
      </c>
      <c r="E26" s="13" t="str">
        <f>IF(OR(F26=15, F26=20, F26=35), "Fail",
IF(OR(F26=42, F26=45, F26=48), "Pass",
IF(OR(F26=52, F26=55, F26=58), "Pass",
IF(OR(F26=62, F26=65, F26=68), "Merit",
IF(OR(F26=74, F26=83, F26=92, F26=100), "Distinction", "")))))</f>
        <v/>
      </c>
      <c r="F26" s="53"/>
    </row>
    <row r="27" spans="2:6" ht="33.6" customHeight="1" thickBot="1" x14ac:dyDescent="0.3">
      <c r="B27" s="62" t="s">
        <v>55</v>
      </c>
      <c r="C27" s="63"/>
      <c r="D27" s="63"/>
      <c r="E27" s="63"/>
      <c r="F27" s="63"/>
    </row>
    <row r="28" spans="2:6" ht="50.45" customHeight="1" x14ac:dyDescent="0.25">
      <c r="B28" s="4" t="s">
        <v>56</v>
      </c>
      <c r="C28" s="21" t="s">
        <v>57</v>
      </c>
      <c r="D28" s="1" t="s">
        <v>58</v>
      </c>
      <c r="E28" s="11" t="str">
        <f t="shared" ref="E28:E41" si="2">IF(OR(F28=15, F28=20, F28=35), "Fail",
IF(OR(F28=42, F28=45, F28=48), "Pass",
IF(OR(F28=52, F28=55, F28=58), "Pass",
IF(OR(F28=62, F28=65, F28=68), "Merit",
IF(OR(F28=74, F28=83, F28=92, F28=100), "Distinction", "")))))</f>
        <v/>
      </c>
      <c r="F28" s="51"/>
    </row>
    <row r="29" spans="2:6" ht="48.95" customHeight="1" x14ac:dyDescent="0.25">
      <c r="B29" s="7" t="s">
        <v>59</v>
      </c>
      <c r="C29" s="22" t="s">
        <v>60</v>
      </c>
      <c r="D29" s="18" t="s">
        <v>61</v>
      </c>
      <c r="E29" s="12" t="str">
        <f t="shared" si="2"/>
        <v/>
      </c>
      <c r="F29" s="52"/>
    </row>
    <row r="30" spans="2:6" ht="83.45" customHeight="1" x14ac:dyDescent="0.25">
      <c r="B30" s="5" t="s">
        <v>62</v>
      </c>
      <c r="C30" s="23" t="s">
        <v>63</v>
      </c>
      <c r="D30" s="2" t="s">
        <v>64</v>
      </c>
      <c r="E30" s="12" t="str">
        <f t="shared" si="2"/>
        <v/>
      </c>
      <c r="F30" s="52"/>
    </row>
    <row r="31" spans="2:6" ht="52.5" customHeight="1" x14ac:dyDescent="0.25">
      <c r="B31" s="7" t="s">
        <v>65</v>
      </c>
      <c r="C31" s="22" t="s">
        <v>66</v>
      </c>
      <c r="D31" s="18" t="s">
        <v>67</v>
      </c>
      <c r="E31" s="12" t="str">
        <f t="shared" si="2"/>
        <v/>
      </c>
      <c r="F31" s="52"/>
    </row>
    <row r="32" spans="2:6" ht="39" customHeight="1" x14ac:dyDescent="0.25">
      <c r="B32" s="5" t="s">
        <v>68</v>
      </c>
      <c r="C32" s="23" t="s">
        <v>69</v>
      </c>
      <c r="D32" s="2" t="s">
        <v>70</v>
      </c>
      <c r="E32" s="12" t="str">
        <f t="shared" si="2"/>
        <v/>
      </c>
      <c r="F32" s="52"/>
    </row>
    <row r="33" spans="2:6" ht="92.45" customHeight="1" x14ac:dyDescent="0.25">
      <c r="B33" s="7" t="s">
        <v>71</v>
      </c>
      <c r="C33" s="22" t="s">
        <v>72</v>
      </c>
      <c r="D33" s="18" t="s">
        <v>73</v>
      </c>
      <c r="E33" s="12" t="str">
        <f t="shared" si="2"/>
        <v/>
      </c>
      <c r="F33" s="52"/>
    </row>
    <row r="34" spans="2:6" ht="62.45" customHeight="1" x14ac:dyDescent="0.25">
      <c r="B34" s="5" t="s">
        <v>74</v>
      </c>
      <c r="C34" s="23" t="s">
        <v>75</v>
      </c>
      <c r="D34" s="2" t="s">
        <v>76</v>
      </c>
      <c r="E34" s="12" t="str">
        <f>IF(OR(F34=15, F34=20, F34=35), "Fail",
IF(OR(F34=42, F34=45, F34=48), "Pass",
IF(OR(F34=52, F34=55, F34=58), "Pass",
IF(OR(F34=62, F34=65, F34=68), "Merit",
IF(OR(F34=74, F34=83, F34=92, F34=100), "Distinction", "")))))</f>
        <v/>
      </c>
      <c r="F34" s="52"/>
    </row>
    <row r="35" spans="2:6" ht="108.95" customHeight="1" x14ac:dyDescent="0.25">
      <c r="B35" s="7" t="s">
        <v>77</v>
      </c>
      <c r="C35" s="22" t="s">
        <v>78</v>
      </c>
      <c r="D35" s="18" t="s">
        <v>79</v>
      </c>
      <c r="E35" s="12" t="str">
        <f t="shared" si="2"/>
        <v/>
      </c>
      <c r="F35" s="52"/>
    </row>
    <row r="36" spans="2:6" ht="46.5" customHeight="1" x14ac:dyDescent="0.25">
      <c r="B36" s="5" t="s">
        <v>80</v>
      </c>
      <c r="C36" s="23" t="s">
        <v>81</v>
      </c>
      <c r="D36" s="2" t="s">
        <v>82</v>
      </c>
      <c r="E36" s="12" t="str">
        <f t="shared" si="2"/>
        <v/>
      </c>
      <c r="F36" s="52"/>
    </row>
    <row r="37" spans="2:6" ht="90" customHeight="1" x14ac:dyDescent="0.25">
      <c r="B37" s="7" t="s">
        <v>83</v>
      </c>
      <c r="C37" s="22" t="s">
        <v>84</v>
      </c>
      <c r="D37" s="18" t="s">
        <v>85</v>
      </c>
      <c r="E37" s="12" t="str">
        <f t="shared" si="2"/>
        <v/>
      </c>
      <c r="F37" s="52"/>
    </row>
    <row r="38" spans="2:6" ht="29.1" customHeight="1" x14ac:dyDescent="0.25">
      <c r="B38" s="5" t="s">
        <v>86</v>
      </c>
      <c r="C38" s="23" t="s">
        <v>87</v>
      </c>
      <c r="D38" s="2" t="s">
        <v>88</v>
      </c>
      <c r="E38" s="12" t="str">
        <f t="shared" si="2"/>
        <v/>
      </c>
      <c r="F38" s="52"/>
    </row>
    <row r="39" spans="2:6" ht="49.9" customHeight="1" x14ac:dyDescent="0.25">
      <c r="B39" s="7" t="s">
        <v>89</v>
      </c>
      <c r="C39" s="22" t="s">
        <v>90</v>
      </c>
      <c r="D39" s="18" t="s">
        <v>91</v>
      </c>
      <c r="E39" s="12" t="str">
        <f t="shared" si="2"/>
        <v/>
      </c>
      <c r="F39" s="52"/>
    </row>
    <row r="40" spans="2:6" ht="50.45" customHeight="1" x14ac:dyDescent="0.25">
      <c r="B40" s="5" t="s">
        <v>92</v>
      </c>
      <c r="C40" s="23" t="s">
        <v>93</v>
      </c>
      <c r="D40" s="2" t="s">
        <v>94</v>
      </c>
      <c r="E40" s="12" t="str">
        <f t="shared" si="2"/>
        <v/>
      </c>
      <c r="F40" s="52"/>
    </row>
    <row r="41" spans="2:6" ht="82.9" customHeight="1" thickBot="1" x14ac:dyDescent="0.3">
      <c r="B41" s="8" t="s">
        <v>95</v>
      </c>
      <c r="C41" s="24" t="s">
        <v>96</v>
      </c>
      <c r="D41" s="20" t="s">
        <v>97</v>
      </c>
      <c r="E41" s="13" t="str">
        <f t="shared" si="2"/>
        <v/>
      </c>
      <c r="F41" s="53"/>
    </row>
  </sheetData>
  <mergeCells count="5">
    <mergeCell ref="B27:F27"/>
    <mergeCell ref="B16:F16"/>
    <mergeCell ref="B8:E8"/>
    <mergeCell ref="E6:F6"/>
    <mergeCell ref="B2:F2"/>
  </mergeCells>
  <phoneticPr fontId="10" type="noConversion"/>
  <conditionalFormatting sqref="E7">
    <cfRule type="expression" dxfId="15" priority="7">
      <formula>H7="Distinction"</formula>
    </cfRule>
    <cfRule type="expression" dxfId="14" priority="8">
      <formula>H7="Merit"</formula>
    </cfRule>
    <cfRule type="expression" dxfId="13" priority="9">
      <formula>H7="Pass"</formula>
    </cfRule>
    <cfRule type="expression" dxfId="12" priority="21">
      <formula>H7="Fail"</formula>
    </cfRule>
  </conditionalFormatting>
  <conditionalFormatting sqref="E9:E15 E17:E26 E28:E41">
    <cfRule type="expression" dxfId="11" priority="22">
      <formula>E9="Fail"</formula>
    </cfRule>
    <cfRule type="expression" dxfId="10" priority="23">
      <formula>E9="Pass"</formula>
    </cfRule>
    <cfRule type="expression" dxfId="9" priority="24">
      <formula>E9="Merit"</formula>
    </cfRule>
    <cfRule type="expression" dxfId="8" priority="25">
      <formula>E9="Distinction"</formula>
    </cfRule>
  </conditionalFormatting>
  <conditionalFormatting sqref="E6:F6">
    <cfRule type="expression" dxfId="7" priority="2">
      <formula>H7="Fail"</formula>
    </cfRule>
    <cfRule type="expression" dxfId="6" priority="18">
      <formula>E7="Distinction"</formula>
    </cfRule>
    <cfRule type="expression" dxfId="5" priority="19">
      <formula>E7="Merit"</formula>
    </cfRule>
    <cfRule type="expression" dxfId="4" priority="20">
      <formula>E7="Pass"</formula>
    </cfRule>
  </conditionalFormatting>
  <conditionalFormatting sqref="F7">
    <cfRule type="expression" dxfId="3" priority="1">
      <formula>H7="Fail"</formula>
    </cfRule>
    <cfRule type="expression" dxfId="2" priority="10">
      <formula>E7="Pass"</formula>
    </cfRule>
    <cfRule type="expression" dxfId="1" priority="12">
      <formula>E7="Merit"</formula>
    </cfRule>
    <cfRule type="expression" dxfId="0" priority="13">
      <formula>E7="Distinction"</formula>
    </cfRule>
  </conditionalFormatting>
  <dataValidations count="1">
    <dataValidation type="list" allowBlank="1" showInputMessage="1" showErrorMessage="1" sqref="F9:F15 F17:F26 F28:F41" xr:uid="{60E1E5A5-4F57-46C6-8A09-C8C335CC2907}">
      <formula1>"15,20,35, 42,45,48,52,55,58,62,65,68,74, 83,92,100"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52B5F-CC4B-427C-8F94-5673E3933A32}">
  <sheetPr>
    <tabColor rgb="FFFFFF00"/>
  </sheetPr>
  <dimension ref="B2:R7"/>
  <sheetViews>
    <sheetView workbookViewId="0">
      <selection activeCell="O3" sqref="O3:R7"/>
    </sheetView>
  </sheetViews>
  <sheetFormatPr defaultRowHeight="15" x14ac:dyDescent="0.25"/>
  <cols>
    <col min="2" max="2" width="21.5703125" customWidth="1"/>
    <col min="3" max="3" width="24.7109375" customWidth="1"/>
    <col min="4" max="4" width="21.28515625" customWidth="1"/>
    <col min="5" max="5" width="28.7109375" customWidth="1"/>
    <col min="8" max="8" width="16.28515625" customWidth="1"/>
    <col min="10" max="10" width="12.7109375" customWidth="1"/>
    <col min="11" max="11" width="9.5703125" customWidth="1"/>
    <col min="14" max="14" width="13.28515625" customWidth="1"/>
    <col min="15" max="15" width="23.28515625" customWidth="1"/>
    <col min="17" max="17" width="9.7109375" customWidth="1"/>
    <col min="18" max="18" width="16.5703125" customWidth="1"/>
  </cols>
  <sheetData>
    <row r="2" spans="2:18" ht="15.75" thickBot="1" x14ac:dyDescent="0.3"/>
    <row r="3" spans="2:18" ht="15.75" thickBot="1" x14ac:dyDescent="0.3">
      <c r="B3" s="86" t="s">
        <v>100</v>
      </c>
      <c r="C3" s="87"/>
      <c r="D3" s="87"/>
      <c r="E3" s="88"/>
      <c r="F3" s="89" t="s">
        <v>101</v>
      </c>
      <c r="G3" s="90"/>
      <c r="H3" s="91"/>
      <c r="I3" s="92" t="s">
        <v>102</v>
      </c>
      <c r="J3" s="93"/>
      <c r="K3" s="94"/>
      <c r="L3" s="95" t="s">
        <v>103</v>
      </c>
      <c r="M3" s="96"/>
      <c r="N3" s="96"/>
      <c r="O3" s="97" t="s">
        <v>104</v>
      </c>
      <c r="P3" s="98"/>
      <c r="Q3" s="98"/>
      <c r="R3" s="99"/>
    </row>
    <row r="4" spans="2:18" ht="15.75" thickBot="1" x14ac:dyDescent="0.3">
      <c r="B4" s="27">
        <v>100</v>
      </c>
      <c r="C4" s="28" t="s">
        <v>105</v>
      </c>
      <c r="D4" s="28" t="s">
        <v>106</v>
      </c>
      <c r="E4" s="29" t="s">
        <v>107</v>
      </c>
      <c r="F4" s="100" t="s">
        <v>108</v>
      </c>
      <c r="G4" s="101"/>
      <c r="H4" s="102"/>
      <c r="I4" s="103" t="s">
        <v>109</v>
      </c>
      <c r="J4" s="104"/>
      <c r="K4" s="105"/>
      <c r="L4" s="106" t="s">
        <v>110</v>
      </c>
      <c r="M4" s="107"/>
      <c r="N4" s="107"/>
      <c r="O4" s="108" t="s">
        <v>111</v>
      </c>
      <c r="P4" s="109"/>
      <c r="Q4" s="109"/>
      <c r="R4" s="110"/>
    </row>
    <row r="5" spans="2:18" ht="16.5" thickBot="1" x14ac:dyDescent="0.3">
      <c r="B5" s="30">
        <v>10</v>
      </c>
      <c r="C5" s="30">
        <v>9</v>
      </c>
      <c r="D5" s="31">
        <v>8</v>
      </c>
      <c r="E5" s="31">
        <v>7</v>
      </c>
      <c r="F5" s="111">
        <v>6</v>
      </c>
      <c r="G5" s="112"/>
      <c r="H5" s="113"/>
      <c r="I5" s="95">
        <v>5</v>
      </c>
      <c r="J5" s="96"/>
      <c r="K5" s="114"/>
      <c r="L5" s="115">
        <v>4</v>
      </c>
      <c r="M5" s="116"/>
      <c r="N5" s="117"/>
      <c r="O5" s="33">
        <v>3</v>
      </c>
      <c r="P5" s="71">
        <v>2</v>
      </c>
      <c r="Q5" s="72"/>
      <c r="R5" s="73">
        <v>0</v>
      </c>
    </row>
    <row r="6" spans="2:18" ht="15.75" thickBot="1" x14ac:dyDescent="0.3">
      <c r="B6" s="34">
        <v>100</v>
      </c>
      <c r="C6" s="35">
        <v>92</v>
      </c>
      <c r="D6" s="35">
        <v>83</v>
      </c>
      <c r="E6" s="35">
        <v>74</v>
      </c>
      <c r="F6" s="36">
        <v>68</v>
      </c>
      <c r="G6" s="37">
        <v>65</v>
      </c>
      <c r="H6" s="38">
        <v>62</v>
      </c>
      <c r="I6" s="32">
        <v>58</v>
      </c>
      <c r="J6" s="26">
        <v>55</v>
      </c>
      <c r="K6" s="26">
        <v>52</v>
      </c>
      <c r="L6" s="39">
        <v>48</v>
      </c>
      <c r="M6" s="40">
        <v>45</v>
      </c>
      <c r="N6" s="41">
        <v>42</v>
      </c>
      <c r="O6" s="42">
        <v>35</v>
      </c>
      <c r="P6" s="43">
        <v>20</v>
      </c>
      <c r="Q6" s="42">
        <v>15</v>
      </c>
      <c r="R6" s="74"/>
    </row>
    <row r="7" spans="2:18" ht="48" thickBot="1" x14ac:dyDescent="0.3">
      <c r="B7" s="48" t="s">
        <v>122</v>
      </c>
      <c r="C7" s="48" t="s">
        <v>123</v>
      </c>
      <c r="D7" s="48" t="s">
        <v>124</v>
      </c>
      <c r="E7" s="48" t="s">
        <v>112</v>
      </c>
      <c r="F7" s="75" t="s">
        <v>113</v>
      </c>
      <c r="G7" s="76"/>
      <c r="H7" s="77"/>
      <c r="I7" s="78" t="s">
        <v>114</v>
      </c>
      <c r="J7" s="79"/>
      <c r="K7" s="80"/>
      <c r="L7" s="81" t="s">
        <v>115</v>
      </c>
      <c r="M7" s="82"/>
      <c r="N7" s="83"/>
      <c r="O7" s="49" t="s">
        <v>116</v>
      </c>
      <c r="P7" s="84" t="s">
        <v>117</v>
      </c>
      <c r="Q7" s="85"/>
      <c r="R7" s="49" t="s">
        <v>118</v>
      </c>
    </row>
  </sheetData>
  <mergeCells count="18">
    <mergeCell ref="F4:H4"/>
    <mergeCell ref="I4:K4"/>
    <mergeCell ref="L4:N4"/>
    <mergeCell ref="O4:R4"/>
    <mergeCell ref="F5:H5"/>
    <mergeCell ref="I5:K5"/>
    <mergeCell ref="L5:N5"/>
    <mergeCell ref="B3:E3"/>
    <mergeCell ref="F3:H3"/>
    <mergeCell ref="I3:K3"/>
    <mergeCell ref="L3:N3"/>
    <mergeCell ref="O3:R3"/>
    <mergeCell ref="P5:Q5"/>
    <mergeCell ref="R5:R6"/>
    <mergeCell ref="F7:H7"/>
    <mergeCell ref="I7:K7"/>
    <mergeCell ref="L7:N7"/>
    <mergeCell ref="P7:Q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 Calculator </vt:lpstr>
      <vt:lpstr>Grade Criteria Guidance</vt:lpstr>
    </vt:vector>
  </TitlesOfParts>
  <Company>Solent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Reid</dc:creator>
  <cp:lastModifiedBy>Martin Reid</cp:lastModifiedBy>
  <dcterms:created xsi:type="dcterms:W3CDTF">2025-02-12T15:02:17Z</dcterms:created>
  <dcterms:modified xsi:type="dcterms:W3CDTF">2025-09-28T07:50:57Z</dcterms:modified>
</cp:coreProperties>
</file>