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0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su-my.sharepoint.com/personal/martin_reid_solent_ac_uk/Documents/solent_store/docs/"/>
    </mc:Choice>
  </mc:AlternateContent>
  <xr:revisionPtr revIDLastSave="838" documentId="8_{2550F169-BEF9-40D9-8733-B8C7482F9540}" xr6:coauthVersionLast="47" xr6:coauthVersionMax="47" xr10:uidLastSave="{5EA14687-26C4-44A7-AA62-83441BB21F6B}"/>
  <bookViews>
    <workbookView xWindow="140" yWindow="600" windowWidth="51200" windowHeight="28340" xr2:uid="{145B23FD-6B6F-4D33-A52C-2CE972592F2A}"/>
  </bookViews>
  <sheets>
    <sheet name="Comp_student Numbers_Feb 2023" sheetId="6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6" i="6" l="1"/>
  <c r="C3" i="6"/>
  <c r="O17" i="6"/>
  <c r="O3" i="6"/>
  <c r="O26" i="6"/>
  <c r="N21" i="6"/>
  <c r="N23" i="6"/>
  <c r="N14" i="6"/>
  <c r="N9" i="6"/>
  <c r="N4" i="6"/>
  <c r="N3" i="6"/>
  <c r="N7" i="6"/>
  <c r="I24" i="6"/>
  <c r="N12" i="6"/>
  <c r="N17" i="6"/>
  <c r="N19" i="6"/>
  <c r="B29" i="6"/>
  <c r="B28" i="6"/>
  <c r="C28" i="6"/>
  <c r="E28" i="6" s="1"/>
  <c r="B32" i="6"/>
  <c r="C32" i="6" s="1"/>
  <c r="B30" i="6"/>
  <c r="B31" i="6"/>
  <c r="M35" i="6"/>
  <c r="N35" i="6" s="1"/>
  <c r="I18" i="6"/>
  <c r="I12" i="6"/>
  <c r="I6" i="6"/>
  <c r="I3" i="6"/>
  <c r="D3" i="6"/>
  <c r="C20" i="6"/>
  <c r="D20" i="6" s="1"/>
  <c r="C13" i="6"/>
  <c r="D13" i="6" s="1"/>
  <c r="C6" i="6"/>
  <c r="D6" i="6" s="1"/>
  <c r="C30" i="6"/>
  <c r="M34" i="6"/>
  <c r="M32" i="6"/>
  <c r="M33" i="6"/>
  <c r="M31" i="6"/>
  <c r="J3" i="6"/>
  <c r="N31" i="6" l="1"/>
  <c r="E3" i="6"/>
</calcChain>
</file>

<file path=xl/sharedStrings.xml><?xml version="1.0" encoding="utf-8"?>
<sst xmlns="http://schemas.openxmlformats.org/spreadsheetml/2006/main" count="75" uniqueCount="43">
  <si>
    <t>Under Grads</t>
  </si>
  <si>
    <t>Students</t>
  </si>
  <si>
    <t>Course Totals</t>
  </si>
  <si>
    <t>Groups @20</t>
  </si>
  <si>
    <t>TOTAL</t>
  </si>
  <si>
    <t>Apprentices</t>
  </si>
  <si>
    <t>Masters</t>
  </si>
  <si>
    <t>Groups @25</t>
  </si>
  <si>
    <t>Computing Foundation</t>
  </si>
  <si>
    <t>Level 4 - Data Analyst</t>
  </si>
  <si>
    <t>MSc Digital Design (Sept 22 - Sept 23)</t>
  </si>
  <si>
    <t>MSc Digital Design (Sept 23 - Sept 24)</t>
  </si>
  <si>
    <t>Level 4</t>
  </si>
  <si>
    <t>Level 4 - BDATS</t>
  </si>
  <si>
    <t>BSc Computing</t>
  </si>
  <si>
    <t>Cyber</t>
  </si>
  <si>
    <t>BSc Comp Sys Network</t>
  </si>
  <si>
    <t>Data Analyst</t>
  </si>
  <si>
    <t>MSc Computer Engineering (Sept 22 - Sept 23)</t>
  </si>
  <si>
    <t>BSc Cyber</t>
  </si>
  <si>
    <t>Network</t>
  </si>
  <si>
    <t>BSc Digital Design &amp; Web</t>
  </si>
  <si>
    <t>Soft Eng</t>
  </si>
  <si>
    <t>MSc Cyber Security Engineering (Setp 23 - Sep 24)</t>
  </si>
  <si>
    <t>BSc Soft Eng</t>
  </si>
  <si>
    <t>Level 5 - BDATS</t>
  </si>
  <si>
    <t>Level 5</t>
  </si>
  <si>
    <t>MSc Cyber Security Engineering (Sept 22 -Sept 23)</t>
  </si>
  <si>
    <t>Level 6 - BDATS</t>
  </si>
  <si>
    <t>MAIDS (Sept 22 - Sept 23)</t>
  </si>
  <si>
    <t>Level 6</t>
  </si>
  <si>
    <t xml:space="preserve">MAIDS (Jan 23 - Jan 24) </t>
  </si>
  <si>
    <t>IT Consultant (RO)</t>
  </si>
  <si>
    <t>MAIDS (Sept 23 - Sept 24)</t>
  </si>
  <si>
    <t>MAIDS (Jan 24 - Jan 25)</t>
  </si>
  <si>
    <t>EPA</t>
  </si>
  <si>
    <t>Total Level</t>
  </si>
  <si>
    <t>UG Course Totals</t>
  </si>
  <si>
    <t>Updated (12-9-23)</t>
  </si>
  <si>
    <t>All Level Totals</t>
  </si>
  <si>
    <t>Level 3</t>
  </si>
  <si>
    <t>Level 7</t>
  </si>
  <si>
    <t>Computing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</si>
</sst>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2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u/>
      <sz val="36"/>
      <color theme="1"/>
      <name val="Calibri"/>
      <family val="2"/>
      <scheme val="minor"/>
    </font>
    <font>
      <b/>
      <sz val="11"/>
      <color rgb="FF000000"/>
      <name val="Calibri"/>
      <charset val="1"/>
    </font>
    <font>
      <b/>
      <sz val="22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z val="22"/>
      <color rgb="FF00000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24"/>
      <color rgb="FFFF0000"/>
      <name val="Calibri"/>
      <family val="2"/>
      <scheme val="minor"/>
    </font>
    <font>
      <b/>
      <sz val="24"/>
      <color rgb="FF000000"/>
      <name val="Calibri"/>
    </font>
    <font>
      <b/>
      <u/>
      <sz val="14"/>
      <color rgb="FF000000"/>
      <name val="Calibri"/>
    </font>
    <font>
      <b/>
      <sz val="18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sz val="22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92D050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163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0" fillId="4" borderId="5" xfId="0" applyFill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4" borderId="6" xfId="0" applyFill="1" applyBorder="1" applyAlignment="1">
      <alignment horizontal="left" vertical="center"/>
    </xf>
    <xf numFmtId="0" fontId="1" fillId="4" borderId="7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1" fillId="0" borderId="7" xfId="0" applyFont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0" fillId="4" borderId="12" xfId="0" applyFill="1" applyBorder="1" applyAlignment="1">
      <alignment horizontal="left" vertical="center"/>
    </xf>
    <xf numFmtId="0" fontId="1" fillId="4" borderId="13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left" vertical="center"/>
    </xf>
    <xf numFmtId="0" fontId="1" fillId="4" borderId="15" xfId="0" applyFont="1" applyFill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0" fillId="4" borderId="16" xfId="0" applyFill="1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4" borderId="17" xfId="0" applyFill="1" applyBorder="1" applyAlignment="1">
      <alignment horizontal="left" vertical="center"/>
    </xf>
    <xf numFmtId="0" fontId="1" fillId="4" borderId="18" xfId="0" applyFont="1" applyFill="1" applyBorder="1" applyAlignment="1">
      <alignment horizontal="center" vertical="center"/>
    </xf>
    <xf numFmtId="0" fontId="0" fillId="0" borderId="17" xfId="0" applyBorder="1" applyAlignment="1">
      <alignment horizontal="left" vertical="center"/>
    </xf>
    <xf numFmtId="0" fontId="1" fillId="4" borderId="26" xfId="0" applyFont="1" applyFill="1" applyBorder="1" applyAlignment="1">
      <alignment horizontal="center" vertical="center"/>
    </xf>
    <xf numFmtId="0" fontId="7" fillId="0" borderId="0" xfId="0" applyFont="1"/>
    <xf numFmtId="0" fontId="0" fillId="4" borderId="31" xfId="0" applyFill="1" applyBorder="1" applyAlignment="1">
      <alignment horizontal="left" vertical="center"/>
    </xf>
    <xf numFmtId="0" fontId="1" fillId="4" borderId="34" xfId="0" applyFont="1" applyFill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0" fillId="7" borderId="35" xfId="0" applyFill="1" applyBorder="1" applyAlignment="1">
      <alignment horizontal="left" vertical="center"/>
    </xf>
    <xf numFmtId="0" fontId="1" fillId="7" borderId="36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2" fillId="0" borderId="5" xfId="0" applyFont="1" applyBorder="1" applyAlignment="1">
      <alignment horizontal="left" vertical="center"/>
    </xf>
    <xf numFmtId="0" fontId="2" fillId="2" borderId="41" xfId="0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7" fillId="4" borderId="36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4" borderId="33" xfId="0" applyFill="1" applyBorder="1" applyAlignment="1">
      <alignment horizontal="left" vertical="center"/>
    </xf>
    <xf numFmtId="0" fontId="15" fillId="2" borderId="20" xfId="0" applyFont="1" applyFill="1" applyBorder="1" applyAlignment="1">
      <alignment horizontal="center" vertical="center"/>
    </xf>
    <xf numFmtId="0" fontId="16" fillId="2" borderId="41" xfId="0" applyFont="1" applyFill="1" applyBorder="1" applyAlignment="1">
      <alignment horizontal="right" vertical="center"/>
    </xf>
    <xf numFmtId="0" fontId="0" fillId="4" borderId="13" xfId="0" applyFill="1" applyBorder="1" applyAlignment="1">
      <alignment horizontal="left" vertical="center"/>
    </xf>
    <xf numFmtId="0" fontId="0" fillId="0" borderId="0" xfId="0" applyAlignment="1">
      <alignment horizontal="left"/>
    </xf>
    <xf numFmtId="0" fontId="5" fillId="0" borderId="0" xfId="0" applyFont="1" applyAlignment="1">
      <alignment vertical="center"/>
    </xf>
    <xf numFmtId="0" fontId="2" fillId="2" borderId="49" xfId="0" applyFont="1" applyFill="1" applyBorder="1" applyAlignment="1">
      <alignment horizontal="center" vertical="center"/>
    </xf>
    <xf numFmtId="0" fontId="1" fillId="4" borderId="49" xfId="0" applyFont="1" applyFill="1" applyBorder="1" applyAlignment="1">
      <alignment horizontal="left" vertical="center"/>
    </xf>
    <xf numFmtId="0" fontId="2" fillId="0" borderId="0" xfId="0" applyFont="1" applyAlignment="1">
      <alignment vertical="center"/>
    </xf>
    <xf numFmtId="0" fontId="0" fillId="4" borderId="52" xfId="0" applyFill="1" applyBorder="1" applyAlignment="1">
      <alignment horizontal="left" vertical="center"/>
    </xf>
    <xf numFmtId="0" fontId="0" fillId="9" borderId="30" xfId="0" applyFill="1" applyBorder="1" applyAlignment="1">
      <alignment horizontal="left" vertical="center"/>
    </xf>
    <xf numFmtId="0" fontId="1" fillId="9" borderId="48" xfId="0" applyFont="1" applyFill="1" applyBorder="1" applyAlignment="1">
      <alignment horizontal="center" vertical="center"/>
    </xf>
    <xf numFmtId="0" fontId="0" fillId="0" borderId="35" xfId="0" applyBorder="1" applyAlignment="1">
      <alignment horizontal="left" vertical="center"/>
    </xf>
    <xf numFmtId="0" fontId="2" fillId="10" borderId="27" xfId="0" applyFont="1" applyFill="1" applyBorder="1" applyAlignment="1">
      <alignment horizontal="center" vertical="center"/>
    </xf>
    <xf numFmtId="0" fontId="2" fillId="10" borderId="29" xfId="0" applyFont="1" applyFill="1" applyBorder="1" applyAlignment="1">
      <alignment horizontal="center" vertical="center"/>
    </xf>
    <xf numFmtId="0" fontId="11" fillId="2" borderId="54" xfId="0" applyFont="1" applyFill="1" applyBorder="1" applyAlignment="1">
      <alignment horizontal="center" vertical="center"/>
    </xf>
    <xf numFmtId="0" fontId="11" fillId="2" borderId="27" xfId="0" applyFont="1" applyFill="1" applyBorder="1" applyAlignment="1">
      <alignment horizontal="center" vertical="center"/>
    </xf>
    <xf numFmtId="0" fontId="11" fillId="2" borderId="50" xfId="0" applyFont="1" applyFill="1" applyBorder="1" applyAlignment="1">
      <alignment horizontal="center" vertical="center"/>
    </xf>
    <xf numFmtId="0" fontId="11" fillId="2" borderId="29" xfId="0" applyFont="1" applyFill="1" applyBorder="1" applyAlignment="1">
      <alignment horizontal="center" vertical="center"/>
    </xf>
    <xf numFmtId="0" fontId="2" fillId="2" borderId="54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24" xfId="0" applyFont="1" applyFill="1" applyBorder="1" applyAlignment="1">
      <alignment horizontal="center" vertical="center"/>
    </xf>
    <xf numFmtId="0" fontId="2" fillId="2" borderId="32" xfId="0" applyFont="1" applyFill="1" applyBorder="1" applyAlignment="1">
      <alignment horizontal="center" vertical="center"/>
    </xf>
    <xf numFmtId="0" fontId="4" fillId="0" borderId="24" xfId="0" applyFont="1" applyBorder="1" applyAlignment="1">
      <alignment horizontal="left" vertical="center"/>
    </xf>
    <xf numFmtId="0" fontId="4" fillId="0" borderId="25" xfId="0" applyFont="1" applyBorder="1" applyAlignment="1">
      <alignment horizontal="left" vertical="center"/>
    </xf>
    <xf numFmtId="0" fontId="4" fillId="0" borderId="32" xfId="0" applyFont="1" applyBorder="1" applyAlignment="1">
      <alignment horizontal="left" vertical="center"/>
    </xf>
    <xf numFmtId="0" fontId="14" fillId="2" borderId="20" xfId="0" applyFont="1" applyFill="1" applyBorder="1" applyAlignment="1">
      <alignment horizontal="center" vertical="center"/>
    </xf>
    <xf numFmtId="0" fontId="14" fillId="2" borderId="21" xfId="0" applyFont="1" applyFill="1" applyBorder="1" applyAlignment="1">
      <alignment horizontal="center" vertical="center"/>
    </xf>
    <xf numFmtId="0" fontId="14" fillId="2" borderId="22" xfId="0" applyFont="1" applyFill="1" applyBorder="1" applyAlignment="1">
      <alignment horizontal="center" vertical="center"/>
    </xf>
    <xf numFmtId="0" fontId="3" fillId="3" borderId="49" xfId="0" applyFont="1" applyFill="1" applyBorder="1" applyAlignment="1">
      <alignment horizontal="left" vertical="center"/>
    </xf>
    <xf numFmtId="0" fontId="3" fillId="3" borderId="37" xfId="0" applyFont="1" applyFill="1" applyBorder="1" applyAlignment="1">
      <alignment horizontal="left" vertical="center"/>
    </xf>
    <xf numFmtId="0" fontId="2" fillId="2" borderId="49" xfId="0" applyFont="1" applyFill="1" applyBorder="1" applyAlignment="1">
      <alignment horizontal="center" vertical="center"/>
    </xf>
    <xf numFmtId="0" fontId="2" fillId="2" borderId="50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left" vertical="center"/>
    </xf>
    <xf numFmtId="0" fontId="3" fillId="3" borderId="14" xfId="0" applyFont="1" applyFill="1" applyBorder="1" applyAlignment="1">
      <alignment horizontal="left" vertical="center"/>
    </xf>
    <xf numFmtId="0" fontId="1" fillId="6" borderId="31" xfId="0" applyFont="1" applyFill="1" applyBorder="1" applyAlignment="1">
      <alignment horizontal="center" vertical="center"/>
    </xf>
    <xf numFmtId="0" fontId="1" fillId="6" borderId="17" xfId="0" applyFont="1" applyFill="1" applyBorder="1" applyAlignment="1">
      <alignment horizontal="center" vertical="center"/>
    </xf>
    <xf numFmtId="0" fontId="1" fillId="0" borderId="53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2" fillId="2" borderId="34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0" fontId="5" fillId="5" borderId="20" xfId="0" applyFont="1" applyFill="1" applyBorder="1" applyAlignment="1">
      <alignment horizontal="center" vertical="center"/>
    </xf>
    <xf numFmtId="0" fontId="5" fillId="5" borderId="21" xfId="0" applyFont="1" applyFill="1" applyBorder="1" applyAlignment="1">
      <alignment horizontal="center" vertical="center"/>
    </xf>
    <xf numFmtId="0" fontId="5" fillId="5" borderId="22" xfId="0" applyFont="1" applyFill="1" applyBorder="1" applyAlignment="1">
      <alignment horizontal="center" vertical="center"/>
    </xf>
    <xf numFmtId="0" fontId="17" fillId="2" borderId="49" xfId="0" applyFont="1" applyFill="1" applyBorder="1" applyAlignment="1">
      <alignment horizontal="center" vertical="center"/>
    </xf>
    <xf numFmtId="0" fontId="17" fillId="2" borderId="37" xfId="0" applyFont="1" applyFill="1" applyBorder="1" applyAlignment="1">
      <alignment horizontal="center" vertical="center"/>
    </xf>
    <xf numFmtId="0" fontId="17" fillId="2" borderId="28" xfId="0" applyFont="1" applyFill="1" applyBorder="1" applyAlignment="1">
      <alignment horizontal="center" vertical="center"/>
    </xf>
    <xf numFmtId="0" fontId="17" fillId="2" borderId="50" xfId="0" applyFont="1" applyFill="1" applyBorder="1" applyAlignment="1">
      <alignment horizontal="center" vertical="center"/>
    </xf>
    <xf numFmtId="0" fontId="17" fillId="2" borderId="38" xfId="0" applyFont="1" applyFill="1" applyBorder="1" applyAlignment="1">
      <alignment horizontal="center" vertical="center"/>
    </xf>
    <xf numFmtId="0" fontId="17" fillId="2" borderId="29" xfId="0" applyFont="1" applyFill="1" applyBorder="1" applyAlignment="1">
      <alignment horizontal="center" vertical="center"/>
    </xf>
    <xf numFmtId="0" fontId="5" fillId="5" borderId="28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5" fillId="5" borderId="29" xfId="0" applyFont="1" applyFill="1" applyBorder="1" applyAlignment="1">
      <alignment horizontal="center" vertical="center"/>
    </xf>
    <xf numFmtId="0" fontId="10" fillId="2" borderId="20" xfId="0" applyFont="1" applyFill="1" applyBorder="1" applyAlignment="1">
      <alignment horizontal="center" vertical="center"/>
    </xf>
    <xf numFmtId="0" fontId="10" fillId="2" borderId="22" xfId="0" applyFont="1" applyFill="1" applyBorder="1" applyAlignment="1">
      <alignment horizontal="center" vertical="center"/>
    </xf>
    <xf numFmtId="0" fontId="19" fillId="2" borderId="23" xfId="0" applyFont="1" applyFill="1" applyBorder="1" applyAlignment="1">
      <alignment horizontal="center" vertical="center"/>
    </xf>
    <xf numFmtId="0" fontId="19" fillId="2" borderId="51" xfId="0" applyFont="1" applyFill="1" applyBorder="1" applyAlignment="1">
      <alignment horizontal="center" vertical="center"/>
    </xf>
    <xf numFmtId="0" fontId="8" fillId="2" borderId="24" xfId="0" applyFont="1" applyFill="1" applyBorder="1" applyAlignment="1">
      <alignment horizontal="center" vertical="center"/>
    </xf>
    <xf numFmtId="0" fontId="8" fillId="2" borderId="32" xfId="0" applyFont="1" applyFill="1" applyBorder="1" applyAlignment="1">
      <alignment horizontal="center" vertical="center"/>
    </xf>
    <xf numFmtId="0" fontId="13" fillId="2" borderId="20" xfId="0" applyFont="1" applyFill="1" applyBorder="1" applyAlignment="1">
      <alignment horizontal="center" vertical="center"/>
    </xf>
    <xf numFmtId="0" fontId="13" fillId="2" borderId="22" xfId="0" applyFont="1" applyFill="1" applyBorder="1" applyAlignment="1">
      <alignment horizontal="center" vertical="center"/>
    </xf>
    <xf numFmtId="0" fontId="13" fillId="2" borderId="37" xfId="0" applyFont="1" applyFill="1" applyBorder="1" applyAlignment="1">
      <alignment horizontal="center" vertical="center"/>
    </xf>
    <xf numFmtId="0" fontId="13" fillId="2" borderId="38" xfId="0" applyFont="1" applyFill="1" applyBorder="1" applyAlignment="1">
      <alignment horizontal="center" vertical="center"/>
    </xf>
    <xf numFmtId="0" fontId="7" fillId="0" borderId="56" xfId="0" applyFont="1" applyBorder="1" applyAlignment="1">
      <alignment horizontal="left" vertical="center"/>
    </xf>
    <xf numFmtId="0" fontId="7" fillId="0" borderId="50" xfId="0" applyFont="1" applyBorder="1" applyAlignment="1">
      <alignment horizontal="left" vertical="center"/>
    </xf>
    <xf numFmtId="0" fontId="10" fillId="2" borderId="37" xfId="0" applyFont="1" applyFill="1" applyBorder="1" applyAlignment="1">
      <alignment horizontal="center" vertical="center"/>
    </xf>
    <xf numFmtId="0" fontId="10" fillId="2" borderId="38" xfId="0" applyFont="1" applyFill="1" applyBorder="1" applyAlignment="1">
      <alignment horizontal="center" vertical="center"/>
    </xf>
    <xf numFmtId="0" fontId="7" fillId="0" borderId="20" xfId="0" applyFont="1" applyBorder="1" applyAlignment="1">
      <alignment horizontal="left" vertical="center"/>
    </xf>
    <xf numFmtId="0" fontId="7" fillId="0" borderId="22" xfId="0" applyFont="1" applyBorder="1" applyAlignment="1">
      <alignment horizontal="left" vertical="center"/>
    </xf>
    <xf numFmtId="0" fontId="10" fillId="2" borderId="49" xfId="0" applyFont="1" applyFill="1" applyBorder="1" applyAlignment="1">
      <alignment horizontal="center" vertical="center"/>
    </xf>
    <xf numFmtId="0" fontId="10" fillId="2" borderId="50" xfId="0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7" fillId="0" borderId="49" xfId="0" applyFont="1" applyBorder="1" applyAlignment="1">
      <alignment horizontal="left" vertical="center" wrapText="1"/>
    </xf>
    <xf numFmtId="0" fontId="7" fillId="0" borderId="54" xfId="0" applyFont="1" applyBorder="1" applyAlignment="1">
      <alignment horizontal="left" vertical="center" wrapText="1"/>
    </xf>
    <xf numFmtId="0" fontId="1" fillId="4" borderId="23" xfId="0" applyFont="1" applyFill="1" applyBorder="1" applyAlignment="1">
      <alignment horizontal="left" vertical="center"/>
    </xf>
    <xf numFmtId="0" fontId="1" fillId="4" borderId="56" xfId="0" applyFont="1" applyFill="1" applyBorder="1" applyAlignment="1">
      <alignment horizontal="left" vertical="center"/>
    </xf>
    <xf numFmtId="0" fontId="10" fillId="2" borderId="54" xfId="0" applyFont="1" applyFill="1" applyBorder="1" applyAlignment="1">
      <alignment horizontal="center" vertical="center"/>
    </xf>
    <xf numFmtId="0" fontId="18" fillId="2" borderId="23" xfId="0" applyFont="1" applyFill="1" applyBorder="1" applyAlignment="1">
      <alignment horizontal="center" vertical="center"/>
    </xf>
    <xf numFmtId="0" fontId="18" fillId="2" borderId="56" xfId="0" applyFont="1" applyFill="1" applyBorder="1" applyAlignment="1">
      <alignment horizontal="center" vertical="center"/>
    </xf>
    <xf numFmtId="0" fontId="13" fillId="2" borderId="21" xfId="0" applyFont="1" applyFill="1" applyBorder="1" applyAlignment="1">
      <alignment horizontal="center" vertical="center"/>
    </xf>
    <xf numFmtId="0" fontId="7" fillId="0" borderId="23" xfId="0" applyFont="1" applyBorder="1" applyAlignment="1">
      <alignment horizontal="left" vertical="center"/>
    </xf>
    <xf numFmtId="0" fontId="7" fillId="0" borderId="51" xfId="0" applyFont="1" applyBorder="1" applyAlignment="1">
      <alignment horizontal="left" vertical="center"/>
    </xf>
    <xf numFmtId="0" fontId="3" fillId="3" borderId="24" xfId="0" applyFont="1" applyFill="1" applyBorder="1" applyAlignment="1">
      <alignment horizontal="left" vertical="center"/>
    </xf>
    <xf numFmtId="0" fontId="3" fillId="3" borderId="25" xfId="0" applyFont="1" applyFill="1" applyBorder="1" applyAlignment="1">
      <alignment horizontal="left" vertical="center"/>
    </xf>
    <xf numFmtId="0" fontId="0" fillId="0" borderId="14" xfId="0" applyBorder="1" applyAlignment="1">
      <alignment horizontal="center" vertical="center"/>
    </xf>
    <xf numFmtId="0" fontId="1" fillId="4" borderId="20" xfId="0" applyFont="1" applyFill="1" applyBorder="1" applyAlignment="1">
      <alignment horizontal="left" vertical="center"/>
    </xf>
    <xf numFmtId="0" fontId="1" fillId="4" borderId="21" xfId="0" applyFont="1" applyFill="1" applyBorder="1" applyAlignment="1">
      <alignment horizontal="left" vertical="center"/>
    </xf>
    <xf numFmtId="0" fontId="1" fillId="4" borderId="49" xfId="0" applyFont="1" applyFill="1" applyBorder="1" applyAlignment="1">
      <alignment horizontal="left" vertical="center"/>
    </xf>
    <xf numFmtId="0" fontId="1" fillId="4" borderId="55" xfId="0" applyFont="1" applyFill="1" applyBorder="1" applyAlignment="1">
      <alignment horizontal="left" vertical="center"/>
    </xf>
    <xf numFmtId="0" fontId="3" fillId="3" borderId="24" xfId="0" applyFont="1" applyFill="1" applyBorder="1" applyAlignment="1">
      <alignment horizontal="center" vertical="center"/>
    </xf>
    <xf numFmtId="0" fontId="3" fillId="3" borderId="25" xfId="0" applyFont="1" applyFill="1" applyBorder="1" applyAlignment="1">
      <alignment horizontal="center" vertical="center"/>
    </xf>
    <xf numFmtId="0" fontId="3" fillId="3" borderId="28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2" fillId="2" borderId="40" xfId="0" applyFont="1" applyFill="1" applyBorder="1" applyAlignment="1">
      <alignment horizontal="center" vertical="center"/>
    </xf>
    <xf numFmtId="0" fontId="5" fillId="5" borderId="42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5" fillId="5" borderId="46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 vertical="center"/>
    </xf>
    <xf numFmtId="0" fontId="2" fillId="2" borderId="45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4" fillId="0" borderId="24" xfId="0" applyFont="1" applyBorder="1" applyAlignment="1">
      <alignment horizontal="left"/>
    </xf>
    <xf numFmtId="0" fontId="4" fillId="0" borderId="25" xfId="0" applyFont="1" applyBorder="1" applyAlignment="1">
      <alignment horizontal="left"/>
    </xf>
    <xf numFmtId="0" fontId="4" fillId="0" borderId="32" xfId="0" applyFont="1" applyBorder="1" applyAlignment="1">
      <alignment horizontal="left"/>
    </xf>
    <xf numFmtId="0" fontId="10" fillId="2" borderId="21" xfId="0" applyFont="1" applyFill="1" applyBorder="1" applyAlignment="1">
      <alignment horizontal="center" vertical="center"/>
    </xf>
    <xf numFmtId="0" fontId="4" fillId="8" borderId="49" xfId="0" applyFont="1" applyFill="1" applyBorder="1" applyAlignment="1">
      <alignment horizontal="right" vertical="center"/>
    </xf>
    <xf numFmtId="0" fontId="4" fillId="8" borderId="37" xfId="0" applyFont="1" applyFill="1" applyBorder="1" applyAlignment="1">
      <alignment horizontal="right" vertical="center"/>
    </xf>
    <xf numFmtId="0" fontId="4" fillId="8" borderId="50" xfId="0" applyFont="1" applyFill="1" applyBorder="1" applyAlignment="1">
      <alignment horizontal="right" vertical="center"/>
    </xf>
    <xf numFmtId="0" fontId="4" fillId="8" borderId="38" xfId="0" applyFont="1" applyFill="1" applyBorder="1" applyAlignment="1">
      <alignment horizontal="right" vertical="center"/>
    </xf>
    <xf numFmtId="0" fontId="9" fillId="4" borderId="49" xfId="0" applyFont="1" applyFill="1" applyBorder="1" applyAlignment="1">
      <alignment horizontal="left" vertical="center"/>
    </xf>
    <xf numFmtId="0" fontId="9" fillId="4" borderId="54" xfId="0" applyFont="1" applyFill="1" applyBorder="1" applyAlignment="1">
      <alignment horizontal="left" vertical="center"/>
    </xf>
    <xf numFmtId="0" fontId="5" fillId="8" borderId="20" xfId="0" applyFont="1" applyFill="1" applyBorder="1" applyAlignment="1">
      <alignment horizontal="center" vertical="center"/>
    </xf>
    <xf numFmtId="0" fontId="5" fillId="8" borderId="22" xfId="0" applyFont="1" applyFill="1" applyBorder="1" applyAlignment="1">
      <alignment horizontal="center" vertical="center"/>
    </xf>
    <xf numFmtId="0" fontId="10" fillId="2" borderId="23" xfId="0" applyFont="1" applyFill="1" applyBorder="1" applyAlignment="1">
      <alignment horizontal="center" vertical="center"/>
    </xf>
    <xf numFmtId="0" fontId="10" fillId="2" borderId="51" xfId="0" applyFont="1" applyFill="1" applyBorder="1" applyAlignment="1">
      <alignment horizontal="center" vertical="center"/>
    </xf>
    <xf numFmtId="0" fontId="2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D71A9-822A-40B0-B2DC-F9E13A183401}">
  <dimension ref="A1:T37"/>
  <sheetViews>
    <sheetView tabSelected="1" workbookViewId="0">
      <selection activeCell="I31" sqref="I31"/>
    </sheetView>
  </sheetViews>
  <sheetFormatPr defaultColWidth="8.85546875" defaultRowHeight="15"/>
  <cols>
    <col min="1" max="1" width="24" customWidth="1"/>
    <col min="2" max="2" width="10.28515625" customWidth="1"/>
    <col min="3" max="4" width="9.85546875" customWidth="1"/>
    <col min="5" max="5" width="11.7109375" customWidth="1"/>
    <col min="6" max="6" width="7" customWidth="1"/>
    <col min="7" max="7" width="20" customWidth="1"/>
    <col min="8" max="9" width="10" customWidth="1"/>
    <col min="10" max="10" width="13.7109375" customWidth="1"/>
    <col min="12" max="12" width="43.85546875" customWidth="1"/>
    <col min="13" max="13" width="12.140625" customWidth="1"/>
    <col min="14" max="14" width="10.7109375" customWidth="1"/>
    <col min="15" max="15" width="15.42578125" customWidth="1"/>
  </cols>
  <sheetData>
    <row r="1" spans="1:20" ht="32.25" customHeight="1">
      <c r="A1" s="11" t="s">
        <v>0</v>
      </c>
      <c r="B1" s="1" t="s">
        <v>1</v>
      </c>
      <c r="C1" s="2" t="s">
        <v>2</v>
      </c>
      <c r="D1" s="2" t="s">
        <v>3</v>
      </c>
      <c r="E1" s="1" t="s">
        <v>4</v>
      </c>
      <c r="G1" s="11" t="s">
        <v>5</v>
      </c>
      <c r="H1" s="1" t="s">
        <v>1</v>
      </c>
      <c r="I1" s="2" t="s">
        <v>2</v>
      </c>
      <c r="J1" s="1" t="s">
        <v>4</v>
      </c>
      <c r="L1" s="11" t="s">
        <v>6</v>
      </c>
      <c r="M1" s="1" t="s">
        <v>1</v>
      </c>
      <c r="N1" s="2" t="s">
        <v>7</v>
      </c>
      <c r="O1" s="1" t="s">
        <v>4</v>
      </c>
    </row>
    <row r="2" spans="1:20">
      <c r="C2" s="10"/>
      <c r="D2" s="10"/>
      <c r="I2" s="10"/>
    </row>
    <row r="3" spans="1:20" ht="29.25" customHeight="1">
      <c r="A3" s="17" t="s">
        <v>8</v>
      </c>
      <c r="B3" s="9">
        <v>14</v>
      </c>
      <c r="C3" s="14">
        <f>SUM(B3)</f>
        <v>14</v>
      </c>
      <c r="D3" s="34">
        <f>SUM(C3/20)</f>
        <v>0.7</v>
      </c>
      <c r="E3" s="138">
        <f>SUM(C3+C6+C13+C20)</f>
        <v>215</v>
      </c>
      <c r="G3" s="17" t="s">
        <v>9</v>
      </c>
      <c r="H3" s="9">
        <v>7</v>
      </c>
      <c r="I3" s="14">
        <f>SUM(H3)</f>
        <v>7</v>
      </c>
      <c r="J3" s="80">
        <f>SUM(I3+I6+I12+I18+I24)</f>
        <v>69</v>
      </c>
      <c r="L3" s="46" t="s">
        <v>10</v>
      </c>
      <c r="M3" s="45">
        <v>11</v>
      </c>
      <c r="N3" s="45">
        <f>SUM(M3/25)</f>
        <v>0.44</v>
      </c>
      <c r="O3" s="80">
        <f>SUM(M3:M15)</f>
        <v>75</v>
      </c>
    </row>
    <row r="4" spans="1:20" ht="15.75" customHeight="1">
      <c r="A4" s="133"/>
      <c r="B4" s="133"/>
      <c r="C4" s="133"/>
      <c r="D4" s="134"/>
      <c r="E4" s="139"/>
      <c r="G4" s="124"/>
      <c r="H4" s="124"/>
      <c r="I4" s="124"/>
      <c r="J4" s="81"/>
      <c r="L4" s="120" t="s">
        <v>11</v>
      </c>
      <c r="M4" s="160">
        <v>5</v>
      </c>
      <c r="N4" s="92">
        <f t="shared" ref="N4" si="0">SUM(M4/25)</f>
        <v>0.2</v>
      </c>
      <c r="O4" s="90"/>
    </row>
    <row r="5" spans="1:20" ht="16.5" customHeight="1">
      <c r="A5" s="129" t="s">
        <v>12</v>
      </c>
      <c r="B5" s="130"/>
      <c r="C5" s="130"/>
      <c r="D5" s="132"/>
      <c r="E5" s="140"/>
      <c r="G5" s="122" t="s">
        <v>13</v>
      </c>
      <c r="H5" s="123"/>
      <c r="I5" s="69"/>
      <c r="J5" s="81"/>
      <c r="L5" s="121"/>
      <c r="M5" s="161"/>
      <c r="N5" s="93"/>
      <c r="O5" s="90"/>
    </row>
    <row r="6" spans="1:20" ht="15" customHeight="1">
      <c r="A6" s="15" t="s">
        <v>14</v>
      </c>
      <c r="B6" s="16">
        <v>17</v>
      </c>
      <c r="C6" s="142">
        <f>SUM(B6:B10)</f>
        <v>78</v>
      </c>
      <c r="D6" s="135">
        <f>SUM(C6/20)</f>
        <v>3.9</v>
      </c>
      <c r="E6" s="140"/>
      <c r="G6" s="21" t="s">
        <v>15</v>
      </c>
      <c r="H6" s="19">
        <v>2</v>
      </c>
      <c r="I6" s="70">
        <f>SUM(H6:H10)</f>
        <v>21</v>
      </c>
      <c r="J6" s="81"/>
      <c r="O6" s="81"/>
    </row>
    <row r="7" spans="1:20" ht="15" customHeight="1">
      <c r="A7" s="6" t="s">
        <v>16</v>
      </c>
      <c r="B7" s="3">
        <v>12</v>
      </c>
      <c r="C7" s="143"/>
      <c r="D7" s="135"/>
      <c r="E7" s="140"/>
      <c r="G7" s="20" t="s">
        <v>17</v>
      </c>
      <c r="H7" s="18">
        <v>0</v>
      </c>
      <c r="I7" s="58"/>
      <c r="J7" s="81"/>
      <c r="L7" s="127" t="s">
        <v>18</v>
      </c>
      <c r="M7" s="98">
        <v>16</v>
      </c>
      <c r="N7" s="100">
        <f>SUM(M7/25)</f>
        <v>0.64</v>
      </c>
      <c r="O7" s="81"/>
    </row>
    <row r="8" spans="1:20" ht="15" customHeight="1">
      <c r="A8" s="5" t="s">
        <v>19</v>
      </c>
      <c r="B8" s="4">
        <v>21</v>
      </c>
      <c r="C8" s="143"/>
      <c r="D8" s="135"/>
      <c r="E8" s="140"/>
      <c r="G8" s="21" t="s">
        <v>20</v>
      </c>
      <c r="H8" s="19">
        <v>3</v>
      </c>
      <c r="I8" s="58"/>
      <c r="J8" s="81"/>
      <c r="L8" s="128"/>
      <c r="M8" s="99"/>
      <c r="N8" s="101"/>
      <c r="O8" s="81"/>
      <c r="T8" s="162"/>
    </row>
    <row r="9" spans="1:20" ht="15" customHeight="1">
      <c r="A9" s="33" t="s">
        <v>21</v>
      </c>
      <c r="B9" s="3">
        <v>0</v>
      </c>
      <c r="C9" s="143"/>
      <c r="D9" s="135"/>
      <c r="E9" s="140"/>
      <c r="G9" s="22" t="s">
        <v>22</v>
      </c>
      <c r="H9" s="23">
        <v>16</v>
      </c>
      <c r="I9" s="71"/>
      <c r="J9" s="81"/>
      <c r="L9" s="102" t="s">
        <v>23</v>
      </c>
      <c r="M9" s="92">
        <v>11</v>
      </c>
      <c r="N9" s="104">
        <f>SUM(M9/25)</f>
        <v>0.44</v>
      </c>
      <c r="O9" s="81"/>
    </row>
    <row r="10" spans="1:20" ht="15.75" customHeight="1">
      <c r="A10" s="7" t="s">
        <v>24</v>
      </c>
      <c r="B10" s="8">
        <v>28</v>
      </c>
      <c r="C10" s="144"/>
      <c r="D10" s="111"/>
      <c r="E10" s="140"/>
      <c r="I10" s="47"/>
      <c r="J10" s="81"/>
      <c r="L10" s="103"/>
      <c r="M10" s="93"/>
      <c r="N10" s="105"/>
      <c r="O10" s="81"/>
    </row>
    <row r="11" spans="1:20" ht="15.75" customHeight="1">
      <c r="A11" s="133"/>
      <c r="B11" s="133"/>
      <c r="C11" s="133"/>
      <c r="D11" s="134"/>
      <c r="E11" s="139"/>
      <c r="G11" s="68" t="s">
        <v>25</v>
      </c>
      <c r="H11" s="69"/>
      <c r="I11" s="69"/>
      <c r="J11" s="81"/>
      <c r="L11" s="43"/>
      <c r="M11" s="32"/>
      <c r="N11" s="32"/>
      <c r="O11" s="81"/>
    </row>
    <row r="12" spans="1:20" ht="16.5" customHeight="1">
      <c r="A12" s="129" t="s">
        <v>26</v>
      </c>
      <c r="B12" s="130"/>
      <c r="C12" s="130"/>
      <c r="D12" s="131"/>
      <c r="E12" s="140"/>
      <c r="G12" s="21" t="s">
        <v>15</v>
      </c>
      <c r="H12" s="19">
        <v>0</v>
      </c>
      <c r="I12" s="70">
        <f>SUM(H12:H15)</f>
        <v>13</v>
      </c>
      <c r="J12" s="81"/>
      <c r="L12" s="125" t="s">
        <v>27</v>
      </c>
      <c r="M12" s="110">
        <v>19</v>
      </c>
      <c r="N12" s="70">
        <f>SUM(M12/25)</f>
        <v>0.76</v>
      </c>
      <c r="O12" s="81"/>
    </row>
    <row r="13" spans="1:20" ht="15" customHeight="1">
      <c r="A13" s="15" t="s">
        <v>14</v>
      </c>
      <c r="B13" s="16">
        <v>19</v>
      </c>
      <c r="C13" s="142">
        <f>SUM(B13:B17)</f>
        <v>73</v>
      </c>
      <c r="D13" s="110">
        <f>SUM(C13/20)</f>
        <v>3.65</v>
      </c>
      <c r="E13" s="140"/>
      <c r="G13" s="20" t="s">
        <v>17</v>
      </c>
      <c r="H13" s="18">
        <v>1</v>
      </c>
      <c r="I13" s="58"/>
      <c r="J13" s="81"/>
      <c r="L13" s="126"/>
      <c r="M13" s="135"/>
      <c r="N13" s="58"/>
      <c r="O13" s="81"/>
    </row>
    <row r="14" spans="1:20" ht="15" customHeight="1">
      <c r="A14" s="6" t="s">
        <v>16</v>
      </c>
      <c r="B14" s="3">
        <v>15</v>
      </c>
      <c r="C14" s="143"/>
      <c r="D14" s="135"/>
      <c r="E14" s="140"/>
      <c r="G14" s="20" t="s">
        <v>20</v>
      </c>
      <c r="H14" s="18">
        <v>3</v>
      </c>
      <c r="I14" s="58"/>
      <c r="J14" s="81"/>
      <c r="L14" s="106" t="s">
        <v>23</v>
      </c>
      <c r="M14" s="108">
        <v>13</v>
      </c>
      <c r="N14" s="110">
        <f>SUM(M14/25)</f>
        <v>0.52</v>
      </c>
      <c r="O14" s="90"/>
    </row>
    <row r="15" spans="1:20" ht="15" customHeight="1">
      <c r="A15" s="5" t="s">
        <v>19</v>
      </c>
      <c r="B15" s="4">
        <v>22</v>
      </c>
      <c r="C15" s="143"/>
      <c r="D15" s="135"/>
      <c r="E15" s="140"/>
      <c r="G15" s="24" t="s">
        <v>22</v>
      </c>
      <c r="H15" s="29">
        <v>9</v>
      </c>
      <c r="I15" s="71"/>
      <c r="J15" s="81"/>
      <c r="L15" s="107"/>
      <c r="M15" s="109"/>
      <c r="N15" s="111"/>
      <c r="O15" s="91"/>
    </row>
    <row r="16" spans="1:20" ht="15" customHeight="1">
      <c r="A16" s="33" t="s">
        <v>21</v>
      </c>
      <c r="B16" s="3">
        <v>0</v>
      </c>
      <c r="C16" s="143"/>
      <c r="D16" s="135"/>
      <c r="E16" s="140"/>
      <c r="J16" s="81"/>
    </row>
    <row r="17" spans="1:15" ht="15.75" customHeight="1">
      <c r="A17" s="7" t="s">
        <v>24</v>
      </c>
      <c r="B17" s="8">
        <v>17</v>
      </c>
      <c r="C17" s="144"/>
      <c r="D17" s="111"/>
      <c r="E17" s="140"/>
      <c r="G17" s="72" t="s">
        <v>28</v>
      </c>
      <c r="H17" s="73"/>
      <c r="I17" s="73"/>
      <c r="J17" s="81"/>
      <c r="L17" s="156" t="s">
        <v>29</v>
      </c>
      <c r="M17" s="70">
        <v>60</v>
      </c>
      <c r="N17" s="110">
        <f>SUM(M17/25)</f>
        <v>2.4</v>
      </c>
      <c r="O17" s="89">
        <f>SUM(M17:M23)</f>
        <v>324</v>
      </c>
    </row>
    <row r="18" spans="1:15" ht="15.75" customHeight="1">
      <c r="A18" s="133"/>
      <c r="B18" s="133"/>
      <c r="C18" s="133"/>
      <c r="D18" s="134"/>
      <c r="E18" s="139"/>
      <c r="G18" s="6" t="s">
        <v>15</v>
      </c>
      <c r="H18" s="3">
        <v>1</v>
      </c>
      <c r="I18" s="70">
        <f>SUM(H18:H22)</f>
        <v>15</v>
      </c>
      <c r="J18" s="81"/>
      <c r="L18" s="157"/>
      <c r="M18" s="58"/>
      <c r="N18" s="135"/>
      <c r="O18" s="90"/>
    </row>
    <row r="19" spans="1:15" ht="16.5" customHeight="1">
      <c r="A19" s="129" t="s">
        <v>30</v>
      </c>
      <c r="B19" s="130"/>
      <c r="C19" s="130"/>
      <c r="D19" s="132"/>
      <c r="E19" s="140"/>
      <c r="G19" s="5" t="s">
        <v>17</v>
      </c>
      <c r="H19" s="4">
        <v>1</v>
      </c>
      <c r="I19" s="58"/>
      <c r="J19" s="81"/>
      <c r="L19" s="112" t="s">
        <v>31</v>
      </c>
      <c r="M19" s="108">
        <v>107</v>
      </c>
      <c r="N19" s="92">
        <f>SUM(M19/25)</f>
        <v>4.28</v>
      </c>
      <c r="O19" s="90"/>
    </row>
    <row r="20" spans="1:15" ht="15" customHeight="1">
      <c r="A20" s="15" t="s">
        <v>14</v>
      </c>
      <c r="B20" s="16">
        <v>14</v>
      </c>
      <c r="C20" s="145">
        <f>SUM(B20:B24)</f>
        <v>50</v>
      </c>
      <c r="D20" s="136">
        <f>SUM(C20/20)</f>
        <v>2.5</v>
      </c>
      <c r="E20" s="139"/>
      <c r="G20" s="6" t="s">
        <v>32</v>
      </c>
      <c r="H20" s="3">
        <v>1</v>
      </c>
      <c r="I20" s="58"/>
      <c r="J20" s="81"/>
      <c r="L20" s="113"/>
      <c r="M20" s="116"/>
      <c r="N20" s="151"/>
      <c r="O20" s="90"/>
    </row>
    <row r="21" spans="1:15" ht="15" customHeight="1">
      <c r="A21" s="6" t="s">
        <v>16</v>
      </c>
      <c r="B21" s="3">
        <v>8</v>
      </c>
      <c r="C21" s="146"/>
      <c r="D21" s="136"/>
      <c r="E21" s="139"/>
      <c r="G21" s="5" t="s">
        <v>20</v>
      </c>
      <c r="H21" s="4">
        <v>2</v>
      </c>
      <c r="I21" s="58"/>
      <c r="J21" s="81"/>
      <c r="L21" s="114" t="s">
        <v>33</v>
      </c>
      <c r="M21" s="117">
        <v>157</v>
      </c>
      <c r="N21" s="98">
        <f t="shared" ref="N21" si="1">SUM(M21/25)</f>
        <v>6.28</v>
      </c>
      <c r="O21" s="90"/>
    </row>
    <row r="22" spans="1:15" ht="15" customHeight="1">
      <c r="A22" s="5" t="s">
        <v>19</v>
      </c>
      <c r="B22" s="4">
        <v>10</v>
      </c>
      <c r="C22" s="146"/>
      <c r="D22" s="136"/>
      <c r="E22" s="139"/>
      <c r="G22" s="12" t="s">
        <v>22</v>
      </c>
      <c r="H22" s="13">
        <v>10</v>
      </c>
      <c r="I22" s="71"/>
      <c r="J22" s="81"/>
      <c r="L22" s="115"/>
      <c r="M22" s="118"/>
      <c r="N22" s="119"/>
      <c r="O22" s="90"/>
    </row>
    <row r="23" spans="1:15" ht="15" customHeight="1">
      <c r="A23" s="6" t="s">
        <v>21</v>
      </c>
      <c r="B23" s="3">
        <v>4</v>
      </c>
      <c r="C23" s="146"/>
      <c r="D23" s="136"/>
      <c r="E23" s="139"/>
      <c r="J23" s="81"/>
      <c r="L23" s="120" t="s">
        <v>34</v>
      </c>
      <c r="M23" s="94"/>
      <c r="N23" s="92">
        <f t="shared" ref="N23" si="2">SUM(M23/25)</f>
        <v>0</v>
      </c>
      <c r="O23" s="90"/>
    </row>
    <row r="24" spans="1:15" ht="15.75" customHeight="1">
      <c r="A24" s="7" t="s">
        <v>24</v>
      </c>
      <c r="B24" s="8">
        <v>14</v>
      </c>
      <c r="C24" s="147"/>
      <c r="D24" s="137"/>
      <c r="E24" s="141"/>
      <c r="G24" s="74" t="s">
        <v>35</v>
      </c>
      <c r="H24" s="76">
        <v>13</v>
      </c>
      <c r="I24" s="78">
        <f>SUM(H24)</f>
        <v>13</v>
      </c>
      <c r="J24" s="81"/>
      <c r="L24" s="121"/>
      <c r="M24" s="95"/>
      <c r="N24" s="93"/>
      <c r="O24" s="91"/>
    </row>
    <row r="25" spans="1:15" ht="15" customHeight="1">
      <c r="G25" s="75"/>
      <c r="H25" s="77"/>
      <c r="I25" s="79"/>
      <c r="J25" s="82"/>
      <c r="O25" s="44"/>
    </row>
    <row r="26" spans="1:15" ht="15" customHeight="1">
      <c r="J26" s="44"/>
      <c r="L26" s="152" t="s">
        <v>36</v>
      </c>
      <c r="M26" s="153"/>
      <c r="N26" s="153"/>
      <c r="O26" s="158">
        <f>SUM(O3+O17)</f>
        <v>399</v>
      </c>
    </row>
    <row r="27" spans="1:15" ht="26.25" customHeight="1">
      <c r="A27" s="62" t="s">
        <v>37</v>
      </c>
      <c r="B27" s="63"/>
      <c r="C27" s="63"/>
      <c r="D27" s="63"/>
      <c r="E27" s="64"/>
      <c r="J27" s="44"/>
      <c r="L27" s="154"/>
      <c r="M27" s="155"/>
      <c r="N27" s="155"/>
      <c r="O27" s="159"/>
    </row>
    <row r="28" spans="1:15" ht="18" customHeight="1">
      <c r="A28" s="48" t="s">
        <v>14</v>
      </c>
      <c r="B28" s="25">
        <f>SUM(B6+B13+B20)</f>
        <v>50</v>
      </c>
      <c r="C28" s="54">
        <f>SUM(B28+B29)</f>
        <v>109</v>
      </c>
      <c r="D28" s="55"/>
      <c r="E28" s="52">
        <f>SUM(C28)</f>
        <v>109</v>
      </c>
      <c r="G28" s="83" t="s">
        <v>38</v>
      </c>
      <c r="H28" s="84"/>
      <c r="I28" s="84"/>
      <c r="J28" s="85"/>
    </row>
    <row r="29" spans="1:15" ht="18" customHeight="1">
      <c r="A29" s="30" t="s">
        <v>24</v>
      </c>
      <c r="B29" s="31">
        <f>SUM(B10+B17+B24)</f>
        <v>59</v>
      </c>
      <c r="C29" s="56"/>
      <c r="D29" s="57"/>
      <c r="E29" s="52"/>
      <c r="G29" s="86"/>
      <c r="H29" s="87"/>
      <c r="I29" s="87"/>
      <c r="J29" s="88"/>
    </row>
    <row r="30" spans="1:15" ht="28.5" customHeight="1">
      <c r="A30" s="27" t="s">
        <v>19</v>
      </c>
      <c r="B30" s="28">
        <f>SUM(B8+B15+B22)</f>
        <v>53</v>
      </c>
      <c r="C30" s="58">
        <f>SUM(B30+B31)</f>
        <v>88</v>
      </c>
      <c r="D30" s="59"/>
      <c r="E30" s="52"/>
      <c r="L30" s="148" t="s">
        <v>39</v>
      </c>
      <c r="M30" s="149"/>
      <c r="N30" s="150"/>
    </row>
    <row r="31" spans="1:15" ht="28.5" customHeight="1">
      <c r="A31" s="51" t="s">
        <v>16</v>
      </c>
      <c r="B31" s="35">
        <f>SUM(B7+B14+B21)</f>
        <v>35</v>
      </c>
      <c r="C31" s="58"/>
      <c r="D31" s="59"/>
      <c r="E31" s="52"/>
      <c r="L31" s="42" t="s">
        <v>40</v>
      </c>
      <c r="M31" s="25">
        <f>SUM(C3)</f>
        <v>14</v>
      </c>
      <c r="N31" s="65">
        <f>SUM(M31:M34)</f>
        <v>284</v>
      </c>
    </row>
    <row r="32" spans="1:15" ht="28.5" customHeight="1">
      <c r="A32" s="49" t="s">
        <v>21</v>
      </c>
      <c r="B32" s="50">
        <f>SUM(B16+B23)</f>
        <v>4</v>
      </c>
      <c r="C32" s="60">
        <f>SUM(B32)</f>
        <v>4</v>
      </c>
      <c r="D32" s="61"/>
      <c r="E32" s="53"/>
      <c r="L32" s="38" t="s">
        <v>12</v>
      </c>
      <c r="M32" s="19">
        <f>SUM(C6+I3+I6)</f>
        <v>106</v>
      </c>
      <c r="N32" s="66"/>
    </row>
    <row r="33" spans="12:16" ht="31.5" customHeight="1">
      <c r="L33" s="37" t="s">
        <v>26</v>
      </c>
      <c r="M33" s="18">
        <f>SUM(C13+I12)</f>
        <v>86</v>
      </c>
      <c r="N33" s="66"/>
      <c r="P33" s="26"/>
    </row>
    <row r="34" spans="12:16" ht="31.5" customHeight="1">
      <c r="L34" s="38" t="s">
        <v>30</v>
      </c>
      <c r="M34" s="35">
        <f>SUM(C20+I18+I24)</f>
        <v>78</v>
      </c>
      <c r="N34" s="67"/>
    </row>
    <row r="35" spans="12:16" ht="31.5">
      <c r="L35" s="39" t="s">
        <v>41</v>
      </c>
      <c r="M35" s="36">
        <f>SUM(O26)</f>
        <v>399</v>
      </c>
      <c r="N35" s="40">
        <f>SUM(M35)</f>
        <v>399</v>
      </c>
    </row>
    <row r="36" spans="12:16" ht="46.5">
      <c r="L36" s="41" t="s">
        <v>42</v>
      </c>
      <c r="M36" s="96">
        <f>SUM(N31:N35)</f>
        <v>683</v>
      </c>
      <c r="N36" s="97"/>
    </row>
    <row r="37" spans="12:16" ht="62.1" customHeight="1"/>
  </sheetData>
  <mergeCells count="64">
    <mergeCell ref="L26:N27"/>
    <mergeCell ref="M12:M13"/>
    <mergeCell ref="L17:L18"/>
    <mergeCell ref="M17:M18"/>
    <mergeCell ref="O26:O27"/>
    <mergeCell ref="D20:D24"/>
    <mergeCell ref="A4:D4"/>
    <mergeCell ref="I6:I9"/>
    <mergeCell ref="A5:D5"/>
    <mergeCell ref="D6:D10"/>
    <mergeCell ref="E3:E24"/>
    <mergeCell ref="C6:C10"/>
    <mergeCell ref="C13:C17"/>
    <mergeCell ref="C20:C24"/>
    <mergeCell ref="A12:D12"/>
    <mergeCell ref="A19:D19"/>
    <mergeCell ref="A18:D18"/>
    <mergeCell ref="A11:D11"/>
    <mergeCell ref="D13:D17"/>
    <mergeCell ref="M36:N36"/>
    <mergeCell ref="O3:O15"/>
    <mergeCell ref="M7:M8"/>
    <mergeCell ref="N7:N8"/>
    <mergeCell ref="L9:L10"/>
    <mergeCell ref="M9:M10"/>
    <mergeCell ref="N9:N10"/>
    <mergeCell ref="L14:L15"/>
    <mergeCell ref="M14:M15"/>
    <mergeCell ref="N14:N15"/>
    <mergeCell ref="L19:L20"/>
    <mergeCell ref="L21:L22"/>
    <mergeCell ref="M19:M20"/>
    <mergeCell ref="M21:M22"/>
    <mergeCell ref="N21:N22"/>
    <mergeCell ref="L23:L24"/>
    <mergeCell ref="O17:O24"/>
    <mergeCell ref="M4:M5"/>
    <mergeCell ref="N4:N5"/>
    <mergeCell ref="M23:M24"/>
    <mergeCell ref="N23:N24"/>
    <mergeCell ref="N12:N13"/>
    <mergeCell ref="N17:N18"/>
    <mergeCell ref="N19:N20"/>
    <mergeCell ref="N31:N34"/>
    <mergeCell ref="G11:I11"/>
    <mergeCell ref="I12:I15"/>
    <mergeCell ref="G17:I17"/>
    <mergeCell ref="I18:I22"/>
    <mergeCell ref="G24:G25"/>
    <mergeCell ref="H24:H25"/>
    <mergeCell ref="I24:I25"/>
    <mergeCell ref="J3:J25"/>
    <mergeCell ref="G28:J29"/>
    <mergeCell ref="G5:I5"/>
    <mergeCell ref="G4:I4"/>
    <mergeCell ref="L12:L13"/>
    <mergeCell ref="L7:L8"/>
    <mergeCell ref="L4:L5"/>
    <mergeCell ref="L30:N30"/>
    <mergeCell ref="E28:E32"/>
    <mergeCell ref="C28:D29"/>
    <mergeCell ref="C30:D31"/>
    <mergeCell ref="C32:D32"/>
    <mergeCell ref="A27:E27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Martin Reid</dc:creator>
  <cp:keywords/>
  <dc:description/>
  <cp:lastModifiedBy>Martin Reid</cp:lastModifiedBy>
  <cp:revision/>
  <dcterms:created xsi:type="dcterms:W3CDTF">2022-10-16T10:54:06Z</dcterms:created>
  <dcterms:modified xsi:type="dcterms:W3CDTF">2023-09-12T20:31:17Z</dcterms:modified>
  <cp:category/>
  <cp:contentStatus/>
</cp:coreProperties>
</file>