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11087\Documents\LearningR\Bundesliga\"/>
    </mc:Choice>
  </mc:AlternateContent>
  <bookViews>
    <workbookView xWindow="0" yWindow="0" windowWidth="192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" l="1"/>
  <c r="S19" i="1"/>
  <c r="O19" i="1"/>
  <c r="I19" i="1"/>
  <c r="G19" i="1"/>
  <c r="D19" i="1"/>
  <c r="U18" i="1" l="1"/>
  <c r="S18" i="1"/>
  <c r="O18" i="1"/>
  <c r="I18" i="1"/>
  <c r="G18" i="1"/>
  <c r="D18" i="1"/>
  <c r="U17" i="1" l="1"/>
  <c r="S17" i="1"/>
  <c r="O17" i="1"/>
  <c r="I17" i="1"/>
  <c r="G17" i="1"/>
  <c r="D17" i="1"/>
  <c r="T59" i="1" l="1"/>
  <c r="T60" i="1" s="1"/>
  <c r="S59" i="1"/>
  <c r="S60" i="1" s="1"/>
  <c r="R59" i="1"/>
  <c r="R60" i="1" s="1"/>
  <c r="T50" i="1"/>
  <c r="T51" i="1" s="1"/>
  <c r="S50" i="1"/>
  <c r="S51" i="1" s="1"/>
  <c r="R50" i="1"/>
  <c r="R51" i="1"/>
  <c r="T46" i="1"/>
  <c r="T47" i="1" s="1"/>
  <c r="S46" i="1"/>
  <c r="R46" i="1"/>
  <c r="R47" i="1" s="1"/>
  <c r="H59" i="1"/>
  <c r="H60" i="1" s="1"/>
  <c r="G59" i="1"/>
  <c r="G60" i="1" s="1"/>
  <c r="H50" i="1"/>
  <c r="H51" i="1" s="1"/>
  <c r="G50" i="1"/>
  <c r="G51" i="1"/>
  <c r="G52" i="1"/>
  <c r="H47" i="1"/>
  <c r="H46" i="1"/>
  <c r="G46" i="1"/>
  <c r="G47" i="1" s="1"/>
  <c r="H48" i="1" s="1"/>
  <c r="F67" i="1"/>
  <c r="O68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48" i="1" l="1"/>
  <c r="G48" i="1"/>
  <c r="T61" i="1"/>
  <c r="R61" i="1"/>
  <c r="T52" i="1"/>
  <c r="R52" i="1"/>
  <c r="S47" i="1"/>
  <c r="T48" i="1" s="1"/>
  <c r="H61" i="1"/>
  <c r="G61" i="1"/>
  <c r="H52" i="1"/>
  <c r="Q66" i="1"/>
  <c r="Q67" i="1" s="1"/>
  <c r="P66" i="1"/>
  <c r="P67" i="1" s="1"/>
  <c r="O66" i="1"/>
  <c r="O67" i="1" s="1"/>
  <c r="F66" i="1"/>
  <c r="E66" i="1"/>
  <c r="E67" i="1" s="1"/>
  <c r="F68" i="1" s="1"/>
  <c r="U16" i="1"/>
  <c r="I16" i="1"/>
  <c r="Q68" i="1" l="1"/>
  <c r="E68" i="1"/>
  <c r="U15" i="1"/>
  <c r="I15" i="1"/>
  <c r="U14" i="1" l="1"/>
  <c r="I14" i="1"/>
  <c r="U13" i="1"/>
  <c r="I13" i="1"/>
  <c r="U12" i="1" l="1"/>
  <c r="U11" i="1"/>
  <c r="U10" i="1"/>
  <c r="U9" i="1"/>
  <c r="U8" i="1"/>
  <c r="U7" i="1"/>
  <c r="U6" i="1"/>
  <c r="U5" i="1"/>
  <c r="U4" i="1"/>
  <c r="U3" i="1"/>
  <c r="U2" i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Q2" i="1"/>
  <c r="Q3" i="1" s="1"/>
  <c r="R3" i="1" s="1"/>
  <c r="E2" i="1"/>
  <c r="F2" i="1" s="1"/>
  <c r="I12" i="1"/>
  <c r="R2" i="1" l="1"/>
  <c r="Y12" i="1"/>
  <c r="X13" i="1"/>
  <c r="E3" i="1"/>
  <c r="Y4" i="1"/>
  <c r="Y5" i="1"/>
  <c r="Y9" i="1"/>
  <c r="Y8" i="1"/>
  <c r="Y2" i="1"/>
  <c r="Y6" i="1"/>
  <c r="Y10" i="1"/>
  <c r="Y3" i="1"/>
  <c r="Y7" i="1"/>
  <c r="Y11" i="1"/>
  <c r="Q4" i="1"/>
  <c r="R4" i="1" s="1"/>
  <c r="Y13" i="1" l="1"/>
  <c r="X14" i="1"/>
  <c r="F3" i="1"/>
  <c r="E4" i="1"/>
  <c r="Q5" i="1"/>
  <c r="R5" i="1" s="1"/>
  <c r="Y14" i="1" l="1"/>
  <c r="X15" i="1"/>
  <c r="E5" i="1"/>
  <c r="F4" i="1"/>
  <c r="Q6" i="1"/>
  <c r="R6" i="1" s="1"/>
  <c r="Y15" i="1" l="1"/>
  <c r="X16" i="1"/>
  <c r="F5" i="1"/>
  <c r="E6" i="1"/>
  <c r="Q7" i="1"/>
  <c r="R7" i="1" s="1"/>
  <c r="Y16" i="1" l="1"/>
  <c r="X17" i="1"/>
  <c r="F6" i="1"/>
  <c r="E7" i="1"/>
  <c r="Q8" i="1"/>
  <c r="R8" i="1" s="1"/>
  <c r="Y17" i="1" l="1"/>
  <c r="X18" i="1"/>
  <c r="E8" i="1"/>
  <c r="F7" i="1"/>
  <c r="Q9" i="1"/>
  <c r="R9" i="1" s="1"/>
  <c r="Y18" i="1" l="1"/>
  <c r="X19" i="1"/>
  <c r="Y19" i="1" s="1"/>
  <c r="F8" i="1"/>
  <c r="E9" i="1"/>
  <c r="Q10" i="1"/>
  <c r="R10" i="1" s="1"/>
  <c r="E10" i="1" l="1"/>
  <c r="F9" i="1"/>
  <c r="Q11" i="1"/>
  <c r="R11" i="1" s="1"/>
  <c r="E11" i="1" l="1"/>
  <c r="F10" i="1"/>
  <c r="Q12" i="1"/>
  <c r="R12" i="1" l="1"/>
  <c r="Q13" i="1"/>
  <c r="E12" i="1"/>
  <c r="F11" i="1"/>
  <c r="Q14" i="1" l="1"/>
  <c r="R13" i="1"/>
  <c r="F12" i="1"/>
  <c r="E13" i="1"/>
  <c r="R14" i="1" l="1"/>
  <c r="Q15" i="1"/>
  <c r="F13" i="1"/>
  <c r="E14" i="1"/>
  <c r="R15" i="1" l="1"/>
  <c r="Q16" i="1"/>
  <c r="F14" i="1"/>
  <c r="E15" i="1"/>
  <c r="R16" i="1" l="1"/>
  <c r="Q17" i="1"/>
  <c r="F15" i="1"/>
  <c r="E16" i="1"/>
  <c r="F16" i="1" l="1"/>
  <c r="E17" i="1"/>
  <c r="R17" i="1"/>
  <c r="Q18" i="1"/>
  <c r="R18" i="1" l="1"/>
  <c r="Q19" i="1"/>
  <c r="R19" i="1" s="1"/>
  <c r="F17" i="1"/>
  <c r="E18" i="1"/>
  <c r="F18" i="1" l="1"/>
  <c r="E19" i="1"/>
  <c r="F19" i="1" s="1"/>
</calcChain>
</file>

<file path=xl/sharedStrings.xml><?xml version="1.0" encoding="utf-8"?>
<sst xmlns="http://schemas.openxmlformats.org/spreadsheetml/2006/main" count="76" uniqueCount="39">
  <si>
    <t>Sky</t>
  </si>
  <si>
    <t>Summe</t>
  </si>
  <si>
    <t>Avg</t>
  </si>
  <si>
    <t>Benchmark</t>
  </si>
  <si>
    <t>0:2</t>
  </si>
  <si>
    <t>0:1</t>
  </si>
  <si>
    <t>1:2</t>
  </si>
  <si>
    <t>0:0</t>
  </si>
  <si>
    <t>1:1</t>
  </si>
  <si>
    <t>1:0</t>
  </si>
  <si>
    <t>2:1</t>
  </si>
  <si>
    <t>2:0</t>
  </si>
  <si>
    <t>3:0</t>
  </si>
  <si>
    <t>3:1</t>
  </si>
  <si>
    <t>0:3</t>
  </si>
  <si>
    <t>3:2</t>
  </si>
  <si>
    <t>4:2</t>
  </si>
  <si>
    <t>7:0</t>
  </si>
  <si>
    <t>2:2</t>
  </si>
  <si>
    <t>2:4</t>
  </si>
  <si>
    <t>4:3</t>
  </si>
  <si>
    <t>1:3</t>
  </si>
  <si>
    <t>0:4</t>
  </si>
  <si>
    <t>4:0</t>
  </si>
  <si>
    <t>1:4</t>
  </si>
  <si>
    <t>Pistor</t>
  </si>
  <si>
    <t>Bonus</t>
  </si>
  <si>
    <t>PistorBonus</t>
  </si>
  <si>
    <t>Sven Pistor</t>
  </si>
  <si>
    <t>4:1</t>
  </si>
  <si>
    <t>3:3</t>
  </si>
  <si>
    <t>6:0</t>
  </si>
  <si>
    <t>7:1</t>
  </si>
  <si>
    <t>5:2</t>
  </si>
  <si>
    <t>Quote</t>
  </si>
  <si>
    <t>Away</t>
  </si>
  <si>
    <t>Draw</t>
  </si>
  <si>
    <t>Home</t>
  </si>
  <si>
    <t>2:3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</si>
</sst>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20" fontId="0" fillId="0" borderId="0" xfId="0" quotePrefix="1" applyNumberFormat="1"/>
    <xf numFmtId="0" fontId="0" fillId="0" borderId="0" xfId="0" quotePrefix="1"/>
    <xf numFmtId="0" fontId="0" fillId="2" borderId="1" xfId="2" applyFont="1"/>
    <xf numFmtId="165" fontId="0" fillId="2" borderId="1" xfId="2" applyNumberFormat="1" applyFont="1"/>
    <xf numFmtId="164" fontId="0" fillId="2" borderId="1" xfId="2" applyNumberFormat="1" applyFont="1"/>
    <xf numFmtId="0" fontId="2" fillId="0" borderId="0" xfId="0" applyFont="1"/>
    <xf numFmtId="165" fontId="2" fillId="0" borderId="0" xfId="1" applyNumberFormat="1" applyFont="1"/>
    <xf numFmtId="0" fontId="3" fillId="3" borderId="0" xfId="3"/>
    <xf numFmtId="164" fontId="3" fillId="3" borderId="0" xfId="3" applyNumberFormat="1"/>
    <xf numFmtId="165" fontId="3" fillId="3" borderId="0" xfId="3" applyNumberFormat="1"/>
    <xf numFmtId="164" fontId="1" fillId="4" borderId="0" xfId="4" applyNumberFormat="1"/>
    <xf numFmtId="0" fontId="1" fillId="4" borderId="0" xfId="4"/>
    <xf numFmtId="165" fontId="1" fillId="4" borderId="0" xfId="4" applyNumberFormat="1"/>
    <xf numFmtId="164" fontId="1" fillId="5" borderId="0" xfId="5" applyNumberFormat="1"/>
    <xf numFmtId="0" fontId="1" fillId="5" borderId="0" xfId="5"/>
    <xf numFmtId="0" fontId="4" fillId="3" borderId="0" xfId="3" applyFont="1"/>
    <xf numFmtId="165" fontId="2" fillId="4" borderId="0" xfId="4" applyNumberFormat="1" applyFont="1"/>
    <xf numFmtId="165" fontId="0" fillId="0" borderId="0" xfId="0" applyNumberFormat="1"/>
  </cellXfs>
  <cellStyles count="6">
    <cellStyle name="20% - Accent1" xfId="4" builtinId="30"/>
    <cellStyle name="20% - Accent2" xfId="5" builtinId="34"/>
    <cellStyle name="Comma" xfId="1" builtinId="3"/>
    <cellStyle name="Good" xfId="3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tabSelected="1" workbookViewId="0">
      <selection activeCell="O55" sqref="O55"/>
    </sheetView>
  </sheetViews>
  <sheetFormatPr defaultRowHeight="15" x14ac:dyDescent="0.25"/>
  <cols>
    <col min="2" max="3" width="3" bestFit="1" customWidth="1"/>
    <col min="4" max="4" width="4.5703125" bestFit="1" customWidth="1"/>
    <col min="5" max="5" width="7.7109375" bestFit="1" customWidth="1"/>
    <col min="6" max="7" width="9.140625" style="1"/>
    <col min="8" max="8" width="10.85546875" bestFit="1" customWidth="1"/>
    <col min="9" max="9" width="9.140625" style="1"/>
    <col min="12" max="13" width="3.42578125" bestFit="1" customWidth="1"/>
    <col min="14" max="14" width="4" bestFit="1" customWidth="1"/>
    <col min="15" max="15" width="7.5703125" style="20" bestFit="1" customWidth="1"/>
    <col min="16" max="16" width="7.85546875" bestFit="1" customWidth="1"/>
    <col min="17" max="17" width="9.140625" style="1"/>
    <col min="18" max="18" width="7" bestFit="1" customWidth="1"/>
    <col min="19" max="19" width="9.140625" style="1"/>
    <col min="21" max="21" width="9.140625" customWidth="1"/>
    <col min="22" max="22" width="12.140625" customWidth="1"/>
  </cols>
  <sheetData>
    <row r="1" spans="1:25" x14ac:dyDescent="0.25">
      <c r="B1" s="18">
        <v>2</v>
      </c>
      <c r="C1" s="18">
        <v>5</v>
      </c>
      <c r="D1" s="18" t="s">
        <v>0</v>
      </c>
      <c r="E1" s="10" t="s">
        <v>1</v>
      </c>
      <c r="F1" s="11" t="s">
        <v>2</v>
      </c>
      <c r="G1" s="11" t="s">
        <v>34</v>
      </c>
      <c r="H1" s="10" t="s">
        <v>3</v>
      </c>
      <c r="I1" s="11" t="s">
        <v>2</v>
      </c>
      <c r="L1" s="19">
        <v>1</v>
      </c>
      <c r="M1" s="19">
        <v>2</v>
      </c>
      <c r="N1" s="19">
        <v>3</v>
      </c>
      <c r="O1" s="19" t="s">
        <v>25</v>
      </c>
      <c r="P1" s="13" t="s">
        <v>26</v>
      </c>
      <c r="Q1" s="14" t="s">
        <v>1</v>
      </c>
      <c r="R1" s="13" t="s">
        <v>2</v>
      </c>
      <c r="S1" s="13" t="s">
        <v>34</v>
      </c>
      <c r="T1" s="14" t="s">
        <v>3</v>
      </c>
      <c r="U1" s="13" t="s">
        <v>2</v>
      </c>
      <c r="V1" s="16" t="s">
        <v>28</v>
      </c>
      <c r="W1" s="16" t="s">
        <v>27</v>
      </c>
      <c r="X1" s="16" t="s">
        <v>1</v>
      </c>
      <c r="Y1" s="16" t="s">
        <v>2</v>
      </c>
    </row>
    <row r="2" spans="1:25" x14ac:dyDescent="0.25">
      <c r="A2">
        <v>1</v>
      </c>
      <c r="B2" s="10">
        <v>2</v>
      </c>
      <c r="C2" s="10">
        <v>0</v>
      </c>
      <c r="D2" s="10">
        <f>2*B2+5*C2</f>
        <v>4</v>
      </c>
      <c r="E2" s="10">
        <f>D2</f>
        <v>4</v>
      </c>
      <c r="F2" s="11">
        <f t="shared" ref="F2:F11" si="0">E2/$A2/6</f>
        <v>0.66666666666666663</v>
      </c>
      <c r="G2" s="11">
        <f>SUM(B2:C2)/6/A2</f>
        <v>0.33333333333333331</v>
      </c>
      <c r="H2" s="10"/>
      <c r="I2" s="11"/>
      <c r="L2" s="14">
        <v>2</v>
      </c>
      <c r="M2" s="14">
        <v>0</v>
      </c>
      <c r="N2" s="14">
        <v>1</v>
      </c>
      <c r="O2" s="14">
        <f>L2+2*M2+3*N2</f>
        <v>5</v>
      </c>
      <c r="P2" s="14"/>
      <c r="Q2" s="14">
        <f t="shared" ref="Q2" si="1">SUM(O2:P2)</f>
        <v>5</v>
      </c>
      <c r="R2" s="13">
        <f t="shared" ref="R2:R17" si="2">Q2/$A2/9</f>
        <v>0.55555555555555558</v>
      </c>
      <c r="S2" s="13">
        <f>SUM(L$2:N2)/9/A2</f>
        <v>0.33333333333333331</v>
      </c>
      <c r="T2" s="14"/>
      <c r="U2" s="13">
        <f t="shared" ref="U2:U17" si="3">T2/$A2/9</f>
        <v>0</v>
      </c>
      <c r="V2" s="17">
        <v>6</v>
      </c>
      <c r="W2" s="17"/>
      <c r="X2" s="17">
        <f t="shared" ref="X2" si="4">SUM(V2:W2)</f>
        <v>6</v>
      </c>
      <c r="Y2" s="16">
        <f t="shared" ref="Y2:Y17" si="5">X2/$A2/9</f>
        <v>0.66666666666666663</v>
      </c>
    </row>
    <row r="3" spans="1:25" x14ac:dyDescent="0.25">
      <c r="A3">
        <v>2</v>
      </c>
      <c r="B3" s="10">
        <v>2</v>
      </c>
      <c r="C3" s="10">
        <v>1</v>
      </c>
      <c r="D3" s="10">
        <f>2*B3+5*C3</f>
        <v>9</v>
      </c>
      <c r="E3" s="10">
        <f>E2+D3</f>
        <v>13</v>
      </c>
      <c r="F3" s="11">
        <f t="shared" si="0"/>
        <v>1.0833333333333333</v>
      </c>
      <c r="G3" s="11">
        <f>SUM(B$2:C3)/6/A3</f>
        <v>0.41666666666666669</v>
      </c>
      <c r="H3" s="10"/>
      <c r="I3" s="11"/>
      <c r="L3" s="14">
        <v>2</v>
      </c>
      <c r="M3" s="14">
        <v>0</v>
      </c>
      <c r="N3" s="14">
        <v>1</v>
      </c>
      <c r="O3" s="14">
        <f t="shared" ref="O3:O16" si="6">L3+2*M3+3*N3</f>
        <v>5</v>
      </c>
      <c r="P3" s="14"/>
      <c r="Q3" s="14">
        <f>Q2+P3+O3</f>
        <v>10</v>
      </c>
      <c r="R3" s="13">
        <f t="shared" si="2"/>
        <v>0.55555555555555558</v>
      </c>
      <c r="S3" s="13">
        <f>SUM(L$2:N3)/9/A3</f>
        <v>0.33333333333333331</v>
      </c>
      <c r="T3" s="14"/>
      <c r="U3" s="13">
        <f t="shared" si="3"/>
        <v>0</v>
      </c>
      <c r="V3" s="17">
        <v>8</v>
      </c>
      <c r="W3" s="17">
        <v>1</v>
      </c>
      <c r="X3" s="17">
        <f t="shared" ref="X3:X12" si="7">X2+W3+V3</f>
        <v>15</v>
      </c>
      <c r="Y3" s="16">
        <f t="shared" si="5"/>
        <v>0.83333333333333337</v>
      </c>
    </row>
    <row r="4" spans="1:25" x14ac:dyDescent="0.25">
      <c r="A4">
        <v>3</v>
      </c>
      <c r="B4" s="10">
        <v>3</v>
      </c>
      <c r="C4" s="10">
        <v>0</v>
      </c>
      <c r="D4" s="10">
        <f t="shared" ref="D4:D16" si="8">2*B4+5*C4</f>
        <v>6</v>
      </c>
      <c r="E4" s="10">
        <f t="shared" ref="E4:E12" si="9">E3+D4</f>
        <v>19</v>
      </c>
      <c r="F4" s="11">
        <f t="shared" si="0"/>
        <v>1.0555555555555556</v>
      </c>
      <c r="G4" s="11">
        <f>SUM(B$2:C4)/6/A4</f>
        <v>0.44444444444444442</v>
      </c>
      <c r="H4" s="10"/>
      <c r="I4" s="11"/>
      <c r="L4" s="14">
        <v>1</v>
      </c>
      <c r="M4" s="14">
        <v>3</v>
      </c>
      <c r="N4" s="14">
        <v>2</v>
      </c>
      <c r="O4" s="14">
        <f t="shared" si="6"/>
        <v>13</v>
      </c>
      <c r="P4" s="14"/>
      <c r="Q4" s="14">
        <f t="shared" ref="Q4:Q12" si="10">Q3+P4+O4</f>
        <v>23</v>
      </c>
      <c r="R4" s="13">
        <f t="shared" si="2"/>
        <v>0.85185185185185186</v>
      </c>
      <c r="S4" s="13">
        <f>SUM(L$2:N4)/9/A4</f>
        <v>0.44444444444444442</v>
      </c>
      <c r="T4" s="14"/>
      <c r="U4" s="13">
        <f t="shared" si="3"/>
        <v>0</v>
      </c>
      <c r="V4" s="17">
        <v>15</v>
      </c>
      <c r="W4" s="17">
        <v>1</v>
      </c>
      <c r="X4" s="17">
        <f t="shared" si="7"/>
        <v>31</v>
      </c>
      <c r="Y4" s="16">
        <f t="shared" si="5"/>
        <v>1.1481481481481481</v>
      </c>
    </row>
    <row r="5" spans="1:25" x14ac:dyDescent="0.25">
      <c r="A5">
        <v>4</v>
      </c>
      <c r="B5" s="10">
        <v>1</v>
      </c>
      <c r="C5" s="10">
        <v>1</v>
      </c>
      <c r="D5" s="10">
        <f t="shared" si="8"/>
        <v>7</v>
      </c>
      <c r="E5" s="10">
        <f t="shared" si="9"/>
        <v>26</v>
      </c>
      <c r="F5" s="11">
        <f t="shared" si="0"/>
        <v>1.0833333333333333</v>
      </c>
      <c r="G5" s="11">
        <f>SUM(B$2:C5)/6/A5</f>
        <v>0.41666666666666669</v>
      </c>
      <c r="H5" s="10"/>
      <c r="I5" s="11"/>
      <c r="L5" s="14">
        <v>1</v>
      </c>
      <c r="M5" s="14">
        <v>1</v>
      </c>
      <c r="N5" s="14">
        <v>2</v>
      </c>
      <c r="O5" s="14">
        <f t="shared" si="6"/>
        <v>9</v>
      </c>
      <c r="P5" s="14"/>
      <c r="Q5" s="14">
        <f t="shared" si="10"/>
        <v>32</v>
      </c>
      <c r="R5" s="13">
        <f t="shared" si="2"/>
        <v>0.88888888888888884</v>
      </c>
      <c r="S5" s="13">
        <f>SUM(L$2:N5)/9/A5</f>
        <v>0.44444444444444442</v>
      </c>
      <c r="T5" s="14"/>
      <c r="U5" s="13">
        <f t="shared" si="3"/>
        <v>0</v>
      </c>
      <c r="V5" s="17">
        <v>10</v>
      </c>
      <c r="W5" s="17">
        <v>1</v>
      </c>
      <c r="X5" s="17">
        <f t="shared" si="7"/>
        <v>42</v>
      </c>
      <c r="Y5" s="16">
        <f t="shared" si="5"/>
        <v>1.1666666666666667</v>
      </c>
    </row>
    <row r="6" spans="1:25" x14ac:dyDescent="0.25">
      <c r="A6">
        <v>5</v>
      </c>
      <c r="B6" s="10">
        <v>3</v>
      </c>
      <c r="C6" s="10">
        <v>1</v>
      </c>
      <c r="D6" s="10">
        <f t="shared" si="8"/>
        <v>11</v>
      </c>
      <c r="E6" s="10">
        <f t="shared" si="9"/>
        <v>37</v>
      </c>
      <c r="F6" s="11">
        <f t="shared" si="0"/>
        <v>1.2333333333333334</v>
      </c>
      <c r="G6" s="11">
        <f>SUM(B$2:C6)/6/A6</f>
        <v>0.46666666666666667</v>
      </c>
      <c r="H6" s="10"/>
      <c r="I6" s="11"/>
      <c r="L6" s="14">
        <v>2</v>
      </c>
      <c r="M6" s="14">
        <v>2</v>
      </c>
      <c r="N6" s="14">
        <v>1</v>
      </c>
      <c r="O6" s="14">
        <f t="shared" si="6"/>
        <v>9</v>
      </c>
      <c r="P6" s="14">
        <v>1</v>
      </c>
      <c r="Q6" s="14">
        <f t="shared" si="10"/>
        <v>42</v>
      </c>
      <c r="R6" s="13">
        <f t="shared" si="2"/>
        <v>0.93333333333333335</v>
      </c>
      <c r="S6" s="13">
        <f>SUM(L$2:N6)/9/A6</f>
        <v>0.46666666666666667</v>
      </c>
      <c r="T6" s="14"/>
      <c r="U6" s="13">
        <f t="shared" si="3"/>
        <v>0</v>
      </c>
      <c r="V6" s="17">
        <v>8</v>
      </c>
      <c r="W6" s="17"/>
      <c r="X6" s="17">
        <f t="shared" si="7"/>
        <v>50</v>
      </c>
      <c r="Y6" s="16">
        <f t="shared" si="5"/>
        <v>1.1111111111111112</v>
      </c>
    </row>
    <row r="7" spans="1:25" x14ac:dyDescent="0.25">
      <c r="A7">
        <v>6</v>
      </c>
      <c r="B7" s="10">
        <v>2</v>
      </c>
      <c r="C7" s="10">
        <v>0</v>
      </c>
      <c r="D7" s="10">
        <f t="shared" si="8"/>
        <v>4</v>
      </c>
      <c r="E7" s="10">
        <f t="shared" si="9"/>
        <v>41</v>
      </c>
      <c r="F7" s="11">
        <f t="shared" si="0"/>
        <v>1.1388888888888888</v>
      </c>
      <c r="G7" s="11">
        <f>SUM(B$2:C7)/6/A7</f>
        <v>0.44444444444444442</v>
      </c>
      <c r="H7" s="10"/>
      <c r="I7" s="11"/>
      <c r="L7" s="14">
        <v>1</v>
      </c>
      <c r="M7" s="14">
        <v>0</v>
      </c>
      <c r="N7" s="14">
        <v>0</v>
      </c>
      <c r="O7" s="14">
        <f t="shared" si="6"/>
        <v>1</v>
      </c>
      <c r="P7" s="14"/>
      <c r="Q7" s="14">
        <f t="shared" si="10"/>
        <v>43</v>
      </c>
      <c r="R7" s="13">
        <f t="shared" si="2"/>
        <v>0.79629629629629628</v>
      </c>
      <c r="S7" s="13">
        <f>SUM(L$2:N7)/9/A7</f>
        <v>0.40740740740740744</v>
      </c>
      <c r="T7" s="14"/>
      <c r="U7" s="13">
        <f t="shared" si="3"/>
        <v>0</v>
      </c>
      <c r="V7" s="17">
        <v>6</v>
      </c>
      <c r="W7" s="17"/>
      <c r="X7" s="17">
        <f t="shared" si="7"/>
        <v>56</v>
      </c>
      <c r="Y7" s="16">
        <f t="shared" si="5"/>
        <v>1.0370370370370372</v>
      </c>
    </row>
    <row r="8" spans="1:25" x14ac:dyDescent="0.25">
      <c r="A8">
        <v>7</v>
      </c>
      <c r="B8" s="10">
        <v>2</v>
      </c>
      <c r="C8" s="10">
        <v>0</v>
      </c>
      <c r="D8" s="10">
        <f t="shared" si="8"/>
        <v>4</v>
      </c>
      <c r="E8" s="10">
        <f t="shared" si="9"/>
        <v>45</v>
      </c>
      <c r="F8" s="11">
        <f t="shared" si="0"/>
        <v>1.0714285714285714</v>
      </c>
      <c r="G8" s="11">
        <f>SUM(B$2:C8)/6/A8</f>
        <v>0.42857142857142855</v>
      </c>
      <c r="H8" s="10"/>
      <c r="I8" s="11"/>
      <c r="L8" s="14">
        <v>3</v>
      </c>
      <c r="M8" s="14">
        <v>1</v>
      </c>
      <c r="N8" s="14">
        <v>0</v>
      </c>
      <c r="O8" s="14">
        <f t="shared" si="6"/>
        <v>5</v>
      </c>
      <c r="P8" s="14"/>
      <c r="Q8" s="14">
        <f t="shared" si="10"/>
        <v>48</v>
      </c>
      <c r="R8" s="13">
        <f t="shared" si="2"/>
        <v>0.76190476190476186</v>
      </c>
      <c r="S8" s="13">
        <f>SUM(L$2:N8)/9/A8</f>
        <v>0.41269841269841268</v>
      </c>
      <c r="T8" s="14"/>
      <c r="U8" s="13">
        <f t="shared" si="3"/>
        <v>0</v>
      </c>
      <c r="V8" s="17">
        <v>6</v>
      </c>
      <c r="W8" s="17"/>
      <c r="X8" s="17">
        <f t="shared" si="7"/>
        <v>62</v>
      </c>
      <c r="Y8" s="16">
        <f t="shared" si="5"/>
        <v>0.98412698412698418</v>
      </c>
    </row>
    <row r="9" spans="1:25" x14ac:dyDescent="0.25">
      <c r="A9">
        <v>8</v>
      </c>
      <c r="B9" s="10">
        <v>4</v>
      </c>
      <c r="C9" s="10">
        <v>0</v>
      </c>
      <c r="D9" s="10">
        <f t="shared" si="8"/>
        <v>8</v>
      </c>
      <c r="E9" s="10">
        <f t="shared" si="9"/>
        <v>53</v>
      </c>
      <c r="F9" s="11">
        <f t="shared" si="0"/>
        <v>1.1041666666666667</v>
      </c>
      <c r="G9" s="11">
        <f>SUM(B$2:C9)/6/A9</f>
        <v>0.45833333333333331</v>
      </c>
      <c r="H9" s="10"/>
      <c r="I9" s="11"/>
      <c r="L9" s="14">
        <v>5</v>
      </c>
      <c r="M9" s="14">
        <v>2</v>
      </c>
      <c r="N9" s="14">
        <v>0</v>
      </c>
      <c r="O9" s="14">
        <f t="shared" si="6"/>
        <v>9</v>
      </c>
      <c r="P9" s="14">
        <v>1</v>
      </c>
      <c r="Q9" s="14">
        <f t="shared" si="10"/>
        <v>58</v>
      </c>
      <c r="R9" s="13">
        <f t="shared" si="2"/>
        <v>0.80555555555555558</v>
      </c>
      <c r="S9" s="13">
        <f>SUM(L$2:N9)/9/A9</f>
        <v>0.45833333333333331</v>
      </c>
      <c r="T9" s="14"/>
      <c r="U9" s="13">
        <f t="shared" si="3"/>
        <v>0</v>
      </c>
      <c r="V9" s="17">
        <v>8</v>
      </c>
      <c r="W9" s="17"/>
      <c r="X9" s="17">
        <f t="shared" si="7"/>
        <v>70</v>
      </c>
      <c r="Y9" s="16">
        <f t="shared" si="5"/>
        <v>0.97222222222222221</v>
      </c>
    </row>
    <row r="10" spans="1:25" x14ac:dyDescent="0.25">
      <c r="A10">
        <v>9</v>
      </c>
      <c r="B10" s="10">
        <v>3</v>
      </c>
      <c r="C10" s="10">
        <v>1</v>
      </c>
      <c r="D10" s="10">
        <f t="shared" si="8"/>
        <v>11</v>
      </c>
      <c r="E10" s="10">
        <f t="shared" si="9"/>
        <v>64</v>
      </c>
      <c r="F10" s="11">
        <f t="shared" si="0"/>
        <v>1.1851851851851851</v>
      </c>
      <c r="G10" s="11">
        <f>SUM(B$2:C10)/6/A10</f>
        <v>0.48148148148148145</v>
      </c>
      <c r="H10" s="10"/>
      <c r="I10" s="11"/>
      <c r="L10" s="14">
        <v>2</v>
      </c>
      <c r="M10" s="14">
        <v>0</v>
      </c>
      <c r="N10" s="14">
        <v>0</v>
      </c>
      <c r="O10" s="14">
        <f t="shared" si="6"/>
        <v>2</v>
      </c>
      <c r="P10" s="14"/>
      <c r="Q10" s="14">
        <f t="shared" si="10"/>
        <v>60</v>
      </c>
      <c r="R10" s="13">
        <f t="shared" si="2"/>
        <v>0.74074074074074081</v>
      </c>
      <c r="S10" s="13">
        <f>SUM(L$2:N10)/9/A10</f>
        <v>0.43209876543209874</v>
      </c>
      <c r="T10" s="14"/>
      <c r="U10" s="13">
        <f t="shared" si="3"/>
        <v>0</v>
      </c>
      <c r="V10" s="17">
        <v>4</v>
      </c>
      <c r="W10" s="17"/>
      <c r="X10" s="17">
        <f t="shared" si="7"/>
        <v>74</v>
      </c>
      <c r="Y10" s="16">
        <f t="shared" si="5"/>
        <v>0.9135802469135802</v>
      </c>
    </row>
    <row r="11" spans="1:25" x14ac:dyDescent="0.25">
      <c r="A11">
        <v>10</v>
      </c>
      <c r="B11" s="10">
        <v>4</v>
      </c>
      <c r="C11" s="10">
        <v>0</v>
      </c>
      <c r="D11" s="10">
        <f t="shared" si="8"/>
        <v>8</v>
      </c>
      <c r="E11" s="10">
        <f t="shared" si="9"/>
        <v>72</v>
      </c>
      <c r="F11" s="11">
        <f t="shared" si="0"/>
        <v>1.2</v>
      </c>
      <c r="G11" s="11">
        <f>SUM(B$2:C11)/6/A11</f>
        <v>0.5</v>
      </c>
      <c r="H11" s="10"/>
      <c r="I11" s="11"/>
      <c r="L11" s="14">
        <v>2</v>
      </c>
      <c r="M11" s="14">
        <v>1</v>
      </c>
      <c r="N11" s="14">
        <v>0</v>
      </c>
      <c r="O11" s="14">
        <f t="shared" si="6"/>
        <v>4</v>
      </c>
      <c r="P11" s="14">
        <v>1</v>
      </c>
      <c r="Q11" s="14">
        <f t="shared" si="10"/>
        <v>65</v>
      </c>
      <c r="R11" s="13">
        <f t="shared" si="2"/>
        <v>0.72222222222222221</v>
      </c>
      <c r="S11" s="13">
        <f>SUM(L$2:N11)/9/A11</f>
        <v>0.42222222222222222</v>
      </c>
      <c r="T11" s="14"/>
      <c r="U11" s="13">
        <f t="shared" si="3"/>
        <v>0</v>
      </c>
      <c r="V11" s="17">
        <v>3</v>
      </c>
      <c r="W11" s="17"/>
      <c r="X11" s="17">
        <f t="shared" si="7"/>
        <v>77</v>
      </c>
      <c r="Y11" s="16">
        <f t="shared" si="5"/>
        <v>0.85555555555555562</v>
      </c>
    </row>
    <row r="12" spans="1:25" x14ac:dyDescent="0.25">
      <c r="A12">
        <v>11</v>
      </c>
      <c r="B12" s="10">
        <v>2</v>
      </c>
      <c r="C12" s="10">
        <v>1</v>
      </c>
      <c r="D12" s="10">
        <f t="shared" si="8"/>
        <v>9</v>
      </c>
      <c r="E12" s="10">
        <f t="shared" si="9"/>
        <v>81</v>
      </c>
      <c r="F12" s="11">
        <f t="shared" ref="F12:F18" si="11">E12/$A12/6</f>
        <v>1.2272727272727273</v>
      </c>
      <c r="G12" s="11">
        <f>SUM(B$2:C12)/6/A12</f>
        <v>0.5</v>
      </c>
      <c r="H12" s="10">
        <v>115</v>
      </c>
      <c r="I12" s="11">
        <f t="shared" ref="I12:I18" si="12">H12/$A12/6</f>
        <v>1.7424242424242424</v>
      </c>
      <c r="L12" s="14">
        <v>2</v>
      </c>
      <c r="M12" s="14">
        <v>1</v>
      </c>
      <c r="N12" s="14">
        <v>1</v>
      </c>
      <c r="O12" s="14">
        <f t="shared" si="6"/>
        <v>7</v>
      </c>
      <c r="P12" s="14">
        <v>1</v>
      </c>
      <c r="Q12" s="14">
        <f t="shared" si="10"/>
        <v>73</v>
      </c>
      <c r="R12" s="13">
        <f t="shared" si="2"/>
        <v>0.73737373737373746</v>
      </c>
      <c r="S12" s="13">
        <f>SUM(L$2:N12)/9/A12</f>
        <v>0.42424242424242425</v>
      </c>
      <c r="T12" s="14">
        <v>109</v>
      </c>
      <c r="U12" s="13">
        <f t="shared" si="3"/>
        <v>1.101010101010101</v>
      </c>
      <c r="V12" s="17">
        <v>4</v>
      </c>
      <c r="W12" s="17"/>
      <c r="X12" s="17">
        <f t="shared" si="7"/>
        <v>81</v>
      </c>
      <c r="Y12" s="16">
        <f t="shared" si="5"/>
        <v>0.81818181818181812</v>
      </c>
    </row>
    <row r="13" spans="1:25" x14ac:dyDescent="0.25">
      <c r="A13">
        <v>12</v>
      </c>
      <c r="B13" s="10">
        <v>2</v>
      </c>
      <c r="C13" s="10">
        <v>0</v>
      </c>
      <c r="D13" s="10">
        <f t="shared" si="8"/>
        <v>4</v>
      </c>
      <c r="E13" s="10">
        <f t="shared" ref="E13" si="13">E12+D13</f>
        <v>85</v>
      </c>
      <c r="F13" s="11">
        <f t="shared" si="11"/>
        <v>1.1805555555555556</v>
      </c>
      <c r="G13" s="11">
        <f>SUM(B$2:C13)/6/A13</f>
        <v>0.4861111111111111</v>
      </c>
      <c r="H13" s="10">
        <v>126</v>
      </c>
      <c r="I13" s="11">
        <f t="shared" si="12"/>
        <v>1.75</v>
      </c>
      <c r="L13" s="14">
        <v>4</v>
      </c>
      <c r="M13" s="14">
        <v>0</v>
      </c>
      <c r="N13" s="14">
        <v>0</v>
      </c>
      <c r="O13" s="14">
        <f t="shared" si="6"/>
        <v>4</v>
      </c>
      <c r="P13" s="14"/>
      <c r="Q13" s="14">
        <f t="shared" ref="Q13" si="14">Q12+P13+O13</f>
        <v>77</v>
      </c>
      <c r="R13" s="13">
        <f t="shared" si="2"/>
        <v>0.71296296296296302</v>
      </c>
      <c r="S13" s="13">
        <f>SUM(L$2:N13)/9/A13</f>
        <v>0.42592592592592587</v>
      </c>
      <c r="T13" s="14">
        <v>121</v>
      </c>
      <c r="U13" s="13">
        <f t="shared" si="3"/>
        <v>1.1203703703703705</v>
      </c>
      <c r="V13" s="17">
        <v>4</v>
      </c>
      <c r="W13" s="17"/>
      <c r="X13" s="17">
        <f t="shared" ref="X13" si="15">X12+W13+V13</f>
        <v>85</v>
      </c>
      <c r="Y13" s="16">
        <f t="shared" si="5"/>
        <v>0.78703703703703698</v>
      </c>
    </row>
    <row r="14" spans="1:25" x14ac:dyDescent="0.25">
      <c r="A14">
        <v>13</v>
      </c>
      <c r="B14" s="10">
        <v>3</v>
      </c>
      <c r="C14" s="10">
        <v>0</v>
      </c>
      <c r="D14" s="10">
        <f t="shared" si="8"/>
        <v>6</v>
      </c>
      <c r="E14" s="10">
        <f t="shared" ref="E14" si="16">E13+D14</f>
        <v>91</v>
      </c>
      <c r="F14" s="11">
        <f t="shared" si="11"/>
        <v>1.1666666666666667</v>
      </c>
      <c r="G14" s="11">
        <f>SUM(B$2:C14)/6/A14</f>
        <v>0.48717948717948717</v>
      </c>
      <c r="H14" s="10">
        <v>137</v>
      </c>
      <c r="I14" s="11">
        <f t="shared" si="12"/>
        <v>1.7564102564102564</v>
      </c>
      <c r="L14" s="14">
        <v>0</v>
      </c>
      <c r="M14" s="14">
        <v>0</v>
      </c>
      <c r="N14" s="14">
        <v>2</v>
      </c>
      <c r="O14" s="14">
        <f t="shared" si="6"/>
        <v>6</v>
      </c>
      <c r="P14" s="14"/>
      <c r="Q14" s="14">
        <f t="shared" ref="Q14" si="17">Q13+P14+O14</f>
        <v>83</v>
      </c>
      <c r="R14" s="13">
        <f t="shared" si="2"/>
        <v>0.70940170940170943</v>
      </c>
      <c r="S14" s="13">
        <f>SUM(L$2:N14)/9/A14</f>
        <v>0.41025641025641024</v>
      </c>
      <c r="T14" s="14">
        <v>131</v>
      </c>
      <c r="U14" s="13">
        <f t="shared" si="3"/>
        <v>1.1196581196581197</v>
      </c>
      <c r="V14" s="17">
        <v>6</v>
      </c>
      <c r="W14" s="17"/>
      <c r="X14" s="17">
        <f t="shared" ref="X14" si="18">X13+W14+V14</f>
        <v>91</v>
      </c>
      <c r="Y14" s="16">
        <f t="shared" si="5"/>
        <v>0.77777777777777779</v>
      </c>
    </row>
    <row r="15" spans="1:25" x14ac:dyDescent="0.25">
      <c r="A15">
        <v>14</v>
      </c>
      <c r="B15" s="10">
        <v>2</v>
      </c>
      <c r="C15" s="10">
        <v>2</v>
      </c>
      <c r="D15" s="10">
        <f t="shared" si="8"/>
        <v>14</v>
      </c>
      <c r="E15" s="10">
        <f t="shared" ref="E15" si="19">E14+D15</f>
        <v>105</v>
      </c>
      <c r="F15" s="11">
        <f t="shared" si="11"/>
        <v>1.25</v>
      </c>
      <c r="G15" s="11">
        <f>SUM(B$2:C15)/6/A15</f>
        <v>0.5</v>
      </c>
      <c r="H15" s="10">
        <v>149</v>
      </c>
      <c r="I15" s="11">
        <f t="shared" si="12"/>
        <v>1.7738095238095237</v>
      </c>
      <c r="L15" s="14">
        <v>1</v>
      </c>
      <c r="M15" s="14">
        <v>3</v>
      </c>
      <c r="N15" s="14">
        <v>2</v>
      </c>
      <c r="O15" s="14">
        <f t="shared" si="6"/>
        <v>13</v>
      </c>
      <c r="P15" s="14"/>
      <c r="Q15" s="14">
        <f t="shared" ref="Q15" si="20">Q14+P15+O15</f>
        <v>96</v>
      </c>
      <c r="R15" s="13">
        <f t="shared" si="2"/>
        <v>0.76190476190476186</v>
      </c>
      <c r="S15" s="13">
        <f>SUM(L$2:N15)/9/A15</f>
        <v>0.42857142857142855</v>
      </c>
      <c r="T15" s="14">
        <v>140</v>
      </c>
      <c r="U15" s="13">
        <f t="shared" si="3"/>
        <v>1.1111111111111112</v>
      </c>
      <c r="V15" s="17">
        <v>13</v>
      </c>
      <c r="W15" s="17">
        <v>1</v>
      </c>
      <c r="X15" s="17">
        <f t="shared" ref="X15" si="21">X14+W15+V15</f>
        <v>105</v>
      </c>
      <c r="Y15" s="16">
        <f t="shared" si="5"/>
        <v>0.83333333333333337</v>
      </c>
    </row>
    <row r="16" spans="1:25" x14ac:dyDescent="0.25">
      <c r="A16">
        <v>15</v>
      </c>
      <c r="B16" s="10">
        <v>2</v>
      </c>
      <c r="C16" s="10">
        <v>0</v>
      </c>
      <c r="D16" s="10">
        <f t="shared" si="8"/>
        <v>4</v>
      </c>
      <c r="E16" s="10">
        <f t="shared" ref="E16" si="22">E15+D16</f>
        <v>109</v>
      </c>
      <c r="F16" s="11">
        <f t="shared" si="11"/>
        <v>1.211111111111111</v>
      </c>
      <c r="G16" s="11">
        <f>SUM(B$2:C16)/6/A16</f>
        <v>0.48888888888888887</v>
      </c>
      <c r="H16" s="10">
        <v>160</v>
      </c>
      <c r="I16" s="11">
        <f t="shared" si="12"/>
        <v>1.7777777777777777</v>
      </c>
      <c r="L16" s="14">
        <v>3</v>
      </c>
      <c r="M16" s="14">
        <v>0</v>
      </c>
      <c r="N16" s="14">
        <v>3</v>
      </c>
      <c r="O16" s="14">
        <f t="shared" si="6"/>
        <v>12</v>
      </c>
      <c r="P16" s="14">
        <v>1</v>
      </c>
      <c r="Q16" s="14">
        <f t="shared" ref="Q16" si="23">Q15+P16+O16</f>
        <v>109</v>
      </c>
      <c r="R16" s="13">
        <f t="shared" si="2"/>
        <v>0.80740740740740735</v>
      </c>
      <c r="S16" s="13">
        <f>SUM(L$2:N16)/9/A16</f>
        <v>0.44444444444444448</v>
      </c>
      <c r="T16" s="14">
        <v>148</v>
      </c>
      <c r="U16" s="13">
        <f t="shared" si="3"/>
        <v>1.0962962962962963</v>
      </c>
      <c r="V16" s="17">
        <v>5</v>
      </c>
      <c r="W16" s="17"/>
      <c r="X16" s="17">
        <f t="shared" ref="X16" si="24">X15+W16+V16</f>
        <v>110</v>
      </c>
      <c r="Y16" s="16">
        <f t="shared" si="5"/>
        <v>0.81481481481481477</v>
      </c>
    </row>
    <row r="17" spans="1:25" x14ac:dyDescent="0.25">
      <c r="A17">
        <v>16</v>
      </c>
      <c r="B17" s="10">
        <v>2</v>
      </c>
      <c r="C17" s="10">
        <v>0</v>
      </c>
      <c r="D17" s="10">
        <f t="shared" ref="D17" si="25">2*B17+5*C17</f>
        <v>4</v>
      </c>
      <c r="E17" s="10">
        <f t="shared" ref="E17" si="26">E16+D17</f>
        <v>113</v>
      </c>
      <c r="F17" s="11">
        <f t="shared" si="11"/>
        <v>1.1770833333333333</v>
      </c>
      <c r="G17" s="11">
        <f>SUM(B$2:C17)/6/A17</f>
        <v>0.47916666666666669</v>
      </c>
      <c r="H17" s="10">
        <v>164</v>
      </c>
      <c r="I17" s="11">
        <f t="shared" si="12"/>
        <v>1.7083333333333333</v>
      </c>
      <c r="L17" s="14">
        <v>1</v>
      </c>
      <c r="M17" s="14">
        <v>1</v>
      </c>
      <c r="N17" s="14">
        <v>3</v>
      </c>
      <c r="O17" s="14">
        <f t="shared" ref="O17" si="27">L17+2*M17+3*N17</f>
        <v>12</v>
      </c>
      <c r="P17" s="14">
        <v>1</v>
      </c>
      <c r="Q17" s="14">
        <f t="shared" ref="Q17" si="28">Q16+P17+O17</f>
        <v>122</v>
      </c>
      <c r="R17" s="13">
        <f t="shared" si="2"/>
        <v>0.84722222222222221</v>
      </c>
      <c r="S17" s="13">
        <f>SUM(L$2:N17)/9/A17</f>
        <v>0.4513888888888889</v>
      </c>
      <c r="T17" s="14">
        <v>158</v>
      </c>
      <c r="U17" s="13">
        <f t="shared" si="3"/>
        <v>1.0972222222222223</v>
      </c>
      <c r="V17" s="17">
        <v>7</v>
      </c>
      <c r="W17" s="17"/>
      <c r="X17" s="17">
        <f t="shared" ref="X17" si="29">X16+W17+V17</f>
        <v>117</v>
      </c>
      <c r="Y17" s="16">
        <f t="shared" si="5"/>
        <v>0.8125</v>
      </c>
    </row>
    <row r="18" spans="1:25" x14ac:dyDescent="0.25">
      <c r="A18">
        <v>17</v>
      </c>
      <c r="B18" s="10">
        <v>5</v>
      </c>
      <c r="C18" s="10">
        <v>0</v>
      </c>
      <c r="D18" s="10">
        <f t="shared" ref="D18" si="30">2*B18+5*C18</f>
        <v>10</v>
      </c>
      <c r="E18" s="10">
        <f t="shared" ref="E18" si="31">E17+D18</f>
        <v>123</v>
      </c>
      <c r="F18" s="11">
        <f t="shared" si="11"/>
        <v>1.2058823529411764</v>
      </c>
      <c r="G18" s="11">
        <f>SUM(B$2:C18)/6/A18</f>
        <v>0.5</v>
      </c>
      <c r="H18" s="10">
        <v>173</v>
      </c>
      <c r="I18" s="11">
        <f t="shared" si="12"/>
        <v>1.696078431372549</v>
      </c>
      <c r="L18" s="14">
        <v>4</v>
      </c>
      <c r="M18" s="14">
        <v>1</v>
      </c>
      <c r="N18" s="14">
        <v>0</v>
      </c>
      <c r="O18" s="14">
        <f t="shared" ref="O18" si="32">L18+2*M18+3*N18</f>
        <v>6</v>
      </c>
      <c r="P18" s="14"/>
      <c r="Q18" s="14">
        <f t="shared" ref="Q18" si="33">Q17+P18+O18</f>
        <v>128</v>
      </c>
      <c r="R18" s="13">
        <f t="shared" ref="R18" si="34">Q18/$A18/9</f>
        <v>0.83660130718954251</v>
      </c>
      <c r="S18" s="13">
        <f>SUM(L$2:N18)/9/A18</f>
        <v>0.45751633986928103</v>
      </c>
      <c r="T18" s="14">
        <v>167</v>
      </c>
      <c r="U18" s="13">
        <f t="shared" ref="U18" si="35">T18/$A18/9</f>
        <v>1.0915032679738563</v>
      </c>
      <c r="V18" s="17">
        <v>7</v>
      </c>
      <c r="W18" s="17"/>
      <c r="X18" s="17">
        <f t="shared" ref="X18" si="36">X17+W18+V18</f>
        <v>124</v>
      </c>
      <c r="Y18" s="16">
        <f t="shared" ref="Y18" si="37">X18/$A18/9</f>
        <v>0.81045751633986929</v>
      </c>
    </row>
    <row r="19" spans="1:25" x14ac:dyDescent="0.25">
      <c r="A19">
        <v>18</v>
      </c>
      <c r="B19" s="10">
        <v>3</v>
      </c>
      <c r="C19" s="10">
        <v>0</v>
      </c>
      <c r="D19" s="10">
        <f t="shared" ref="D19" si="38">2*B19+5*C19</f>
        <v>6</v>
      </c>
      <c r="E19" s="10">
        <f t="shared" ref="E19" si="39">E18+D19</f>
        <v>129</v>
      </c>
      <c r="F19" s="11">
        <f t="shared" ref="F19" si="40">E19/$A19/6</f>
        <v>1.1944444444444444</v>
      </c>
      <c r="G19" s="11">
        <f>SUM(B$2:C19)/6/A19</f>
        <v>0.5</v>
      </c>
      <c r="H19" s="10">
        <v>180</v>
      </c>
      <c r="I19" s="11">
        <f t="shared" ref="I19" si="41">H19/$A19/6</f>
        <v>1.6666666666666667</v>
      </c>
      <c r="L19" s="14">
        <v>1</v>
      </c>
      <c r="M19" s="14">
        <v>3</v>
      </c>
      <c r="N19" s="14">
        <v>0</v>
      </c>
      <c r="O19" s="14">
        <f t="shared" ref="O19" si="42">L19+2*M19+3*N19</f>
        <v>7</v>
      </c>
      <c r="P19" s="14">
        <v>1</v>
      </c>
      <c r="Q19" s="14">
        <f t="shared" ref="Q19" si="43">Q18+P19+O19</f>
        <v>136</v>
      </c>
      <c r="R19" s="13">
        <f t="shared" ref="R19" si="44">Q19/$A19/9</f>
        <v>0.83950617283950613</v>
      </c>
      <c r="S19" s="13">
        <f>SUM(L$2:N19)/9/A19</f>
        <v>0.4567901234567901</v>
      </c>
      <c r="T19" s="14">
        <v>179</v>
      </c>
      <c r="U19" s="13">
        <f t="shared" ref="U19" si="45">T19/$A19/9</f>
        <v>1.1049382716049383</v>
      </c>
      <c r="V19" s="17">
        <v>6</v>
      </c>
      <c r="W19" s="17"/>
      <c r="X19" s="17">
        <f t="shared" ref="X19" si="46">X18+W19+V19</f>
        <v>130</v>
      </c>
      <c r="Y19" s="16">
        <f t="shared" ref="Y19" si="47">X19/$A19/9</f>
        <v>0.80246913580246915</v>
      </c>
    </row>
    <row r="20" spans="1:25" x14ac:dyDescent="0.25">
      <c r="A20">
        <v>19</v>
      </c>
      <c r="B20" s="10"/>
      <c r="C20" s="10"/>
      <c r="D20" s="10"/>
      <c r="E20" s="10"/>
      <c r="F20" s="11"/>
      <c r="G20" s="11"/>
      <c r="H20" s="10"/>
      <c r="I20" s="11"/>
      <c r="L20" s="14"/>
      <c r="M20" s="14"/>
      <c r="N20" s="14"/>
      <c r="O20" s="15"/>
      <c r="P20" s="14"/>
      <c r="Q20" s="14"/>
      <c r="R20" s="13"/>
      <c r="S20" s="13"/>
      <c r="T20" s="14"/>
      <c r="U20" s="14"/>
      <c r="V20" s="17"/>
      <c r="W20" s="17"/>
      <c r="X20" s="17"/>
      <c r="Y20" s="17"/>
    </row>
    <row r="21" spans="1:25" x14ac:dyDescent="0.25">
      <c r="A21">
        <v>20</v>
      </c>
      <c r="B21" s="10"/>
      <c r="C21" s="10"/>
      <c r="D21" s="10"/>
      <c r="E21" s="10"/>
      <c r="F21" s="11"/>
      <c r="G21" s="11"/>
      <c r="H21" s="10"/>
      <c r="I21" s="11"/>
      <c r="L21" s="14"/>
      <c r="M21" s="14"/>
      <c r="N21" s="14"/>
      <c r="O21" s="15"/>
      <c r="P21" s="14"/>
      <c r="Q21" s="14"/>
      <c r="R21" s="13"/>
      <c r="S21" s="13"/>
      <c r="T21" s="14"/>
      <c r="U21" s="14"/>
      <c r="V21" s="17"/>
      <c r="W21" s="17"/>
      <c r="X21" s="17"/>
      <c r="Y21" s="17"/>
    </row>
    <row r="22" spans="1:25" x14ac:dyDescent="0.25">
      <c r="A22">
        <v>21</v>
      </c>
      <c r="B22" s="10"/>
      <c r="C22" s="10"/>
      <c r="D22" s="10"/>
      <c r="E22" s="10"/>
      <c r="F22" s="11"/>
      <c r="G22" s="11"/>
      <c r="H22" s="10"/>
      <c r="I22" s="11"/>
      <c r="L22" s="14"/>
      <c r="M22" s="14"/>
      <c r="N22" s="14"/>
      <c r="O22" s="15"/>
      <c r="P22" s="14"/>
      <c r="Q22" s="14"/>
      <c r="R22" s="13"/>
      <c r="S22" s="13"/>
      <c r="T22" s="14"/>
      <c r="U22" s="14"/>
      <c r="V22" s="17"/>
      <c r="W22" s="17"/>
      <c r="X22" s="17"/>
      <c r="Y22" s="17"/>
    </row>
    <row r="23" spans="1:25" x14ac:dyDescent="0.25">
      <c r="A23">
        <v>22</v>
      </c>
      <c r="B23" s="10"/>
      <c r="C23" s="10"/>
      <c r="D23" s="10"/>
      <c r="E23" s="10"/>
      <c r="F23" s="11"/>
      <c r="G23" s="11"/>
      <c r="H23" s="10"/>
      <c r="I23" s="11"/>
      <c r="L23" s="14"/>
      <c r="M23" s="14"/>
      <c r="N23" s="14"/>
      <c r="O23" s="15"/>
      <c r="P23" s="14"/>
      <c r="Q23" s="14"/>
      <c r="R23" s="13"/>
      <c r="S23" s="13"/>
      <c r="T23" s="14"/>
      <c r="U23" s="14"/>
      <c r="V23" s="17"/>
      <c r="W23" s="17"/>
      <c r="X23" s="17"/>
      <c r="Y23" s="17"/>
    </row>
    <row r="24" spans="1:25" x14ac:dyDescent="0.25">
      <c r="A24">
        <v>23</v>
      </c>
      <c r="B24" s="10"/>
      <c r="C24" s="10"/>
      <c r="D24" s="10"/>
      <c r="E24" s="10"/>
      <c r="F24" s="11"/>
      <c r="G24" s="11"/>
      <c r="H24" s="10"/>
      <c r="I24" s="11"/>
      <c r="L24" s="14"/>
      <c r="M24" s="14"/>
      <c r="N24" s="14"/>
      <c r="O24" s="15"/>
      <c r="P24" s="14"/>
      <c r="Q24" s="14"/>
      <c r="R24" s="13"/>
      <c r="S24" s="13"/>
      <c r="T24" s="14"/>
      <c r="U24" s="14"/>
      <c r="V24" s="17"/>
      <c r="W24" s="17"/>
      <c r="X24" s="17"/>
      <c r="Y24" s="17"/>
    </row>
    <row r="25" spans="1:25" x14ac:dyDescent="0.25">
      <c r="A25">
        <v>24</v>
      </c>
      <c r="B25" s="10"/>
      <c r="C25" s="10"/>
      <c r="D25" s="10"/>
      <c r="E25" s="10"/>
      <c r="F25" s="11"/>
      <c r="G25" s="11"/>
      <c r="H25" s="10"/>
      <c r="I25" s="11"/>
      <c r="L25" s="14"/>
      <c r="M25" s="14"/>
      <c r="N25" s="14"/>
      <c r="O25" s="15"/>
      <c r="P25" s="14"/>
      <c r="Q25" s="14"/>
      <c r="R25" s="13"/>
      <c r="S25" s="13"/>
      <c r="T25" s="14"/>
      <c r="U25" s="14"/>
      <c r="V25" s="17"/>
      <c r="W25" s="17"/>
      <c r="X25" s="17"/>
      <c r="Y25" s="17"/>
    </row>
    <row r="26" spans="1:25" x14ac:dyDescent="0.25">
      <c r="A26">
        <v>25</v>
      </c>
      <c r="B26" s="10"/>
      <c r="C26" s="10"/>
      <c r="D26" s="10"/>
      <c r="E26" s="10"/>
      <c r="F26" s="11"/>
      <c r="G26" s="11"/>
      <c r="H26" s="10"/>
      <c r="I26" s="11"/>
      <c r="L26" s="14"/>
      <c r="M26" s="14"/>
      <c r="N26" s="14"/>
      <c r="O26" s="15"/>
      <c r="P26" s="14"/>
      <c r="Q26" s="14"/>
      <c r="R26" s="13"/>
      <c r="S26" s="13"/>
      <c r="T26" s="14"/>
      <c r="U26" s="14"/>
      <c r="V26" s="17"/>
      <c r="W26" s="17"/>
      <c r="X26" s="17"/>
      <c r="Y26" s="17"/>
    </row>
    <row r="27" spans="1:25" x14ac:dyDescent="0.25">
      <c r="A27">
        <v>26</v>
      </c>
      <c r="B27" s="10"/>
      <c r="C27" s="10"/>
      <c r="D27" s="10"/>
      <c r="E27" s="10"/>
      <c r="F27" s="11"/>
      <c r="G27" s="11"/>
      <c r="H27" s="10"/>
      <c r="I27" s="11"/>
      <c r="L27" s="14"/>
      <c r="M27" s="14"/>
      <c r="N27" s="14"/>
      <c r="O27" s="15"/>
      <c r="P27" s="14"/>
      <c r="Q27" s="14"/>
      <c r="R27" s="13"/>
      <c r="S27" s="13"/>
      <c r="T27" s="14"/>
      <c r="U27" s="14"/>
      <c r="V27" s="17"/>
      <c r="W27" s="17"/>
      <c r="X27" s="17"/>
      <c r="Y27" s="17"/>
    </row>
    <row r="28" spans="1:25" x14ac:dyDescent="0.25">
      <c r="A28">
        <v>27</v>
      </c>
      <c r="B28" s="10"/>
      <c r="C28" s="10"/>
      <c r="D28" s="10"/>
      <c r="E28" s="10"/>
      <c r="F28" s="11"/>
      <c r="G28" s="11"/>
      <c r="H28" s="10"/>
      <c r="I28" s="11"/>
      <c r="L28" s="14"/>
      <c r="M28" s="14"/>
      <c r="N28" s="14"/>
      <c r="O28" s="15"/>
      <c r="P28" s="14"/>
      <c r="Q28" s="14"/>
      <c r="R28" s="13"/>
      <c r="S28" s="13"/>
      <c r="T28" s="14"/>
      <c r="U28" s="14"/>
      <c r="V28" s="17"/>
      <c r="W28" s="17"/>
      <c r="X28" s="17"/>
      <c r="Y28" s="17"/>
    </row>
    <row r="29" spans="1:25" x14ac:dyDescent="0.25">
      <c r="A29">
        <v>28</v>
      </c>
      <c r="B29" s="10"/>
      <c r="C29" s="10"/>
      <c r="D29" s="10"/>
      <c r="E29" s="10"/>
      <c r="F29" s="11"/>
      <c r="G29" s="11"/>
      <c r="H29" s="10"/>
      <c r="I29" s="11"/>
      <c r="L29" s="14"/>
      <c r="M29" s="14"/>
      <c r="N29" s="14"/>
      <c r="O29" s="15"/>
      <c r="P29" s="14"/>
      <c r="Q29" s="14"/>
      <c r="R29" s="13"/>
      <c r="S29" s="13"/>
      <c r="T29" s="14"/>
      <c r="U29" s="14"/>
      <c r="V29" s="17"/>
      <c r="W29" s="17"/>
      <c r="X29" s="17"/>
      <c r="Y29" s="17"/>
    </row>
    <row r="30" spans="1:25" x14ac:dyDescent="0.25">
      <c r="A30">
        <v>29</v>
      </c>
      <c r="B30" s="10"/>
      <c r="C30" s="10"/>
      <c r="D30" s="10"/>
      <c r="E30" s="10"/>
      <c r="F30" s="11"/>
      <c r="G30" s="11"/>
      <c r="H30" s="10"/>
      <c r="I30" s="11"/>
      <c r="L30" s="14"/>
      <c r="M30" s="14"/>
      <c r="N30" s="14"/>
      <c r="O30" s="15"/>
      <c r="P30" s="14"/>
      <c r="Q30" s="14"/>
      <c r="R30" s="13"/>
      <c r="S30" s="13"/>
      <c r="T30" s="14"/>
      <c r="U30" s="14"/>
      <c r="V30" s="17"/>
      <c r="W30" s="17"/>
      <c r="X30" s="17"/>
      <c r="Y30" s="17"/>
    </row>
    <row r="31" spans="1:25" x14ac:dyDescent="0.25">
      <c r="A31">
        <v>30</v>
      </c>
      <c r="B31" s="10"/>
      <c r="C31" s="10"/>
      <c r="D31" s="10"/>
      <c r="E31" s="10"/>
      <c r="F31" s="11"/>
      <c r="G31" s="11"/>
      <c r="H31" s="10"/>
      <c r="I31" s="11"/>
      <c r="L31" s="14"/>
      <c r="M31" s="14"/>
      <c r="N31" s="14"/>
      <c r="O31" s="15"/>
      <c r="P31" s="14"/>
      <c r="Q31" s="14"/>
      <c r="R31" s="13"/>
      <c r="S31" s="13"/>
      <c r="T31" s="14"/>
      <c r="U31" s="14"/>
      <c r="V31" s="17"/>
      <c r="W31" s="17"/>
      <c r="X31" s="17"/>
      <c r="Y31" s="17"/>
    </row>
    <row r="32" spans="1:25" x14ac:dyDescent="0.25">
      <c r="A32">
        <v>31</v>
      </c>
      <c r="B32" s="10"/>
      <c r="C32" s="10"/>
      <c r="D32" s="10"/>
      <c r="E32" s="10"/>
      <c r="F32" s="11"/>
      <c r="G32" s="11"/>
      <c r="H32" s="10"/>
      <c r="I32" s="11"/>
      <c r="L32" s="14"/>
      <c r="M32" s="14"/>
      <c r="N32" s="14"/>
      <c r="O32" s="15"/>
      <c r="P32" s="14"/>
      <c r="Q32" s="14"/>
      <c r="R32" s="13"/>
      <c r="S32" s="13"/>
      <c r="T32" s="14"/>
      <c r="U32" s="14"/>
      <c r="V32" s="17"/>
      <c r="W32" s="17"/>
      <c r="X32" s="17"/>
      <c r="Y32" s="17"/>
    </row>
    <row r="33" spans="1:27" x14ac:dyDescent="0.25">
      <c r="A33">
        <v>32</v>
      </c>
      <c r="B33" s="10"/>
      <c r="C33" s="10"/>
      <c r="D33" s="10"/>
      <c r="E33" s="10"/>
      <c r="F33" s="11"/>
      <c r="G33" s="11"/>
      <c r="H33" s="10"/>
      <c r="I33" s="11"/>
      <c r="L33" s="14"/>
      <c r="M33" s="14"/>
      <c r="N33" s="14"/>
      <c r="O33" s="15"/>
      <c r="P33" s="14"/>
      <c r="Q33" s="14"/>
      <c r="R33" s="13"/>
      <c r="S33" s="13"/>
      <c r="T33" s="14"/>
      <c r="U33" s="14"/>
      <c r="V33" s="17"/>
      <c r="W33" s="17"/>
      <c r="X33" s="17"/>
      <c r="Y33" s="17"/>
    </row>
    <row r="34" spans="1:27" x14ac:dyDescent="0.25">
      <c r="A34">
        <v>33</v>
      </c>
      <c r="B34" s="10"/>
      <c r="C34" s="10"/>
      <c r="D34" s="10"/>
      <c r="E34" s="10"/>
      <c r="F34" s="11"/>
      <c r="G34" s="11"/>
      <c r="H34" s="10"/>
      <c r="I34" s="11"/>
      <c r="L34" s="14"/>
      <c r="M34" s="14"/>
      <c r="N34" s="14"/>
      <c r="O34" s="15"/>
      <c r="P34" s="14"/>
      <c r="Q34" s="14"/>
      <c r="R34" s="13"/>
      <c r="S34" s="13"/>
      <c r="T34" s="14"/>
      <c r="U34" s="14"/>
      <c r="V34" s="17"/>
      <c r="W34" s="17"/>
      <c r="X34" s="17"/>
      <c r="Y34" s="17"/>
    </row>
    <row r="35" spans="1:27" x14ac:dyDescent="0.25">
      <c r="A35">
        <v>34</v>
      </c>
      <c r="B35" s="10"/>
      <c r="C35" s="10"/>
      <c r="D35" s="10"/>
      <c r="E35" s="10"/>
      <c r="F35" s="12"/>
      <c r="G35" s="12"/>
      <c r="H35" s="10"/>
      <c r="I35" s="11"/>
      <c r="L35" s="14"/>
      <c r="M35" s="14"/>
      <c r="N35" s="14"/>
      <c r="O35" s="15"/>
      <c r="P35" s="14"/>
      <c r="Q35" s="14"/>
      <c r="R35" s="15"/>
      <c r="S35" s="13"/>
      <c r="T35" s="14"/>
      <c r="U35" s="14"/>
      <c r="V35" s="17"/>
      <c r="W35" s="17"/>
      <c r="X35" s="17"/>
      <c r="Y35" s="17"/>
    </row>
    <row r="36" spans="1:27" x14ac:dyDescent="0.25">
      <c r="F36" s="2"/>
      <c r="G36" s="2"/>
      <c r="Q36" s="2"/>
      <c r="S36" s="2"/>
    </row>
    <row r="37" spans="1:27" x14ac:dyDescent="0.25">
      <c r="E37" s="8">
        <v>2</v>
      </c>
      <c r="F37" s="9">
        <v>5</v>
      </c>
      <c r="G37" s="8"/>
      <c r="H37" s="8"/>
      <c r="O37" s="8">
        <v>1</v>
      </c>
      <c r="P37" s="9">
        <v>2</v>
      </c>
      <c r="Q37" s="8">
        <v>3</v>
      </c>
      <c r="S37" s="8"/>
      <c r="Y37" s="8"/>
      <c r="Z37" s="9"/>
      <c r="AA37" s="8"/>
    </row>
    <row r="38" spans="1:27" x14ac:dyDescent="0.25">
      <c r="B38" s="4"/>
      <c r="C38" s="4"/>
      <c r="D38" s="4" t="s">
        <v>19</v>
      </c>
      <c r="E38" s="5">
        <v>1</v>
      </c>
      <c r="F38" s="6"/>
      <c r="G38"/>
      <c r="N38" s="4" t="s">
        <v>19</v>
      </c>
      <c r="O38" s="5">
        <v>1</v>
      </c>
      <c r="P38" s="6"/>
      <c r="Q38" s="5"/>
      <c r="S38"/>
    </row>
    <row r="39" spans="1:27" x14ac:dyDescent="0.25">
      <c r="B39" s="4"/>
      <c r="C39" s="4"/>
      <c r="D39" s="3" t="s">
        <v>38</v>
      </c>
      <c r="E39" s="5">
        <v>1</v>
      </c>
      <c r="F39" s="6"/>
      <c r="G39"/>
      <c r="N39" s="4"/>
      <c r="O39" s="5"/>
      <c r="P39" s="6"/>
      <c r="Q39" s="5"/>
      <c r="S39"/>
    </row>
    <row r="40" spans="1:27" x14ac:dyDescent="0.25">
      <c r="B40" s="4"/>
      <c r="C40" s="4"/>
      <c r="D40" s="4" t="s">
        <v>24</v>
      </c>
      <c r="E40" s="5">
        <v>1</v>
      </c>
      <c r="F40" s="6"/>
      <c r="G40"/>
      <c r="N40" s="4" t="s">
        <v>24</v>
      </c>
      <c r="O40" s="5"/>
      <c r="P40" s="6"/>
      <c r="Q40" s="5"/>
      <c r="S40"/>
    </row>
    <row r="41" spans="1:27" x14ac:dyDescent="0.25">
      <c r="B41" s="4"/>
      <c r="C41" s="4"/>
      <c r="D41" s="4" t="s">
        <v>22</v>
      </c>
      <c r="E41" s="5">
        <v>2</v>
      </c>
      <c r="F41" s="6"/>
      <c r="G41"/>
      <c r="N41" s="4" t="s">
        <v>22</v>
      </c>
      <c r="O41" s="5">
        <v>2</v>
      </c>
      <c r="P41" s="6"/>
      <c r="Q41" s="5"/>
      <c r="S41"/>
    </row>
    <row r="42" spans="1:27" x14ac:dyDescent="0.25">
      <c r="B42" s="4"/>
      <c r="C42" s="4"/>
      <c r="D42" s="4" t="s">
        <v>21</v>
      </c>
      <c r="E42" s="5">
        <v>4</v>
      </c>
      <c r="F42" s="6"/>
      <c r="G42"/>
      <c r="N42" s="4" t="s">
        <v>21</v>
      </c>
      <c r="O42" s="5">
        <v>2</v>
      </c>
      <c r="P42" s="6">
        <v>1</v>
      </c>
      <c r="Q42" s="5"/>
      <c r="S42"/>
    </row>
    <row r="43" spans="1:27" x14ac:dyDescent="0.25">
      <c r="B43" s="4"/>
      <c r="C43" s="4"/>
      <c r="D43" s="4" t="s">
        <v>14</v>
      </c>
      <c r="E43" s="5">
        <v>4</v>
      </c>
      <c r="F43" s="6"/>
      <c r="G43"/>
      <c r="N43" s="4" t="s">
        <v>14</v>
      </c>
      <c r="O43" s="5">
        <v>3</v>
      </c>
      <c r="P43" s="6"/>
      <c r="Q43" s="5"/>
      <c r="S43"/>
    </row>
    <row r="44" spans="1:27" x14ac:dyDescent="0.25">
      <c r="B44" s="3"/>
      <c r="C44" s="3"/>
      <c r="D44" s="3" t="s">
        <v>4</v>
      </c>
      <c r="E44" s="5">
        <v>3</v>
      </c>
      <c r="F44" s="6">
        <v>1</v>
      </c>
      <c r="G44"/>
      <c r="N44" s="3" t="s">
        <v>4</v>
      </c>
      <c r="O44" s="5">
        <v>1</v>
      </c>
      <c r="P44" s="6"/>
      <c r="Q44" s="5">
        <v>2</v>
      </c>
      <c r="S44"/>
    </row>
    <row r="45" spans="1:27" x14ac:dyDescent="0.25">
      <c r="B45" s="4"/>
      <c r="C45" s="4"/>
      <c r="D45" s="4" t="s">
        <v>6</v>
      </c>
      <c r="E45" s="5">
        <v>3</v>
      </c>
      <c r="F45" s="6">
        <v>2</v>
      </c>
      <c r="G45" t="s">
        <v>35</v>
      </c>
      <c r="N45" s="4" t="s">
        <v>6</v>
      </c>
      <c r="O45" s="5">
        <v>2</v>
      </c>
      <c r="P45" s="6"/>
      <c r="Q45" s="5">
        <v>2</v>
      </c>
      <c r="R45" t="s">
        <v>35</v>
      </c>
      <c r="S45"/>
    </row>
    <row r="46" spans="1:27" x14ac:dyDescent="0.25">
      <c r="B46" s="4"/>
      <c r="C46" s="4"/>
      <c r="D46" s="4" t="s">
        <v>5</v>
      </c>
      <c r="E46" s="5">
        <v>3</v>
      </c>
      <c r="F46" s="6"/>
      <c r="G46">
        <f>SUM(E38:E46)</f>
        <v>22</v>
      </c>
      <c r="H46">
        <f>SUM(F38:F46)</f>
        <v>3</v>
      </c>
      <c r="N46" s="4" t="s">
        <v>5</v>
      </c>
      <c r="O46" s="5"/>
      <c r="P46" s="6">
        <v>3</v>
      </c>
      <c r="Q46" s="5"/>
      <c r="R46">
        <f>SUM(O38:O46)</f>
        <v>11</v>
      </c>
      <c r="S46">
        <f t="shared" ref="S46:T46" si="48">SUM(P38:P46)</f>
        <v>4</v>
      </c>
      <c r="T46">
        <f t="shared" si="48"/>
        <v>4</v>
      </c>
    </row>
    <row r="47" spans="1:27" x14ac:dyDescent="0.25">
      <c r="B47" s="4"/>
      <c r="C47" s="4"/>
      <c r="D47" s="4" t="s">
        <v>7</v>
      </c>
      <c r="E47" s="5"/>
      <c r="F47" s="6"/>
      <c r="G47">
        <f>G46*E$37</f>
        <v>44</v>
      </c>
      <c r="H47">
        <f>H46*F$37</f>
        <v>15</v>
      </c>
      <c r="N47" s="4" t="s">
        <v>7</v>
      </c>
      <c r="O47"/>
      <c r="P47" s="6">
        <v>2</v>
      </c>
      <c r="Q47" s="5">
        <v>2</v>
      </c>
      <c r="R47">
        <f>R46*O$37</f>
        <v>11</v>
      </c>
      <c r="S47">
        <f t="shared" ref="S47:T47" si="49">S46*P$37</f>
        <v>8</v>
      </c>
      <c r="T47">
        <f t="shared" si="49"/>
        <v>12</v>
      </c>
    </row>
    <row r="48" spans="1:27" x14ac:dyDescent="0.25">
      <c r="B48" s="4"/>
      <c r="C48" s="4"/>
      <c r="D48" s="4" t="s">
        <v>8</v>
      </c>
      <c r="E48" s="5"/>
      <c r="F48" s="6">
        <v>1</v>
      </c>
      <c r="G48">
        <f>G46+H46</f>
        <v>25</v>
      </c>
      <c r="H48" s="10">
        <f>SUM(G47:H47)</f>
        <v>59</v>
      </c>
      <c r="N48" s="4" t="s">
        <v>8</v>
      </c>
      <c r="O48"/>
      <c r="P48" s="6">
        <v>1</v>
      </c>
      <c r="Q48" s="5">
        <v>2</v>
      </c>
      <c r="R48">
        <f>SUM(R46:T46)</f>
        <v>19</v>
      </c>
      <c r="S48"/>
      <c r="T48" s="10">
        <f>SUM(R47:T47)</f>
        <v>31</v>
      </c>
    </row>
    <row r="49" spans="2:20" x14ac:dyDescent="0.25">
      <c r="B49" s="4"/>
      <c r="C49" s="4"/>
      <c r="D49" s="4" t="s">
        <v>18</v>
      </c>
      <c r="E49" s="5">
        <v>2</v>
      </c>
      <c r="F49" s="6"/>
      <c r="G49" t="s">
        <v>36</v>
      </c>
      <c r="N49" s="4" t="s">
        <v>18</v>
      </c>
      <c r="O49"/>
      <c r="P49" s="6">
        <v>3</v>
      </c>
      <c r="Q49" s="5"/>
      <c r="R49" t="s">
        <v>36</v>
      </c>
      <c r="S49"/>
    </row>
    <row r="50" spans="2:20" x14ac:dyDescent="0.25">
      <c r="B50" s="4"/>
      <c r="C50" s="4"/>
      <c r="D50" s="4" t="s">
        <v>30</v>
      </c>
      <c r="E50" s="5"/>
      <c r="F50" s="6"/>
      <c r="G50">
        <f>SUM(E47:E50)</f>
        <v>2</v>
      </c>
      <c r="H50">
        <f>SUM(F47:F50)</f>
        <v>1</v>
      </c>
      <c r="N50" s="4" t="s">
        <v>30</v>
      </c>
      <c r="O50"/>
      <c r="P50" s="6">
        <v>1</v>
      </c>
      <c r="Q50" s="5"/>
      <c r="R50">
        <f>SUM(O47:O50)</f>
        <v>0</v>
      </c>
      <c r="S50">
        <f t="shared" ref="S50:T50" si="50">SUM(P47:P50)</f>
        <v>7</v>
      </c>
      <c r="T50">
        <f t="shared" si="50"/>
        <v>4</v>
      </c>
    </row>
    <row r="51" spans="2:20" x14ac:dyDescent="0.25">
      <c r="B51" s="4"/>
      <c r="C51" s="4"/>
      <c r="D51" s="4" t="s">
        <v>9</v>
      </c>
      <c r="E51" s="5">
        <v>3</v>
      </c>
      <c r="F51" s="6">
        <v>1</v>
      </c>
      <c r="G51">
        <f>G50*E$37</f>
        <v>4</v>
      </c>
      <c r="H51">
        <f>H50*F$37</f>
        <v>5</v>
      </c>
      <c r="N51" s="4" t="s">
        <v>9</v>
      </c>
      <c r="O51" s="5"/>
      <c r="P51" s="6">
        <v>2</v>
      </c>
      <c r="Q51" s="5">
        <v>2</v>
      </c>
      <c r="R51">
        <f>R50*O$37</f>
        <v>0</v>
      </c>
      <c r="S51">
        <f t="shared" ref="S51" si="51">S50*P$37</f>
        <v>14</v>
      </c>
      <c r="T51">
        <f t="shared" ref="T51" si="52">T50*Q$37</f>
        <v>12</v>
      </c>
    </row>
    <row r="52" spans="2:20" x14ac:dyDescent="0.25">
      <c r="B52" s="4"/>
      <c r="C52" s="4"/>
      <c r="D52" s="4" t="s">
        <v>10</v>
      </c>
      <c r="E52" s="5">
        <v>2</v>
      </c>
      <c r="F52" s="6">
        <v>1</v>
      </c>
      <c r="G52">
        <f>G50+H50</f>
        <v>3</v>
      </c>
      <c r="H52" s="10">
        <f>SUM(G51:H51)</f>
        <v>9</v>
      </c>
      <c r="N52" s="4" t="s">
        <v>10</v>
      </c>
      <c r="O52" s="5">
        <v>2</v>
      </c>
      <c r="P52" s="6"/>
      <c r="Q52" s="5">
        <v>5</v>
      </c>
      <c r="R52">
        <f>SUM(R50:T50)</f>
        <v>11</v>
      </c>
      <c r="S52"/>
      <c r="T52" s="10">
        <f>SUM(R51:T51)</f>
        <v>26</v>
      </c>
    </row>
    <row r="53" spans="2:20" x14ac:dyDescent="0.25">
      <c r="B53" s="4"/>
      <c r="C53" s="4"/>
      <c r="D53" s="4" t="s">
        <v>11</v>
      </c>
      <c r="E53" s="5">
        <v>4</v>
      </c>
      <c r="F53" s="6"/>
      <c r="G53"/>
      <c r="N53" s="4" t="s">
        <v>11</v>
      </c>
      <c r="O53" s="5">
        <v>4</v>
      </c>
      <c r="P53" s="6"/>
      <c r="Q53" s="5">
        <v>2</v>
      </c>
      <c r="S53"/>
    </row>
    <row r="54" spans="2:20" x14ac:dyDescent="0.25">
      <c r="B54" s="4"/>
      <c r="C54" s="4"/>
      <c r="D54" s="4" t="s">
        <v>12</v>
      </c>
      <c r="E54" s="5"/>
      <c r="F54" s="6">
        <v>1</v>
      </c>
      <c r="G54"/>
      <c r="N54" s="4" t="s">
        <v>12</v>
      </c>
      <c r="O54" s="5">
        <v>4</v>
      </c>
      <c r="P54" s="6"/>
      <c r="Q54" s="5">
        <v>1</v>
      </c>
      <c r="S54"/>
    </row>
    <row r="55" spans="2:20" x14ac:dyDescent="0.25">
      <c r="B55" s="4"/>
      <c r="C55" s="4"/>
      <c r="D55" s="4" t="s">
        <v>13</v>
      </c>
      <c r="E55" s="5">
        <v>6</v>
      </c>
      <c r="F55" s="7"/>
      <c r="G55"/>
      <c r="N55" s="4" t="s">
        <v>13</v>
      </c>
      <c r="O55" s="5">
        <v>4</v>
      </c>
      <c r="P55" s="6">
        <v>4</v>
      </c>
      <c r="Q55" s="5"/>
      <c r="S55"/>
    </row>
    <row r="56" spans="2:20" x14ac:dyDescent="0.25">
      <c r="B56" s="4"/>
      <c r="C56" s="4"/>
      <c r="D56" s="4" t="s">
        <v>15</v>
      </c>
      <c r="E56" s="5">
        <v>3</v>
      </c>
      <c r="F56" s="7"/>
      <c r="G56"/>
      <c r="N56" s="4" t="s">
        <v>15</v>
      </c>
      <c r="O56" s="5">
        <v>1</v>
      </c>
      <c r="P56" s="6">
        <v>2</v>
      </c>
      <c r="Q56" s="5"/>
      <c r="S56"/>
    </row>
    <row r="57" spans="2:20" x14ac:dyDescent="0.25">
      <c r="B57" s="4"/>
      <c r="C57" s="4"/>
      <c r="D57" s="4" t="s">
        <v>23</v>
      </c>
      <c r="E57" s="5">
        <v>1</v>
      </c>
      <c r="F57" s="6"/>
      <c r="G57"/>
      <c r="N57" s="4" t="s">
        <v>23</v>
      </c>
      <c r="O57" s="5">
        <v>2</v>
      </c>
      <c r="P57" s="6"/>
      <c r="Q57" s="5"/>
      <c r="S57"/>
    </row>
    <row r="58" spans="2:20" x14ac:dyDescent="0.25">
      <c r="B58" s="4"/>
      <c r="C58" s="4"/>
      <c r="D58" s="4" t="s">
        <v>29</v>
      </c>
      <c r="E58" s="5"/>
      <c r="F58" s="7"/>
      <c r="G58" t="s">
        <v>37</v>
      </c>
      <c r="N58" s="4" t="s">
        <v>29</v>
      </c>
      <c r="O58" s="5">
        <v>3</v>
      </c>
      <c r="P58" s="6"/>
      <c r="Q58" s="5"/>
      <c r="R58" t="s">
        <v>37</v>
      </c>
      <c r="S58"/>
    </row>
    <row r="59" spans="2:20" x14ac:dyDescent="0.25">
      <c r="B59" s="4"/>
      <c r="C59" s="4"/>
      <c r="D59" s="4" t="s">
        <v>16</v>
      </c>
      <c r="E59" s="5">
        <v>1</v>
      </c>
      <c r="F59" s="7"/>
      <c r="G59">
        <f>SUM(E51:E64)</f>
        <v>23</v>
      </c>
      <c r="H59">
        <f>SUM(F51:F64)</f>
        <v>3</v>
      </c>
      <c r="N59" s="4" t="s">
        <v>16</v>
      </c>
      <c r="O59" s="5">
        <v>1</v>
      </c>
      <c r="P59" s="6"/>
      <c r="Q59" s="5"/>
      <c r="R59">
        <f>SUM(O51:O64)</f>
        <v>26</v>
      </c>
      <c r="S59">
        <f>SUM(P51:P64)</f>
        <v>8</v>
      </c>
      <c r="T59">
        <f>SUM(Q51:Q64)</f>
        <v>10</v>
      </c>
    </row>
    <row r="60" spans="2:20" x14ac:dyDescent="0.25">
      <c r="B60" s="4"/>
      <c r="C60" s="4"/>
      <c r="D60" s="4" t="s">
        <v>20</v>
      </c>
      <c r="E60" s="5">
        <v>1</v>
      </c>
      <c r="F60" s="7"/>
      <c r="G60">
        <f>G59*E$37</f>
        <v>46</v>
      </c>
      <c r="H60">
        <f>H59*F$37</f>
        <v>15</v>
      </c>
      <c r="N60" s="4" t="s">
        <v>20</v>
      </c>
      <c r="O60" s="5">
        <v>1</v>
      </c>
      <c r="P60" s="6"/>
      <c r="Q60" s="5"/>
      <c r="R60">
        <f>R59*O$37</f>
        <v>26</v>
      </c>
      <c r="S60">
        <f t="shared" ref="S60" si="53">S59*P$37</f>
        <v>16</v>
      </c>
      <c r="T60">
        <f t="shared" ref="T60" si="54">T59*Q$37</f>
        <v>30</v>
      </c>
    </row>
    <row r="61" spans="2:20" x14ac:dyDescent="0.25">
      <c r="B61" s="4"/>
      <c r="C61" s="4"/>
      <c r="D61" s="4" t="s">
        <v>33</v>
      </c>
      <c r="E61" s="5">
        <v>1</v>
      </c>
      <c r="F61" s="7"/>
      <c r="G61">
        <f>G59+H59</f>
        <v>26</v>
      </c>
      <c r="H61" s="10">
        <f>SUM(G60:H60)</f>
        <v>61</v>
      </c>
      <c r="N61" s="4" t="s">
        <v>33</v>
      </c>
      <c r="O61" s="5">
        <v>1</v>
      </c>
      <c r="P61" s="6"/>
      <c r="Q61" s="5"/>
      <c r="R61">
        <f>SUM(R59:T59)</f>
        <v>44</v>
      </c>
      <c r="S61"/>
      <c r="T61" s="10">
        <f>SUM(R60:T60)</f>
        <v>72</v>
      </c>
    </row>
    <row r="62" spans="2:20" x14ac:dyDescent="0.25">
      <c r="B62" s="4"/>
      <c r="C62" s="4"/>
      <c r="D62" s="4" t="s">
        <v>31</v>
      </c>
      <c r="E62" s="5"/>
      <c r="F62" s="7"/>
      <c r="G62"/>
      <c r="N62" s="4" t="s">
        <v>31</v>
      </c>
      <c r="O62" s="5">
        <v>1</v>
      </c>
      <c r="P62" s="6"/>
      <c r="Q62" s="5"/>
      <c r="S62"/>
    </row>
    <row r="63" spans="2:20" x14ac:dyDescent="0.25">
      <c r="B63" s="3"/>
      <c r="C63" s="3"/>
      <c r="D63" s="3" t="s">
        <v>17</v>
      </c>
      <c r="E63" s="5">
        <v>1</v>
      </c>
      <c r="F63" s="7"/>
      <c r="G63"/>
      <c r="N63" s="3" t="s">
        <v>17</v>
      </c>
      <c r="O63" s="5">
        <v>1</v>
      </c>
      <c r="P63" s="6"/>
      <c r="Q63" s="5"/>
      <c r="S63"/>
    </row>
    <row r="64" spans="2:20" x14ac:dyDescent="0.25">
      <c r="B64" s="3"/>
      <c r="C64" s="3"/>
      <c r="D64" s="3" t="s">
        <v>32</v>
      </c>
      <c r="E64" s="5"/>
      <c r="F64" s="7"/>
      <c r="G64"/>
      <c r="N64" s="3" t="s">
        <v>32</v>
      </c>
      <c r="O64" s="5">
        <v>1</v>
      </c>
      <c r="P64" s="6"/>
      <c r="Q64" s="5"/>
      <c r="S64"/>
    </row>
    <row r="65" spans="5:19" x14ac:dyDescent="0.25">
      <c r="O65"/>
      <c r="P65" s="2"/>
      <c r="Q65"/>
    </row>
    <row r="66" spans="5:19" x14ac:dyDescent="0.25">
      <c r="E66">
        <f>SUM(E38:E65)</f>
        <v>47</v>
      </c>
      <c r="F66">
        <f>SUM(F38:F65)</f>
        <v>7</v>
      </c>
      <c r="G66"/>
      <c r="O66">
        <f>SUM(O38:O65)</f>
        <v>37</v>
      </c>
      <c r="P66">
        <f>SUM(P38:P65)</f>
        <v>19</v>
      </c>
      <c r="Q66">
        <f>SUM(Q38:Q65)</f>
        <v>18</v>
      </c>
      <c r="S66"/>
    </row>
    <row r="67" spans="5:19" x14ac:dyDescent="0.25">
      <c r="E67">
        <f>E66*E$37</f>
        <v>94</v>
      </c>
      <c r="F67">
        <f>F66*F$37</f>
        <v>35</v>
      </c>
      <c r="G67"/>
      <c r="O67">
        <f>O66*O$37</f>
        <v>37</v>
      </c>
      <c r="P67">
        <f>P66*P$37</f>
        <v>38</v>
      </c>
      <c r="Q67">
        <f>Q66*Q$37</f>
        <v>54</v>
      </c>
      <c r="S67"/>
    </row>
    <row r="68" spans="5:19" x14ac:dyDescent="0.25">
      <c r="E68">
        <f>E66+F66</f>
        <v>54</v>
      </c>
      <c r="F68" s="10">
        <f>SUM(E67:F67)</f>
        <v>129</v>
      </c>
      <c r="O68" s="2">
        <f>SUM(O38:Q64)</f>
        <v>74</v>
      </c>
      <c r="Q68" s="14">
        <f>SUM(O67:Q67)</f>
        <v>129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Storch</dc:creator>
  <cp:lastModifiedBy>Martin Storch</cp:lastModifiedBy>
  <dcterms:created xsi:type="dcterms:W3CDTF">2018-11-13T08:43:44Z</dcterms:created>
  <dcterms:modified xsi:type="dcterms:W3CDTF">2019-01-22T07:45:27Z</dcterms:modified>
</cp:coreProperties>
</file>