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python\trading tools\"/>
    </mc:Choice>
  </mc:AlternateContent>
  <xr:revisionPtr revIDLastSave="0" documentId="13_ncr:1_{13972801-2F74-4BB3-922F-A03544429506}" xr6:coauthVersionLast="47" xr6:coauthVersionMax="47" xr10:uidLastSave="{00000000-0000-0000-0000-000000000000}"/>
  <bookViews>
    <workbookView xWindow="-28920" yWindow="-105" windowWidth="29040" windowHeight="15840" activeTab="3" xr2:uid="{6E3329C4-A032-4DC3-B68B-A59DAAE5E30C}"/>
  </bookViews>
  <sheets>
    <sheet name="journal2" sheetId="1" r:id="rId1"/>
    <sheet name="journal2 (2)" sheetId="6" r:id="rId2"/>
    <sheet name="params" sheetId="2" r:id="rId3"/>
    <sheet name="backup" sheetId="3" r:id="rId4"/>
    <sheet name="mff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6" l="1"/>
  <c r="L20" i="6"/>
  <c r="L19" i="6"/>
  <c r="L5" i="6"/>
  <c r="P2" i="6"/>
  <c r="O3" i="6" s="1"/>
  <c r="O2" i="6"/>
  <c r="M2" i="6"/>
  <c r="L2" i="6"/>
  <c r="P7" i="1"/>
  <c r="O7" i="1"/>
  <c r="O4" i="1"/>
  <c r="O5" i="1"/>
  <c r="O6" i="1"/>
  <c r="P4" i="1"/>
  <c r="P5" i="1"/>
  <c r="P6" i="1"/>
  <c r="P3" i="1"/>
  <c r="M4" i="1" s="1"/>
  <c r="O3" i="1"/>
  <c r="M5" i="1"/>
  <c r="M6" i="1"/>
  <c r="M3" i="1"/>
  <c r="L5" i="1"/>
  <c r="L2" i="1"/>
  <c r="O2" i="1"/>
  <c r="L21" i="1"/>
  <c r="L20" i="1"/>
  <c r="L19" i="1"/>
  <c r="P2" i="1"/>
  <c r="M7" i="1" s="1"/>
  <c r="M2" i="1"/>
  <c r="M7" i="6" l="1"/>
  <c r="M3" i="6"/>
  <c r="P3" i="6"/>
  <c r="M8" i="1"/>
  <c r="O8" i="1" s="1"/>
  <c r="P4" i="6" l="1"/>
  <c r="O4" i="6"/>
  <c r="M4" i="6"/>
  <c r="P8" i="1"/>
  <c r="O5" i="6" l="1"/>
  <c r="M5" i="6"/>
  <c r="P5" i="6"/>
  <c r="M9" i="1"/>
  <c r="O9" i="1" s="1"/>
  <c r="P9" i="1"/>
  <c r="P6" i="6" l="1"/>
  <c r="O6" i="6"/>
  <c r="M6" i="6"/>
  <c r="M10" i="1"/>
  <c r="O10" i="1" s="1"/>
  <c r="P10" i="1"/>
  <c r="P7" i="6" l="1"/>
  <c r="O7" i="6"/>
  <c r="P11" i="1"/>
  <c r="M11" i="1"/>
  <c r="O11" i="1" s="1"/>
  <c r="P8" i="6" l="1"/>
  <c r="M8" i="6"/>
  <c r="O8" i="6" s="1"/>
  <c r="M12" i="1"/>
  <c r="O12" i="1" s="1"/>
  <c r="P12" i="1"/>
  <c r="P9" i="6" l="1"/>
  <c r="M9" i="6"/>
  <c r="O9" i="6" s="1"/>
  <c r="P13" i="1"/>
  <c r="M13" i="1"/>
  <c r="O13" i="1" s="1"/>
  <c r="P10" i="6" l="1"/>
  <c r="M10" i="6"/>
  <c r="O10" i="6" s="1"/>
  <c r="M14" i="1"/>
  <c r="O14" i="1" s="1"/>
  <c r="P14" i="1"/>
  <c r="P11" i="6" l="1"/>
  <c r="M11" i="6"/>
  <c r="O11" i="6" s="1"/>
  <c r="P15" i="1"/>
  <c r="M15" i="1"/>
  <c r="O15" i="1" s="1"/>
  <c r="P12" i="6" l="1"/>
  <c r="M12" i="6"/>
  <c r="O12" i="6" s="1"/>
  <c r="P16" i="1"/>
  <c r="M16" i="1"/>
  <c r="O16" i="1" s="1"/>
  <c r="P13" i="6" l="1"/>
  <c r="M13" i="6"/>
  <c r="O13" i="6" s="1"/>
  <c r="M17" i="1"/>
  <c r="O17" i="1" s="1"/>
  <c r="P17" i="1"/>
  <c r="P14" i="6" l="1"/>
  <c r="M14" i="6"/>
  <c r="O14" i="6" s="1"/>
  <c r="M18" i="1"/>
  <c r="O18" i="1" s="1"/>
  <c r="P18" i="1"/>
  <c r="P15" i="6" l="1"/>
  <c r="M15" i="6"/>
  <c r="O15" i="6" s="1"/>
  <c r="P19" i="1"/>
  <c r="M19" i="1"/>
  <c r="O19" i="1" s="1"/>
  <c r="M16" i="6" l="1"/>
  <c r="O16" i="6" s="1"/>
  <c r="P16" i="6"/>
  <c r="P20" i="1"/>
  <c r="M21" i="1" s="1"/>
  <c r="M20" i="1"/>
  <c r="O20" i="1" s="1"/>
  <c r="P17" i="6" l="1"/>
  <c r="M17" i="6"/>
  <c r="O17" i="6" s="1"/>
  <c r="O21" i="1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1" i="1"/>
  <c r="P18" i="6" l="1"/>
  <c r="M18" i="6"/>
  <c r="O18" i="6" s="1"/>
  <c r="P22" i="1"/>
  <c r="M22" i="1"/>
  <c r="O22" i="1" s="1"/>
  <c r="P19" i="6" l="1"/>
  <c r="M19" i="6"/>
  <c r="O19" i="6" s="1"/>
  <c r="P23" i="1"/>
  <c r="M23" i="1"/>
  <c r="O23" i="1" s="1"/>
  <c r="P20" i="6" l="1"/>
  <c r="M20" i="6"/>
  <c r="O20" i="6" s="1"/>
  <c r="P24" i="1"/>
  <c r="M24" i="1"/>
  <c r="O24" i="1" s="1"/>
  <c r="P21" i="6" l="1"/>
  <c r="M21" i="6"/>
  <c r="O21" i="6" s="1"/>
  <c r="P25" i="1"/>
  <c r="M25" i="1"/>
  <c r="O25" i="1" s="1"/>
  <c r="O22" i="6" l="1"/>
  <c r="P22" i="6"/>
  <c r="M22" i="6"/>
  <c r="P26" i="1"/>
  <c r="M26" i="1"/>
  <c r="O26" i="1" s="1"/>
  <c r="O23" i="6" l="1"/>
  <c r="P23" i="6"/>
  <c r="M23" i="6"/>
  <c r="P27" i="1"/>
  <c r="M27" i="1"/>
  <c r="O27" i="1" s="1"/>
  <c r="P24" i="6" l="1"/>
  <c r="M24" i="6"/>
  <c r="O24" i="6" s="1"/>
  <c r="P28" i="1"/>
  <c r="M28" i="1"/>
  <c r="O28" i="1" s="1"/>
  <c r="P25" i="6" l="1"/>
  <c r="M25" i="6"/>
  <c r="O25" i="6" s="1"/>
  <c r="P29" i="1"/>
  <c r="M29" i="1"/>
  <c r="O29" i="1" s="1"/>
  <c r="P26" i="6" l="1"/>
  <c r="M26" i="6"/>
  <c r="O26" i="6" s="1"/>
  <c r="P30" i="1"/>
  <c r="M30" i="1"/>
  <c r="O30" i="1" s="1"/>
  <c r="P27" i="6" l="1"/>
  <c r="M27" i="6"/>
  <c r="O27" i="6" s="1"/>
  <c r="P31" i="1"/>
  <c r="M31" i="1"/>
  <c r="O31" i="1" s="1"/>
  <c r="M28" i="6" l="1"/>
  <c r="O28" i="6" s="1"/>
  <c r="P28" i="6"/>
  <c r="P32" i="1"/>
  <c r="M32" i="1"/>
  <c r="O32" i="1" s="1"/>
  <c r="P29" i="6" l="1"/>
  <c r="M29" i="6"/>
  <c r="O29" i="6" s="1"/>
  <c r="M33" i="1"/>
  <c r="O33" i="1" s="1"/>
  <c r="P33" i="1"/>
  <c r="P30" i="6" l="1"/>
  <c r="M30" i="6"/>
  <c r="O30" i="6" s="1"/>
  <c r="P34" i="1"/>
  <c r="M34" i="1"/>
  <c r="O34" i="1" s="1"/>
  <c r="M31" i="6" l="1"/>
  <c r="O31" i="6" s="1"/>
  <c r="P31" i="6"/>
  <c r="P35" i="1"/>
  <c r="M35" i="1"/>
  <c r="O35" i="1" s="1"/>
  <c r="P32" i="6" l="1"/>
  <c r="M32" i="6"/>
  <c r="O32" i="6" s="1"/>
  <c r="M36" i="1"/>
  <c r="O36" i="1" s="1"/>
  <c r="P36" i="1"/>
  <c r="P33" i="6" l="1"/>
  <c r="M33" i="6"/>
  <c r="O33" i="6" s="1"/>
  <c r="P37" i="1"/>
  <c r="M37" i="1"/>
  <c r="O37" i="1" s="1"/>
  <c r="M34" i="6" l="1"/>
  <c r="O34" i="6" s="1"/>
  <c r="P34" i="6"/>
  <c r="P38" i="1"/>
  <c r="M38" i="1"/>
  <c r="O38" i="1" s="1"/>
  <c r="P35" i="6" l="1"/>
  <c r="M35" i="6"/>
  <c r="O35" i="6" s="1"/>
  <c r="P39" i="1"/>
  <c r="M39" i="1"/>
  <c r="O39" i="1" s="1"/>
  <c r="M36" i="6" l="1"/>
  <c r="O36" i="6" s="1"/>
  <c r="P36" i="6"/>
  <c r="P40" i="1"/>
  <c r="M40" i="1"/>
  <c r="O40" i="1" s="1"/>
  <c r="P37" i="6" l="1"/>
  <c r="M37" i="6"/>
  <c r="O37" i="6" s="1"/>
  <c r="P41" i="1"/>
  <c r="M41" i="1"/>
  <c r="O41" i="1" s="1"/>
  <c r="P38" i="6" l="1"/>
  <c r="M38" i="6"/>
  <c r="O38" i="6" s="1"/>
  <c r="M42" i="1"/>
  <c r="O42" i="1" s="1"/>
  <c r="P42" i="1"/>
  <c r="P39" i="6" l="1"/>
  <c r="M39" i="6"/>
  <c r="O39" i="6" s="1"/>
  <c r="P43" i="1"/>
  <c r="M43" i="1"/>
  <c r="O43" i="1" s="1"/>
  <c r="P40" i="6" l="1"/>
  <c r="M40" i="6"/>
  <c r="O40" i="6" s="1"/>
  <c r="M44" i="1"/>
  <c r="O44" i="1" s="1"/>
  <c r="P44" i="1"/>
  <c r="P41" i="6" l="1"/>
  <c r="M41" i="6"/>
  <c r="O41" i="6" s="1"/>
  <c r="M45" i="1"/>
  <c r="O45" i="1" s="1"/>
  <c r="P45" i="1"/>
  <c r="M42" i="6" l="1"/>
  <c r="O42" i="6" s="1"/>
  <c r="P42" i="6"/>
  <c r="M46" i="1"/>
  <c r="O46" i="1" s="1"/>
  <c r="P46" i="1"/>
  <c r="P43" i="6" l="1"/>
  <c r="M43" i="6"/>
  <c r="O43" i="6" s="1"/>
  <c r="M47" i="1"/>
  <c r="O47" i="1" s="1"/>
  <c r="P47" i="1"/>
  <c r="P44" i="6" l="1"/>
  <c r="M44" i="6"/>
  <c r="O44" i="6" s="1"/>
  <c r="M48" i="1"/>
  <c r="O48" i="1" s="1"/>
  <c r="P48" i="1"/>
  <c r="P45" i="6" l="1"/>
  <c r="M45" i="6"/>
  <c r="O45" i="6" s="1"/>
  <c r="P49" i="1"/>
  <c r="M49" i="1"/>
  <c r="O49" i="1" s="1"/>
  <c r="P46" i="6" l="1"/>
  <c r="M46" i="6"/>
  <c r="O46" i="6" s="1"/>
  <c r="P50" i="1"/>
  <c r="M50" i="1"/>
  <c r="O50" i="1" s="1"/>
  <c r="M47" i="6" l="1"/>
  <c r="O47" i="6" s="1"/>
  <c r="P47" i="6"/>
  <c r="M51" i="1"/>
  <c r="O51" i="1" s="1"/>
  <c r="P51" i="1"/>
  <c r="P48" i="6" l="1"/>
  <c r="M48" i="6"/>
  <c r="O48" i="6" s="1"/>
  <c r="M52" i="1"/>
  <c r="O52" i="1" s="1"/>
  <c r="P52" i="1"/>
  <c r="P49" i="6" l="1"/>
  <c r="M49" i="6"/>
  <c r="O49" i="6" s="1"/>
  <c r="P50" i="6" l="1"/>
  <c r="M50" i="6"/>
  <c r="O50" i="6" s="1"/>
  <c r="P51" i="6" l="1"/>
  <c r="M51" i="6"/>
  <c r="O51" i="6" s="1"/>
  <c r="P52" i="6" l="1"/>
  <c r="M52" i="6"/>
  <c r="O52" i="6" s="1"/>
</calcChain>
</file>

<file path=xl/sharedStrings.xml><?xml version="1.0" encoding="utf-8"?>
<sst xmlns="http://schemas.openxmlformats.org/spreadsheetml/2006/main" count="1715" uniqueCount="622">
  <si>
    <t>Fecha</t>
  </si>
  <si>
    <t>Hora</t>
  </si>
  <si>
    <t>Activo</t>
  </si>
  <si>
    <t>Sesión</t>
  </si>
  <si>
    <t>P. entrada</t>
  </si>
  <si>
    <t>Objetivo</t>
  </si>
  <si>
    <t>S. loss</t>
  </si>
  <si>
    <t>Lotaje</t>
  </si>
  <si>
    <t>Coment 1</t>
  </si>
  <si>
    <t>Coment 2</t>
  </si>
  <si>
    <t>P. salida 1</t>
  </si>
  <si>
    <t>P. salida 2</t>
  </si>
  <si>
    <t>Img. Entrada</t>
  </si>
  <si>
    <t>Img estructura 1</t>
  </si>
  <si>
    <t>Img estructura 2</t>
  </si>
  <si>
    <t>Operación</t>
  </si>
  <si>
    <t>Gestión</t>
  </si>
  <si>
    <t>img_gestion1</t>
  </si>
  <si>
    <t>img_gestion2</t>
  </si>
  <si>
    <t>img_gestion3</t>
  </si>
  <si>
    <t>img_gestion4</t>
  </si>
  <si>
    <t>buy</t>
  </si>
  <si>
    <t>Cierre 50% al 61,8%</t>
  </si>
  <si>
    <t>https://www.tradingview.com/x/qT4uiljf/</t>
  </si>
  <si>
    <t>https://www.tradingview.com/x/LXWcALwU/</t>
  </si>
  <si>
    <t>https://www.tradingview.com/x/3xMywQNu/</t>
  </si>
  <si>
    <t>https://www.tradingview.com/x/y79SpxhT/</t>
  </si>
  <si>
    <t>https://www.tradingview.com/x/iSrxmFXb/</t>
  </si>
  <si>
    <t>https://www.tradingview.com/x/uIJKljJY/</t>
  </si>
  <si>
    <t>Cierro 50% al tocar 61,8% de mi stop. Muevo el stop a be al romper estructura en M15. Cierre BE</t>
  </si>
  <si>
    <t>Cierre x BE</t>
  </si>
  <si>
    <t>https://www.tradingview.com/x/YCNUxDAZ/</t>
  </si>
  <si>
    <t>Cierre x SL</t>
  </si>
  <si>
    <t>https://www.tradingview.com/x/hcFjhpNd/</t>
  </si>
  <si>
    <t>https://www.tradingview.com/x/HJykCpF0/</t>
  </si>
  <si>
    <t>https://www.tradingview.com/x/ScRfnp87/</t>
  </si>
  <si>
    <t>Cierre 50% al rompimiento max H1</t>
  </si>
  <si>
    <t>https://www.tradingview.com/x/g5ULJi1t/</t>
  </si>
  <si>
    <t>https://www.tradingview.com/x/UCorVChP/</t>
  </si>
  <si>
    <t>https://www.tradingview.com/x/USVe5bTA/</t>
  </si>
  <si>
    <t>https://www.tradingview.com/x/D0hWg1kx/</t>
  </si>
  <si>
    <t>https://www.tradingview.com/x/3Sx6iO67/</t>
  </si>
  <si>
    <t>Cierro 50% al superar máximos de H1 y pongo BE. Cierre x BE</t>
  </si>
  <si>
    <t>Cierro 50% al tocar 61,8% de mi stop. Cierre x SL</t>
  </si>
  <si>
    <t>EURUSD</t>
  </si>
  <si>
    <t>id</t>
  </si>
  <si>
    <t>https://www.tradingview.com/x/JQL28H36/</t>
  </si>
  <si>
    <t>https://www.tradingview.com/x/VRozQScO/</t>
  </si>
  <si>
    <t>https://www.tradingview.com/x/UT1sAZyI/</t>
  </si>
  <si>
    <t>https://www.tradingview.com/x/ahCI51TE/</t>
  </si>
  <si>
    <t>https://www.tradingview.com/x/UQy6n2tF/</t>
  </si>
  <si>
    <t>https://www.tradingview.com/x/8CS5h5Uj/</t>
  </si>
  <si>
    <t>https://www.tradingview.com/x/kFCtQcQo/</t>
  </si>
  <si>
    <t>https://www.tradingview.com/x/Jumav1g3/</t>
  </si>
  <si>
    <t>Cierro 50% en BOS. Salida x BE</t>
  </si>
  <si>
    <t>Cierre 50% en BOS de grado mayor</t>
  </si>
  <si>
    <t>https://www.tradingview.com/x/UMVp3H2i/</t>
  </si>
  <si>
    <t>https://www.tradingview.com/x/JkG0PffD/</t>
  </si>
  <si>
    <t>Cierre x SL. Me comí la noticia. Me olvidé que venía la noticia.</t>
  </si>
  <si>
    <t>https://www.tradingview.com/x/DYCp9IIE/</t>
  </si>
  <si>
    <t xml:space="preserve">Cierre x SL </t>
  </si>
  <si>
    <t>https://www.tradingview.com/x/2WiYvnbK/</t>
  </si>
  <si>
    <t>https://www.tradingview.com/x/y1UfgGR0/</t>
  </si>
  <si>
    <t>https://www.tradingview.com/x/jL0ucacM/</t>
  </si>
  <si>
    <t>https://www.tradingview.com/x/bvUf3qrP/</t>
  </si>
  <si>
    <t>https://www.tradingview.com/x/Va2o7yTF/</t>
  </si>
  <si>
    <t>https://www.tradingview.com/x/u9f0PtM3/</t>
  </si>
  <si>
    <t>https://www.tradingview.com/x/GYN73Tc4/</t>
  </si>
  <si>
    <t>https://www.tradingview.com/x/NgwyWyQ5/</t>
  </si>
  <si>
    <t>https://www.tradingview.com/x/YFWQ0Psn/</t>
  </si>
  <si>
    <t>https://www.tradingview.com/x/r28kwaLG/</t>
  </si>
  <si>
    <t>https://www.tradingview.com/x/4lNJNNF7/</t>
  </si>
  <si>
    <t>sell</t>
  </si>
  <si>
    <t>https://www.tradingview.com/x/ux2xFLIo/</t>
  </si>
  <si>
    <t>https://www.tradingview.com/x/Spydspdw/</t>
  </si>
  <si>
    <t>https://www.tradingview.com/x/xQR2nlZz/</t>
  </si>
  <si>
    <t>https://www.tradingview.com/x/QI2SZ6iJ/</t>
  </si>
  <si>
    <t>https://www.tradingview.com/x/G728vMKw/</t>
  </si>
  <si>
    <t>https://www.tradingview.com/x/sDnQS4oU/</t>
  </si>
  <si>
    <t>https://www.tradingview.com/x/9TQAu4Fa/</t>
  </si>
  <si>
    <t>https://www.tradingview.com/x/FZMFojey/</t>
  </si>
  <si>
    <t>https://www.tradingview.com/x/wznQYpOe/</t>
  </si>
  <si>
    <t>P+BE</t>
  </si>
  <si>
    <t>https://www.tradingview.com/x/UE81uFKG/</t>
  </si>
  <si>
    <t>https://www.tradingview.com/x/QUBUahzX/</t>
  </si>
  <si>
    <t>https://www.tradingview.com/x/jiUNa2iU/</t>
  </si>
  <si>
    <t>https://www.tradingview.com/x/t0aDe1KO/</t>
  </si>
  <si>
    <t>https://www.tradingview.com/x/DD1SfBTY/</t>
  </si>
  <si>
    <t>https://www.tradingview.com/x/LcTErbIS/</t>
  </si>
  <si>
    <t>https://www.tradingview.com/x/o6uMeEC9/</t>
  </si>
  <si>
    <t>https://www.tradingview.com/x/WCh45sTw/</t>
  </si>
  <si>
    <t>https://www.tradingview.com/x/Ce0YZbeo/</t>
  </si>
  <si>
    <t>https://www.tradingview.com/x/gr7Y0BRr/</t>
  </si>
  <si>
    <t>https://www.tradingview.com/x/Wii0b89w/</t>
  </si>
  <si>
    <t>https://www.tradingview.com/x/tkhuZKU7/</t>
  </si>
  <si>
    <t>https://www.tradingview.com/x/sxv9FZrm/</t>
  </si>
  <si>
    <t>https://www.tradingview.com/x/7Uhys4dp/</t>
  </si>
  <si>
    <t>https://www.tradingview.com/x/0e8pGsJM/</t>
  </si>
  <si>
    <t>https://www.tradingview.com/x/sRzeBUUd/</t>
  </si>
  <si>
    <t>https://www.tradingview.com/x/AyWFxGrX/</t>
  </si>
  <si>
    <t>https://www.tradingview.com/x/f3q29L8t/</t>
  </si>
  <si>
    <t>https://www.tradingview.com/x/eSb3cx26/</t>
  </si>
  <si>
    <t>Paso a BE en 1,08823. Cierre x objetivo.</t>
  </si>
  <si>
    <t>Cierre x objetivo</t>
  </si>
  <si>
    <t>https://www.tradingview.com/x/EADO2zLZ/</t>
  </si>
  <si>
    <t>https://www.tradingview.com/x/rhPxdfOG/</t>
  </si>
  <si>
    <t>https://www.tradingview.com/x/AQBgkBqX/</t>
  </si>
  <si>
    <t>https://www.tradingview.com/x/QzDVsHrL/</t>
  </si>
  <si>
    <t>https://www.tradingview.com/x/8KLyIzWo/</t>
  </si>
  <si>
    <t>https://www.tradingview.com/x/3lQRiL20/</t>
  </si>
  <si>
    <t>https://www.tradingview.com/x/G4nxVuu8/</t>
  </si>
  <si>
    <t>Paso aBE en 1,09047. Muevo TS a 1,08981. Muevo TS a 1,08894. Muevo TS a 1,08776</t>
  </si>
  <si>
    <t>https://www.tradingview.com/x/m8LQjb5v/</t>
  </si>
  <si>
    <t>P+BE al activar BOS M5. Cierre x Obj.</t>
  </si>
  <si>
    <t>https://www.tradingview.com/x/hXoiiXYD/</t>
  </si>
  <si>
    <t>Cierre x obj</t>
  </si>
  <si>
    <t>https://www.tradingview.com/x/xfDhxpSk/</t>
  </si>
  <si>
    <t>https://www.tradingview.com/x/ZdSTzLQ4/</t>
  </si>
  <si>
    <t>https://www.tradingview.com/x/qHw3QD8A/</t>
  </si>
  <si>
    <t>https://www.tradingview.com/x/u0CxAuqH/</t>
  </si>
  <si>
    <t>https://www.tradingview.com/x/9sd64Vak/</t>
  </si>
  <si>
    <t>https://www.tradingview.com/x/0RiJ7aF4/</t>
  </si>
  <si>
    <t>https://www.tradingview.com/x/Cwk1ACA7/</t>
  </si>
  <si>
    <t>Muevo stop a 1,09116. Muevo a BE. Muevo TS a 1,09060. Muevto SL a 1,08976</t>
  </si>
  <si>
    <t>https://www.tradingview.com/x/01ounFrN/</t>
  </si>
  <si>
    <t>USDJPY</t>
  </si>
  <si>
    <t>https://www.tradingview.com/x/tbJoQVm0/</t>
  </si>
  <si>
    <t>https://www.tradingview.com/x/YtUq63F7/</t>
  </si>
  <si>
    <t>https://www.tradingview.com/x/SPq8JTD5/</t>
  </si>
  <si>
    <t>https://www.tradingview.com/x/8QaXWEhq/</t>
  </si>
  <si>
    <t>https://www.tradingview.com/x/LQOgT34s/</t>
  </si>
  <si>
    <t>https://www.tradingview.com/x/BGnyD4zj/</t>
  </si>
  <si>
    <t>https://www.tradingview.com/x/gRgWJxrh/</t>
  </si>
  <si>
    <t>https://www.tradingview.com/x/q773zdB0/</t>
  </si>
  <si>
    <t>https://www.tradingview.com/x/F9sQ8a8m/</t>
  </si>
  <si>
    <t>https://www.tradingview.com/x/UQV1vZBz/</t>
  </si>
  <si>
    <t>Cierre x mala gestión</t>
  </si>
  <si>
    <t>https://www.tradingview.com/x/ohPPxMW7/</t>
  </si>
  <si>
    <t>https://www.tradingview.com/x/uy73Twp5/</t>
  </si>
  <si>
    <t>https://www.tradingview.com/x/Nh3NW35X/</t>
  </si>
  <si>
    <t>https://www.tradingview.com/x/ib8UwVH1/</t>
  </si>
  <si>
    <t>https://www.tradingview.com/x/SJC49PUe/</t>
  </si>
  <si>
    <t>Muevo SL a 145,781</t>
  </si>
  <si>
    <t>https://www.tradingview.com/x/dgiPQNsl/</t>
  </si>
  <si>
    <t>Cierre x TS</t>
  </si>
  <si>
    <t>https://www.tradingview.com/x/uwVGozMV/</t>
  </si>
  <si>
    <t>https://www.tradingview.com/x/HblLgnF5/</t>
  </si>
  <si>
    <t>https://www.tradingview.com/x/2xoBmMhc/</t>
  </si>
  <si>
    <t>https://www.tradingview.com/x/lnNh3EDR/</t>
  </si>
  <si>
    <t>https://www.tradingview.com/x/TmVEtepD/</t>
  </si>
  <si>
    <t>https://www.tradingview.com/x/QSFafpV1/</t>
  </si>
  <si>
    <t>https://www.tradingview.com/x/zmMza0xG/</t>
  </si>
  <si>
    <t>https://www.tradingview.com/x/ZVo1XnpZ/</t>
  </si>
  <si>
    <t>https://www.tradingview.com/x/R7kYjrAN/</t>
  </si>
  <si>
    <t>Muevo SL a BE. Cierre x BE</t>
  </si>
  <si>
    <t>https://www.tradingview.com/x/C8APmok2/</t>
  </si>
  <si>
    <t>https://www.tradingview.com/x/ow2LE654/</t>
  </si>
  <si>
    <t>https://www.tradingview.com/x/TFmHC9vF/</t>
  </si>
  <si>
    <t>https://www.tradingview.com/x/lhpg2PRU/</t>
  </si>
  <si>
    <t>https://www.tradingview.com/x/iSkv8gXv/</t>
  </si>
  <si>
    <t>https://www.tradingview.com/x/kkPj7zJ6/</t>
  </si>
  <si>
    <t>https://www.tradingview.com/x/oTz78wNb/</t>
  </si>
  <si>
    <t>https://www.tradingview.com/x/Gu60cp8N/</t>
  </si>
  <si>
    <t>https://www.tradingview.com/x/Gs3G6CP7/</t>
  </si>
  <si>
    <t>https://www.tradingview.com/x/FW1IZYb1/</t>
  </si>
  <si>
    <t>TS a Fibo de seguimiento. Cambio SL a Be</t>
  </si>
  <si>
    <t>https://www.tradingview.com/x/msdeB0xw/</t>
  </si>
  <si>
    <t>https://www.tradingview.com/x/fTPgc3VO/</t>
  </si>
  <si>
    <t>https://www.tradingview.com/x/AYqA1pet/</t>
  </si>
  <si>
    <t>TS a Fibo de seguimiento. Cierre x SL</t>
  </si>
  <si>
    <t>https://www.tradingview.com/x/zfnKe0Fz/</t>
  </si>
  <si>
    <t>https://www.tradingview.com/x/nBTh0qgl/</t>
  </si>
  <si>
    <t>https://www.tradingview.com/x/e9sOst2Z/</t>
  </si>
  <si>
    <t>https://www.tradingview.com/x/7LVh83dZ/</t>
  </si>
  <si>
    <t>https://www.tradingview.com/x/ZLF49FTD/</t>
  </si>
  <si>
    <t>https://www.tradingview.com/x/2s1uYXIG/</t>
  </si>
  <si>
    <t>Muevo SL a BE.   Cierre x BE</t>
  </si>
  <si>
    <t>https://www.tradingview.com/x/tWuEU2Se/</t>
  </si>
  <si>
    <t>https://www.tradingview.com/x/nsM0b0IR/</t>
  </si>
  <si>
    <t>https://www.tradingview.com/x/zu6FOdVa/</t>
  </si>
  <si>
    <t>https://www.tradingview.com/x/530zGM2P/</t>
  </si>
  <si>
    <t>https://www.tradingview.com/x/o49LmOpl/</t>
  </si>
  <si>
    <t>https://www.tradingview.com/x/b2OgDPY2/</t>
  </si>
  <si>
    <t>https://www.tradingview.com/x/3gsdBC51/</t>
  </si>
  <si>
    <t>Cierre x noticia</t>
  </si>
  <si>
    <t>Cierre x declaraciones de Powell, Jackson Hole</t>
  </si>
  <si>
    <t>https://www.tradingview.com/x/PyXcwQng/</t>
  </si>
  <si>
    <t>https://www.tradingview.com/x/mZACXSbI/</t>
  </si>
  <si>
    <t>https://www.tradingview.com/x/5s9z2dLW/</t>
  </si>
  <si>
    <t>Salida anticipada no se dibujó como manipulación</t>
  </si>
  <si>
    <t>https://www.tradingview.com/x/tb8pMvMp/</t>
  </si>
  <si>
    <t>Salida anticipada, no respetó el patrón</t>
  </si>
  <si>
    <t>https://www.tradingview.com/x/giaznwgq/</t>
  </si>
  <si>
    <t>https://www.tradingview.com/x/oLhUuOae/</t>
  </si>
  <si>
    <t>https://www.tradingview.com/x/yJ1QQDRR/</t>
  </si>
  <si>
    <t>https://www.tradingview.com/x/mLXX85WR/</t>
  </si>
  <si>
    <t>Paso a BE</t>
  </si>
  <si>
    <t>https://www.tradingview.com/x/f9RHoHHw/</t>
  </si>
  <si>
    <t>https://www.tradingview.com/x/Eenle6Gf/</t>
  </si>
  <si>
    <t>https://www.tradingview.com/x/4fYFqtVa/</t>
  </si>
  <si>
    <t>https://www.tradingview.com/x/98E6aq0h/</t>
  </si>
  <si>
    <t>https://www.tradingview.com/x/3x05fJJ9/</t>
  </si>
  <si>
    <t>https://www.tradingview.com/x/44rysOfZ/</t>
  </si>
  <si>
    <t>Muevo SL por apoyo en linea de tendencia. Paso a BE. Cierre BE</t>
  </si>
  <si>
    <t>https://www.tradingview.com/x/Lzljyz1b/</t>
  </si>
  <si>
    <t>Muevo a BE</t>
  </si>
  <si>
    <t>https://www.tradingview.com/x/64YhJBYS/</t>
  </si>
  <si>
    <t>https://www.tradingview.com/x/ASjTTeXM/</t>
  </si>
  <si>
    <t>https://www.tradingview.com/x/uzySAy3L/</t>
  </si>
  <si>
    <t>https://www.tradingview.com/x/btiZhvIq/</t>
  </si>
  <si>
    <t>https://www.tradingview.com/x/FgojHWAa/</t>
  </si>
  <si>
    <t>https://www.tradingview.com/x/WW1vZXDj/</t>
  </si>
  <si>
    <t>Salida anticipada</t>
  </si>
  <si>
    <t>https://www.tradingview.com/x/5oSa3jfM/</t>
  </si>
  <si>
    <t>https://www.tradingview.com/x/ppTX0Pgx/</t>
  </si>
  <si>
    <t>https://www.tradingview.com/x/sjJvmjgf/</t>
  </si>
  <si>
    <t>Salida anticipada.</t>
  </si>
  <si>
    <t>https://www.tradingview.com/x/xzFctwLK/</t>
  </si>
  <si>
    <t>Muevo a SA. Cierre x SA</t>
  </si>
  <si>
    <t>https://www.tradingview.com/x/wLX8hgXC/</t>
  </si>
  <si>
    <t>https://www.tradingview.com/x/DWzj3MMt/</t>
  </si>
  <si>
    <t>https://www.tradingview.com/x/pu6p3zxd/</t>
  </si>
  <si>
    <t>https://www.tradingview.com/x/Vt2uUW1S/</t>
  </si>
  <si>
    <t>https://www.tradingview.com/x/BA7uqJ9S/</t>
  </si>
  <si>
    <t>https://www.tradingview.com/x/7bOVSXeD/</t>
  </si>
  <si>
    <t>Cierre x SA</t>
  </si>
  <si>
    <t>https://www.tradingview.com/x/SYxGfXIa/</t>
  </si>
  <si>
    <t>https://www.tradingview.com/x/lqC3irBk/</t>
  </si>
  <si>
    <t>https://www.tradingview.com/x/Nv5xbbuq/</t>
  </si>
  <si>
    <t>https://www.tradingview.com/x/siaQh6h7/</t>
  </si>
  <si>
    <t>https://www.tradingview.com/x/V658vXVy/</t>
  </si>
  <si>
    <t>https://www.tradingview.com/x/rBTKCwcH/</t>
  </si>
  <si>
    <t>https://www.tradingview.com/x/wcTwCFh5/</t>
  </si>
  <si>
    <t>https://www.tradingview.com/x/UQEYb1zj/</t>
  </si>
  <si>
    <t>https://www.tradingview.com/x/kvji6oLy/</t>
  </si>
  <si>
    <t>https://www.tradingview.com/x/FTrLF6sk/</t>
  </si>
  <si>
    <t>https://www.tradingview.com/x/XVRdwpcj/</t>
  </si>
  <si>
    <t>https://www.tradingview.com/x/Qr9bBYaj/</t>
  </si>
  <si>
    <t>https://www.tradingview.com/x/2hUHsiZF/</t>
  </si>
  <si>
    <t>https://www.tradingview.com/x/nBkQwn9p/</t>
  </si>
  <si>
    <t>https://www.tradingview.com/x/vzo6FTRu/</t>
  </si>
  <si>
    <t>https://www.tradingview.com/x/h1NrrpLt/</t>
  </si>
  <si>
    <t>https://www.tradingview.com/x/glr682X0/</t>
  </si>
  <si>
    <t>https://www.tradingview.com/x/T5CR3pZF/</t>
  </si>
  <si>
    <t>https://www.tradingview.com/x/uIQESYuB/</t>
  </si>
  <si>
    <t>Paso a BE. Salida BE</t>
  </si>
  <si>
    <t>https://www.tradingview.com/x/8XWiVtMJ/</t>
  </si>
  <si>
    <t>https://www.tradingview.com/x/mAe4BlTZ/</t>
  </si>
  <si>
    <t>Paso a BE. Muevo TS</t>
  </si>
  <si>
    <t>https://www.tradingview.com/x/CvTU9cE0/</t>
  </si>
  <si>
    <t>PNL %</t>
  </si>
  <si>
    <t>PNL $</t>
  </si>
  <si>
    <t>Max PNL RR</t>
  </si>
  <si>
    <t>Balance inicial</t>
  </si>
  <si>
    <t>https://www.tradingview.com/x/XB9sNoHB/</t>
  </si>
  <si>
    <t>https://www.tradingview.com/x/r2qCkWnB/</t>
  </si>
  <si>
    <t>https://www.tradingview.com/x/4lThor1V/</t>
  </si>
  <si>
    <t>Balance arrastrado</t>
  </si>
  <si>
    <t>RR acumulado</t>
  </si>
  <si>
    <t>Drawdawn</t>
  </si>
  <si>
    <t>https://www.tradingview.com/x/KY5FIajl/</t>
  </si>
  <si>
    <t>https://www.tradingview.com/x/J2NUpARh/</t>
  </si>
  <si>
    <t>https://www.tradingview.com/x/MkL2hwnN/</t>
  </si>
  <si>
    <t>https://www.tradingview.com/x/yn25fU9l/</t>
  </si>
  <si>
    <t>Cierre x Obj</t>
  </si>
  <si>
    <t>https://www.tradingview.com/x/sel2v2IM/</t>
  </si>
  <si>
    <t>https://www.tradingview.com/x/44AR7s9I/</t>
  </si>
  <si>
    <t>https://www.tradingview.com/x/DY9ubjy9/</t>
  </si>
  <si>
    <t>https://www.tradingview.com/x/HgAyhfhB/</t>
  </si>
  <si>
    <t>https://www.tradingview.com/x/44zPshBo/</t>
  </si>
  <si>
    <t>https://www.tradingview.com/x/dl6I4tto/</t>
  </si>
  <si>
    <t>https://www.tradingview.com/x/CxwestOc/</t>
  </si>
  <si>
    <t>https://www.tradingview.com/x/xMnPdSX7/</t>
  </si>
  <si>
    <t>obj</t>
  </si>
  <si>
    <t>sa</t>
  </si>
  <si>
    <t>sl</t>
  </si>
  <si>
    <t>be</t>
  </si>
  <si>
    <t>https://www.tradingview.com/x/dAElbyZi/</t>
  </si>
  <si>
    <t>https://www.tradingview.com/x/elpLnbnE/</t>
  </si>
  <si>
    <t>Cierre x ST</t>
  </si>
  <si>
    <t>https://www.tradingview.com/x/cN7H8Gcf/</t>
  </si>
  <si>
    <t>https://www.tradingview.com/x/RQVeuhIk/</t>
  </si>
  <si>
    <t>Paso a Be. Cierre x Be</t>
  </si>
  <si>
    <t>https://www.tradingview.com/x/j7eLB5zV/</t>
  </si>
  <si>
    <t>https://www.tradingview.com/x/ul7jxkH0/</t>
  </si>
  <si>
    <t>https://www.tradingview.com/x/sYEejmc4/</t>
  </si>
  <si>
    <t>https://www.tradingview.com/x/5a0b3p0R/</t>
  </si>
  <si>
    <t>https://www.tradingview.com/x/Me3Y4xhb/</t>
  </si>
  <si>
    <t>https://www.tradingview.com/x/0WeOcUvl/</t>
  </si>
  <si>
    <t>https://www.tradingview.com/x/SReAvrNJ/</t>
  </si>
  <si>
    <t>https://www.tradingview.com/x/YpjRa473/</t>
  </si>
  <si>
    <t>https://www.tradingview.com/x/FgbiFOi7/</t>
  </si>
  <si>
    <t>https://www.tradingview.com/x/HW9ELJ5a/</t>
  </si>
  <si>
    <t>https://www.tradingview.com/x/H3Xfu55R/</t>
  </si>
  <si>
    <t>https://www.tradingview.com/x/gl2JzMaf/</t>
  </si>
  <si>
    <t>https://www.tradingview.com/x/b1G5PFkh/</t>
  </si>
  <si>
    <t>https://www.tradingview.com/x/ZTwV4EGF/</t>
  </si>
  <si>
    <t>https://www.tradingview.com/x/F0ktvIke/</t>
  </si>
  <si>
    <t>https://www.tradingview.com/x/pBGwCvnJ/</t>
  </si>
  <si>
    <t>https://www.tradingview.com/x/YdY4Tl7A/</t>
  </si>
  <si>
    <t>https://www.tradingview.com/x/nUA3xNCj/</t>
  </si>
  <si>
    <t>https://www.tradingview.com/x/pU7wYKDI/</t>
  </si>
  <si>
    <t>https://www.tradingview.com/x/VslrZPVS/</t>
  </si>
  <si>
    <t>https://www.tradingview.com/x/3coItPx0/</t>
  </si>
  <si>
    <t>https://www.tradingview.com/x/MrtYDghb/</t>
  </si>
  <si>
    <t>https://www.tradingview.com/x/j1ievQC7/</t>
  </si>
  <si>
    <t>Ticket</t>
  </si>
  <si>
    <t>Open Time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</si>
  <si>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</si>
  <si>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</si>
  <si>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</si>
  <si>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</si>
  <si>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</si>
  <si>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</si>
  <si>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</si>
  <si>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</si>
  <si>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</si>
  <si>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</si>
  <si>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</si>
  <si>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2023.07.19 22:15:16</t>
  </si>
  <si>
    <t>balance</t>
  </si>
  <si>
    <t>Initial Deposit</t>
  </si>
  <si>
    <t>5 000.00</t>
  </si>
  <si>
    <t>2023.07.27 20:18:57</t>
  </si>
  <si>
    <t>buy stop</t>
  </si>
  <si>
    <t>0.14</t>
  </si>
  <si>
    <t>eurusd</t>
  </si>
  <si>
    <t>0.00000</t>
  </si>
  <si>
    <t>2023.07.27 20:19:26</t>
  </si>
  <si>
    <t>cancelled</t>
  </si>
  <si>
    <t>2023.07.27 20:21:35</t>
  </si>
  <si>
    <t>0.25</t>
  </si>
  <si>
    <t>usdjpy</t>
  </si>
  <si>
    <t>0.000</t>
  </si>
  <si>
    <t>2023.07.27 20:21:42</t>
  </si>
  <si>
    <t>2023.07.27 20:22:41</t>
  </si>
  <si>
    <t>0.07</t>
  </si>
  <si>
    <t>2023.07.27 20:26:04</t>
  </si>
  <si>
    <t>2023.07.27 20:26:15</t>
  </si>
  <si>
    <t>0.16</t>
  </si>
  <si>
    <t>2023.07.27 20:27:25</t>
  </si>
  <si>
    <t>2023.07.27 20:31:23</t>
  </si>
  <si>
    <t>0.09</t>
  </si>
  <si>
    <t>2023.07.27 20:31:49</t>
  </si>
  <si>
    <t>2023.07.27 20:32:12</t>
  </si>
  <si>
    <t>2023.07.27 20:35:28</t>
  </si>
  <si>
    <t>2023.07.27 20:36:40</t>
  </si>
  <si>
    <t>0.05</t>
  </si>
  <si>
    <t>2023.07.27 21:21:16</t>
  </si>
  <si>
    <t>-0.15</t>
  </si>
  <si>
    <t>0.00</t>
  </si>
  <si>
    <t>-0.25</t>
  </si>
  <si>
    <t>2023.07.27 20:37:58</t>
  </si>
  <si>
    <t>5.77</t>
  </si>
  <si>
    <t>2023.07.28 18:51:05</t>
  </si>
  <si>
    <t>0.37</t>
  </si>
  <si>
    <t>2023.07.28 18:54:05</t>
  </si>
  <si>
    <t>-1.11</t>
  </si>
  <si>
    <t>-4.81</t>
  </si>
  <si>
    <t>2023.07.28 19:12:43</t>
  </si>
  <si>
    <t>0.27</t>
  </si>
  <si>
    <t>2023.07.28 19:17:57</t>
  </si>
  <si>
    <t>2023.07.28 19:20:45</t>
  </si>
  <si>
    <t>2023.07.28 19:23:50</t>
  </si>
  <si>
    <t>2023.07.28 19:30:26</t>
  </si>
  <si>
    <t>0.32</t>
  </si>
  <si>
    <t>2023.07.28 19:37:01</t>
  </si>
  <si>
    <t>-0.96</t>
  </si>
  <si>
    <t>-16.32</t>
  </si>
  <si>
    <t>2023.07.31 15:04:32</t>
  </si>
  <si>
    <t>0.11</t>
  </si>
  <si>
    <t>2023.07.31 15:05:03</t>
  </si>
  <si>
    <t>-0.33</t>
  </si>
  <si>
    <t>0.10</t>
  </si>
  <si>
    <t>2023.07.31 15:04:52</t>
  </si>
  <si>
    <t>-0.30</t>
  </si>
  <si>
    <t>1.70</t>
  </si>
  <si>
    <t>2023.08.02 14:37:16</t>
  </si>
  <si>
    <t>0.12</t>
  </si>
  <si>
    <t>2023.08.02 14:55:17</t>
  </si>
  <si>
    <t>-0.36</t>
  </si>
  <si>
    <t>6.72</t>
  </si>
  <si>
    <t>2023.08.04 16:09:06</t>
  </si>
  <si>
    <t>2023.08.04 16:13:43</t>
  </si>
  <si>
    <t>-3.66</t>
  </si>
  <si>
    <t>2023.08.04 17:02:06</t>
  </si>
  <si>
    <t>2023.08.04 17:06:58</t>
  </si>
  <si>
    <t>-0.27</t>
  </si>
  <si>
    <t>-5.39</t>
  </si>
  <si>
    <t>2023.08.04 17:13:50</t>
  </si>
  <si>
    <t>2023.08.04 17:18:09</t>
  </si>
  <si>
    <t>1.27</t>
  </si>
  <si>
    <t>2023.08.04 17:46:58</t>
  </si>
  <si>
    <t>-0.35</t>
  </si>
  <si>
    <t>2023.08.07 13:20:16</t>
  </si>
  <si>
    <t>0.43</t>
  </si>
  <si>
    <t>2023.08.07 13:21:08</t>
  </si>
  <si>
    <t>-1.29</t>
  </si>
  <si>
    <t>-7.55</t>
  </si>
  <si>
    <t>2023.08.07 13:25:56</t>
  </si>
  <si>
    <t>2023.08.07 14:02:30</t>
  </si>
  <si>
    <t>-0.48</t>
  </si>
  <si>
    <t>2023.08.07 14:12:17</t>
  </si>
  <si>
    <t>0.15</t>
  </si>
  <si>
    <t>2023.08.07 14:25:43</t>
  </si>
  <si>
    <t>-0.45</t>
  </si>
  <si>
    <t>-4.43</t>
  </si>
  <si>
    <t>2023.08.07 14:32:58</t>
  </si>
  <si>
    <t>2023.08.07 14:47:11</t>
  </si>
  <si>
    <t>-5.38</t>
  </si>
  <si>
    <t>2023.08.07 14:56:28</t>
  </si>
  <si>
    <t>0.22</t>
  </si>
  <si>
    <t>2023.08.07 14:57:15</t>
  </si>
  <si>
    <t>-0.66</t>
  </si>
  <si>
    <t>-3.87</t>
  </si>
  <si>
    <t>2023.08.08 00:11:08</t>
  </si>
  <si>
    <t>sell stop</t>
  </si>
  <si>
    <t>2023.08.08 01:09:20</t>
  </si>
  <si>
    <t>2023.08.08 02:02:36</t>
  </si>
  <si>
    <t>2023.08.08 02:34:39</t>
  </si>
  <si>
    <t>-4.88</t>
  </si>
  <si>
    <t>0.13</t>
  </si>
  <si>
    <t>2023.08.08 02:30:04</t>
  </si>
  <si>
    <t>-0.39</t>
  </si>
  <si>
    <t>-5.57</t>
  </si>
  <si>
    <t>2023.08.08 17:28:53</t>
  </si>
  <si>
    <t>0.04</t>
  </si>
  <si>
    <t>2023.08.08 18:08:23</t>
  </si>
  <si>
    <t>-0.12</t>
  </si>
  <si>
    <t>5.11</t>
  </si>
  <si>
    <t>2023.08.09 03:37:27</t>
  </si>
  <si>
    <t>0.54</t>
  </si>
  <si>
    <t>2023.08.09 14:18:55</t>
  </si>
  <si>
    <t>2023.08.09 14:41:14</t>
  </si>
  <si>
    <t>-2.61</t>
  </si>
  <si>
    <t>2023.08.09 14:24:26</t>
  </si>
  <si>
    <t>-1.31</t>
  </si>
  <si>
    <t>2023.08.09 14:45:20</t>
  </si>
  <si>
    <t>2023.08.09 14:58:14</t>
  </si>
  <si>
    <t>-2.73</t>
  </si>
  <si>
    <t>0.03</t>
  </si>
  <si>
    <t>2023.08.09 14:52:58</t>
  </si>
  <si>
    <t>-0.09</t>
  </si>
  <si>
    <t>2023.08.09 15:38:26</t>
  </si>
  <si>
    <t>0.02</t>
  </si>
  <si>
    <t>2023.08.09 15:42:28</t>
  </si>
  <si>
    <t>-0.06</t>
  </si>
  <si>
    <t>-1.20</t>
  </si>
  <si>
    <t>2023.08.09 17:31:11</t>
  </si>
  <si>
    <t>-2.41</t>
  </si>
  <si>
    <t>2023.08.09 15:48:55</t>
  </si>
  <si>
    <t>0.01</t>
  </si>
  <si>
    <t>2023.08.09 15:52:12</t>
  </si>
  <si>
    <t>-0.03</t>
  </si>
  <si>
    <t>-0.61</t>
  </si>
  <si>
    <t>2023.08.09 17:28:30</t>
  </si>
  <si>
    <t>-1.91</t>
  </si>
  <si>
    <t>2023.08.09 17:50:16</t>
  </si>
  <si>
    <t>2023.08.09 18:21:57</t>
  </si>
  <si>
    <t>-1.00</t>
  </si>
  <si>
    <t>2023.08.09 19:09:46</t>
  </si>
  <si>
    <t>-2.97</t>
  </si>
  <si>
    <t>2023.08.09 18:24:37</t>
  </si>
  <si>
    <t>2023.08.09 18:29:19</t>
  </si>
  <si>
    <t>2023.08.09 18:32:37</t>
  </si>
  <si>
    <t>0.06</t>
  </si>
  <si>
    <t>2023.08.09 18:38:23</t>
  </si>
  <si>
    <t>2023.08.09 18:44:34</t>
  </si>
  <si>
    <t>2023.08.09 18:51:41</t>
  </si>
  <si>
    <t>2023.08.09 19:27:58</t>
  </si>
  <si>
    <t>buy limit</t>
  </si>
  <si>
    <t>2023.08.09 19:58:42</t>
  </si>
  <si>
    <t>2023.08.09 20:16:47</t>
  </si>
  <si>
    <t>2023.08.09 20:19:28</t>
  </si>
  <si>
    <t>-1.50</t>
  </si>
  <si>
    <t>2023.08.09 22:50:06</t>
  </si>
  <si>
    <t>8.87</t>
  </si>
  <si>
    <t>2023.08.09 20:48:14</t>
  </si>
  <si>
    <t>2023.08.09 20:52:12</t>
  </si>
  <si>
    <t>2023.08.09 21:13:36</t>
  </si>
  <si>
    <t>2023.08.09 22:34:18</t>
  </si>
  <si>
    <t>-0.18</t>
  </si>
  <si>
    <t>-0.17</t>
  </si>
  <si>
    <t>2023.08.09 21:35:34</t>
  </si>
  <si>
    <t>2.64</t>
  </si>
  <si>
    <t>2023.08.10 13:11:15</t>
  </si>
  <si>
    <t>0.18</t>
  </si>
  <si>
    <t>2023.08.10 13:13:24</t>
  </si>
  <si>
    <t>2023.08.15 17:59:09</t>
  </si>
  <si>
    <t>2023.08.15 17:59:18</t>
  </si>
  <si>
    <t>2023.08.15 17:59:51</t>
  </si>
  <si>
    <t>2023.08.15 18:03:21</t>
  </si>
  <si>
    <t>2023.08.15 18:03:48</t>
  </si>
  <si>
    <t>2023.08.15 21:28:02</t>
  </si>
  <si>
    <t>2023.08.22 14:17:03</t>
  </si>
  <si>
    <t>2023.08.22 14:17:41</t>
  </si>
  <si>
    <t>2023.08.22 14:18:36</t>
  </si>
  <si>
    <t>0.17</t>
  </si>
  <si>
    <t>2023.08.22 14:19:21</t>
  </si>
  <si>
    <t>2023.08.22 14:46:11</t>
  </si>
  <si>
    <t>2023.08.22 15:33:18</t>
  </si>
  <si>
    <t>-0.21</t>
  </si>
  <si>
    <t>-5.90</t>
  </si>
  <si>
    <t>2023.08.22 16:12:44</t>
  </si>
  <si>
    <t>2023.08.22 16:16:34</t>
  </si>
  <si>
    <t>2023.08.22 16:16:52</t>
  </si>
  <si>
    <t>2023.08.22 16:38:22</t>
  </si>
  <si>
    <t>2023.08.22 16:38:54</t>
  </si>
  <si>
    <t>2023.08.22 16:44:28</t>
  </si>
  <si>
    <t>2023.08.22 16:55:33</t>
  </si>
  <si>
    <t>2023.08.22 16:55:40</t>
  </si>
  <si>
    <t>2023.08.22 16:56:20</t>
  </si>
  <si>
    <t>2023.08.22 17:48:54</t>
  </si>
  <si>
    <t>2023.08.22 17:18:12</t>
  </si>
  <si>
    <t>2023.08.22 17:43:57</t>
  </si>
  <si>
    <t>-2.71</t>
  </si>
  <si>
    <t>2023.08.22 17:29:30</t>
  </si>
  <si>
    <t>2023.08.22 17:45:23</t>
  </si>
  <si>
    <t>2023.08.22 17:49:39</t>
  </si>
  <si>
    <t>2023.08.22 20:50:30</t>
  </si>
  <si>
    <t>2023.08.22 20:38:32</t>
  </si>
  <si>
    <t>2023.08.22 20:50:31</t>
  </si>
  <si>
    <t>2023.08.22 20:57:51</t>
  </si>
  <si>
    <t>0.08</t>
  </si>
  <si>
    <t>2023.08.23 01:27:55</t>
  </si>
  <si>
    <t>-0.24</t>
  </si>
  <si>
    <t>1.11</t>
  </si>
  <si>
    <t>-0.82</t>
  </si>
  <si>
    <t>2023.08.23 13:50:55</t>
  </si>
  <si>
    <t>2023.08.23 15:09:14</t>
  </si>
  <si>
    <t>-4.71</t>
  </si>
  <si>
    <t>2023.08.23 15:21:34</t>
  </si>
  <si>
    <t>2023.08.23 15:39:07</t>
  </si>
  <si>
    <t>-5.28</t>
  </si>
  <si>
    <t>2023.08.23 15:50:29</t>
  </si>
  <si>
    <t>sell limit</t>
  </si>
  <si>
    <t>2023.08.23 15:51:47</t>
  </si>
  <si>
    <t>2023.08.23 16:20:47</t>
  </si>
  <si>
    <t>2023.08.24 10:43:46</t>
  </si>
  <si>
    <t>-1.03</t>
  </si>
  <si>
    <t>2023.08.23 16:41:39</t>
  </si>
  <si>
    <t>2023.08.23 17:09:22</t>
  </si>
  <si>
    <t>2023.08.24 13:43:19</t>
  </si>
  <si>
    <t>2023.08.24 14:19:18</t>
  </si>
  <si>
    <t>-5.29</t>
  </si>
  <si>
    <t>2023.08.24 15:54:43</t>
  </si>
  <si>
    <t>2023.08.24 15:55:55</t>
  </si>
  <si>
    <t>2023.08.24 16:00:32</t>
  </si>
  <si>
    <t>2023.08.24 16:19:33</t>
  </si>
  <si>
    <t>2023.08.24 16:27:07</t>
  </si>
  <si>
    <t>2023.08.24 16:27:39</t>
  </si>
  <si>
    <t>2023.08.24 16:28:00</t>
  </si>
  <si>
    <t>2023.08.24 16:29:26</t>
  </si>
  <si>
    <t>2023.08.24 16:30:05</t>
  </si>
  <si>
    <t>0.20</t>
  </si>
  <si>
    <t>2023.08.24 16:30:27</t>
  </si>
  <si>
    <t>-0.60</t>
  </si>
  <si>
    <t>-5.62</t>
  </si>
  <si>
    <t>2023.08.24 16:36:00</t>
  </si>
  <si>
    <t>2023.08.24 16:43:54</t>
  </si>
  <si>
    <t>-3.13</t>
  </si>
  <si>
    <t>2023.08.24 16:54:45</t>
  </si>
  <si>
    <t>2023.08.24 18:38:00</t>
  </si>
  <si>
    <t>2023.08.24 18:17:32</t>
  </si>
  <si>
    <t>2023.08.25 04:04:24</t>
  </si>
  <si>
    <t>2.17</t>
  </si>
  <si>
    <t>50.92</t>
  </si>
  <si>
    <t>2023.08.29 14:08:36</t>
  </si>
  <si>
    <t>0.19</t>
  </si>
  <si>
    <t>2023.08.29 14:09:38</t>
  </si>
  <si>
    <t>-0.57</t>
  </si>
  <si>
    <t>-5.18</t>
  </si>
  <si>
    <t>2023.08.29 16:09:29</t>
  </si>
  <si>
    <t>2023.08.29 16:49:05</t>
  </si>
  <si>
    <t>-0.81</t>
  </si>
  <si>
    <t>2023.08.29 17:04:26</t>
  </si>
  <si>
    <t>2023.08.29 17:05:03</t>
  </si>
  <si>
    <t>-5.16</t>
  </si>
  <si>
    <t>2023.08.29 17:05:44</t>
  </si>
  <si>
    <t>2023.08.29 17:09:01</t>
  </si>
  <si>
    <t>-4.99</t>
  </si>
  <si>
    <t>2023.08.29 17:13:15</t>
  </si>
  <si>
    <t>2023.08.29 17:21:37</t>
  </si>
  <si>
    <t>-4.10</t>
  </si>
  <si>
    <t>2023.08.29 17:46:46</t>
  </si>
  <si>
    <t>2023.08.29 18:06:11</t>
  </si>
  <si>
    <t>-3.91</t>
  </si>
  <si>
    <t>2023.08.29 18:10:19</t>
  </si>
  <si>
    <t>2023.08.29 18:13:34</t>
  </si>
  <si>
    <t>-4.14</t>
  </si>
  <si>
    <t>2023.08.29 18:17:56</t>
  </si>
  <si>
    <t>2023.08.29 18:19:47</t>
  </si>
  <si>
    <t>-4.44</t>
  </si>
  <si>
    <t>2023.08.29 18:29:06</t>
  </si>
  <si>
    <t>2023.08.29 18:33:25</t>
  </si>
  <si>
    <t>-3.31</t>
  </si>
  <si>
    <t>2023.08.29 18:46:14</t>
  </si>
  <si>
    <t>2023.08.29 19:50:30</t>
  </si>
  <si>
    <t>2023.08.29 18:55:59</t>
  </si>
  <si>
    <t>2023.08.29 19:09:00</t>
  </si>
  <si>
    <t>-3.46</t>
  </si>
  <si>
    <t>2023.08.29 19:17:21</t>
  </si>
  <si>
    <t>2023.08.29 19:39:41</t>
  </si>
  <si>
    <t>-1.66</t>
  </si>
  <si>
    <t>2023.08.29 19:37:53</t>
  </si>
  <si>
    <t>2023.08.29 21:06:39</t>
  </si>
  <si>
    <t>2.33</t>
  </si>
  <si>
    <t>2023.08.30 13:52:20</t>
  </si>
  <si>
    <t>2023.08.30 14:02:11</t>
  </si>
  <si>
    <t>-3.77</t>
  </si>
  <si>
    <t>2023.08.30 14:49:35</t>
  </si>
  <si>
    <t>2023.08.30 15:22:59</t>
  </si>
  <si>
    <t>-0.11</t>
  </si>
  <si>
    <t>2023.08.30 15:26:26</t>
  </si>
  <si>
    <t>2023.08.30 20:55:10</t>
  </si>
  <si>
    <t>3.39</t>
  </si>
  <si>
    <t>2023.08.30 21:49:10</t>
  </si>
  <si>
    <t>2023.08.30 21:56:47</t>
  </si>
  <si>
    <t>-0.52</t>
  </si>
  <si>
    <t>2023.08.30 22:09:47</t>
  </si>
  <si>
    <t>2023.08.30 22:33:07</t>
  </si>
  <si>
    <t>-3.0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</si>
</sst>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2" fillId="0" borderId="0" xfId="1" applyFill="1"/>
    <xf numFmtId="0" fontId="0" fillId="0" borderId="0" xfId="0" applyAlignment="1">
      <alignment horizontal="left"/>
    </xf>
    <xf numFmtId="0" fontId="2" fillId="0" borderId="0" xfId="1"/>
    <xf numFmtId="3" fontId="0" fillId="0" borderId="0" xfId="0" applyNumberFormat="1"/>
    <xf numFmtId="10" fontId="0" fillId="0" borderId="0" xfId="2" applyNumberFormat="1" applyFont="1" applyFill="1" applyAlignment="1">
      <alignment horizontal="center"/>
    </xf>
    <xf numFmtId="10" fontId="3" fillId="0" borderId="0" xfId="2" applyNumberFormat="1" applyFont="1" applyFill="1" applyAlignment="1">
      <alignment horizontal="center"/>
    </xf>
    <xf numFmtId="2" fontId="0" fillId="0" borderId="0" xfId="2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adingview.com/x/kkPj7zJ6/" TargetMode="External"/><Relationship Id="rId13" Type="http://schemas.openxmlformats.org/officeDocument/2006/relationships/hyperlink" Target="https://www.tradingview.com/x/ppTX0Pgx/" TargetMode="External"/><Relationship Id="rId3" Type="http://schemas.openxmlformats.org/officeDocument/2006/relationships/hyperlink" Target="https://www.tradingview.com/x/QI2SZ6iJ/" TargetMode="External"/><Relationship Id="rId7" Type="http://schemas.openxmlformats.org/officeDocument/2006/relationships/hyperlink" Target="https://www.tradingview.com/x/R7kYjrAN/" TargetMode="External"/><Relationship Id="rId12" Type="http://schemas.openxmlformats.org/officeDocument/2006/relationships/hyperlink" Target="https://www.tradingview.com/x/ASjTTeXM/" TargetMode="External"/><Relationship Id="rId2" Type="http://schemas.openxmlformats.org/officeDocument/2006/relationships/hyperlink" Target="https://www.tradingview.com/x/YCNUxDAZ/" TargetMode="External"/><Relationship Id="rId1" Type="http://schemas.openxmlformats.org/officeDocument/2006/relationships/hyperlink" Target="https://www.tradingview.com/x/qT4uiljf/" TargetMode="External"/><Relationship Id="rId6" Type="http://schemas.openxmlformats.org/officeDocument/2006/relationships/hyperlink" Target="https://www.tradingview.com/x/8KLyIzWo/" TargetMode="External"/><Relationship Id="rId11" Type="http://schemas.openxmlformats.org/officeDocument/2006/relationships/hyperlink" Target="https://www.tradingview.com/x/4fYFqtVa/" TargetMode="External"/><Relationship Id="rId5" Type="http://schemas.openxmlformats.org/officeDocument/2006/relationships/hyperlink" Target="https://www.tradingview.com/x/WCh45sTw/" TargetMode="External"/><Relationship Id="rId10" Type="http://schemas.openxmlformats.org/officeDocument/2006/relationships/hyperlink" Target="https://www.tradingview.com/x/oLhUuOae/" TargetMode="External"/><Relationship Id="rId4" Type="http://schemas.openxmlformats.org/officeDocument/2006/relationships/hyperlink" Target="https://www.tradingview.com/x/tkhuZKU7/" TargetMode="External"/><Relationship Id="rId9" Type="http://schemas.openxmlformats.org/officeDocument/2006/relationships/hyperlink" Target="https://www.tradingview.com/x/f9RHoHHw/" TargetMode="External"/><Relationship Id="rId14" Type="http://schemas.openxmlformats.org/officeDocument/2006/relationships/hyperlink" Target="https://www.tradingview.com/x/Nv5xbbu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D0-8E79-4909-9B19-1EB21A184936}">
  <dimension ref="A1:AB546"/>
  <sheetViews>
    <sheetView zoomScaleNormal="100" workbookViewId="0">
      <pane ySplit="1" topLeftCell="A38" activePane="bottomLeft" state="frozen"/>
      <selection pane="bottomLeft" activeCell="A53" sqref="A53:XFD73"/>
    </sheetView>
  </sheetViews>
  <sheetFormatPr defaultRowHeight="15" x14ac:dyDescent="0.25"/>
  <cols>
    <col min="1" max="1" width="9.7109375" bestFit="1" customWidth="1"/>
    <col min="2" max="2" width="9.7109375" style="1" bestFit="1" customWidth="1"/>
    <col min="3" max="4" width="9.140625" style="1"/>
    <col min="5" max="6" width="13.7109375" style="1" customWidth="1"/>
    <col min="7" max="7" width="13" style="1" customWidth="1"/>
    <col min="8" max="8" width="12.28515625" style="1" customWidth="1"/>
    <col min="9" max="9" width="11.5703125" style="1" customWidth="1"/>
    <col min="10" max="10" width="13.28515625" style="1" customWidth="1"/>
    <col min="11" max="15" width="16.28515625" style="1" customWidth="1"/>
    <col min="16" max="16" width="21" style="1" customWidth="1"/>
    <col min="17" max="17" width="16.28515625" style="1" customWidth="1"/>
    <col min="18" max="18" width="28.5703125" customWidth="1"/>
    <col min="19" max="19" width="15" customWidth="1"/>
    <col min="20" max="20" width="17.28515625" customWidth="1"/>
    <col min="21" max="21" width="19.28515625" customWidth="1"/>
    <col min="22" max="22" width="19.42578125" customWidth="1"/>
    <col min="23" max="23" width="18.5703125" customWidth="1"/>
    <col min="24" max="24" width="22.7109375" customWidth="1"/>
    <col min="25" max="25" width="23.85546875" customWidth="1"/>
    <col min="26" max="28" width="19.28515625" customWidth="1"/>
  </cols>
  <sheetData>
    <row r="1" spans="1:28" x14ac:dyDescent="0.25">
      <c r="A1" s="2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15</v>
      </c>
      <c r="G1" s="2" t="s">
        <v>7</v>
      </c>
      <c r="H1" s="2" t="s">
        <v>4</v>
      </c>
      <c r="I1" s="2" t="s">
        <v>6</v>
      </c>
      <c r="J1" s="2" t="s">
        <v>5</v>
      </c>
      <c r="K1" s="2" t="s">
        <v>10</v>
      </c>
      <c r="L1" s="2" t="s">
        <v>251</v>
      </c>
      <c r="M1" s="2" t="s">
        <v>250</v>
      </c>
      <c r="N1" s="2" t="s">
        <v>252</v>
      </c>
      <c r="O1" s="2" t="s">
        <v>258</v>
      </c>
      <c r="P1" s="2" t="s">
        <v>257</v>
      </c>
      <c r="Q1" s="2" t="s">
        <v>259</v>
      </c>
      <c r="R1" s="2" t="s">
        <v>8</v>
      </c>
      <c r="S1" s="2" t="s">
        <v>11</v>
      </c>
      <c r="T1" s="2" t="s">
        <v>9</v>
      </c>
      <c r="U1" s="2" t="s">
        <v>12</v>
      </c>
      <c r="V1" s="2" t="s">
        <v>13</v>
      </c>
      <c r="W1" s="2" t="s">
        <v>14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</row>
    <row r="2" spans="1:28" x14ac:dyDescent="0.25">
      <c r="A2" s="1">
        <v>1</v>
      </c>
      <c r="B2" s="3">
        <v>45134</v>
      </c>
      <c r="C2" s="4">
        <v>0.60833333333333328</v>
      </c>
      <c r="D2" s="1" t="s">
        <v>125</v>
      </c>
      <c r="F2" s="1" t="s">
        <v>72</v>
      </c>
      <c r="G2" s="1">
        <v>0.05</v>
      </c>
      <c r="H2" s="1">
        <v>139.577</v>
      </c>
      <c r="I2" s="1">
        <v>139.81899999999999</v>
      </c>
      <c r="J2" s="1">
        <v>139.166</v>
      </c>
      <c r="K2" s="1">
        <v>139.416</v>
      </c>
      <c r="L2" s="1">
        <f>5.77-0.25</f>
        <v>5.52</v>
      </c>
      <c r="M2" s="11">
        <f>+((L6*100)/params!$B$1)/100</f>
        <v>1.3439999999999999E-3</v>
      </c>
      <c r="O2" s="11">
        <f>+((L6*100)/params!$B$1)/100</f>
        <v>1.3439999999999999E-3</v>
      </c>
      <c r="P2" s="13">
        <f>+params!B1+L6</f>
        <v>5006.72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>
        <v>2</v>
      </c>
      <c r="B3" s="3">
        <v>45135</v>
      </c>
      <c r="C3" s="4">
        <v>0.53541666666666665</v>
      </c>
      <c r="D3" s="1" t="s">
        <v>125</v>
      </c>
      <c r="F3" s="1" t="s">
        <v>21</v>
      </c>
      <c r="G3" s="1">
        <v>0.37</v>
      </c>
      <c r="H3" s="1">
        <v>1.10348</v>
      </c>
      <c r="I3" s="1">
        <v>1.10307</v>
      </c>
      <c r="J3"/>
      <c r="K3" s="1">
        <v>1.1033500000000001</v>
      </c>
      <c r="L3" s="1">
        <v>-4.8099999999999996</v>
      </c>
      <c r="M3" s="11">
        <f>+((L7*100)/P2)/100</f>
        <v>-7.3101751246324939E-4</v>
      </c>
      <c r="O3" s="11">
        <f>+((L7*100)/P2)/100</f>
        <v>-7.3101751246324939E-4</v>
      </c>
      <c r="P3" s="13">
        <f>+P2+L3</f>
        <v>5001.91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>
        <v>3</v>
      </c>
      <c r="B4" s="3">
        <v>45135</v>
      </c>
      <c r="C4" s="4">
        <v>0.5625</v>
      </c>
      <c r="D4" s="1" t="s">
        <v>125</v>
      </c>
      <c r="F4" s="1" t="s">
        <v>21</v>
      </c>
      <c r="G4" s="1">
        <v>0.32</v>
      </c>
      <c r="H4" s="1">
        <v>1.0353000000000001</v>
      </c>
      <c r="I4" s="1">
        <v>1.0305</v>
      </c>
      <c r="K4" s="1">
        <v>1.1030199999999999</v>
      </c>
      <c r="L4" s="1">
        <v>-16.32</v>
      </c>
      <c r="M4" s="11">
        <f t="shared" ref="M4:M6" si="0">+((L8*100)/P3)/100</f>
        <v>-1.077588361246004E-3</v>
      </c>
      <c r="O4" s="11">
        <f t="shared" ref="O4:O7" si="1">+((L8*100)/P3)/100</f>
        <v>-1.077588361246004E-3</v>
      </c>
      <c r="P4" s="13">
        <f t="shared" ref="P4:P6" si="2">+P3+L4</f>
        <v>4985.59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>
        <v>4</v>
      </c>
      <c r="B5" s="3">
        <v>45138</v>
      </c>
      <c r="C5" s="4">
        <v>0.37777777777777777</v>
      </c>
      <c r="D5" s="1" t="s">
        <v>125</v>
      </c>
      <c r="F5" s="1" t="s">
        <v>21</v>
      </c>
      <c r="G5" s="1">
        <v>0.1</v>
      </c>
      <c r="H5" s="1">
        <v>1.1029800000000001</v>
      </c>
      <c r="I5" s="1">
        <v>1.1024</v>
      </c>
      <c r="K5" s="1">
        <v>1.1031500000000001</v>
      </c>
      <c r="L5" s="1">
        <f>1.7+0.11</f>
        <v>1.81</v>
      </c>
      <c r="M5" s="11">
        <f t="shared" si="0"/>
        <v>2.547341438024386E-4</v>
      </c>
      <c r="O5" s="11">
        <f t="shared" si="1"/>
        <v>2.547341438024386E-4</v>
      </c>
      <c r="P5" s="13">
        <f t="shared" si="2"/>
        <v>4987.4000000000005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>
        <v>5</v>
      </c>
      <c r="B6" s="3">
        <v>45140</v>
      </c>
      <c r="C6" s="4">
        <v>0.35902777777777778</v>
      </c>
      <c r="D6" s="1" t="s">
        <v>125</v>
      </c>
      <c r="F6" s="1" t="s">
        <v>21</v>
      </c>
      <c r="G6" s="1">
        <v>0.12</v>
      </c>
      <c r="H6" s="1">
        <v>142.77099999999999</v>
      </c>
      <c r="I6" s="1">
        <v>142.66</v>
      </c>
      <c r="J6" s="1">
        <v>142.851</v>
      </c>
      <c r="K6" s="1">
        <v>142.851</v>
      </c>
      <c r="L6" s="1">
        <v>6.72</v>
      </c>
      <c r="M6" s="11">
        <f t="shared" si="0"/>
        <v>-1.5138148133295904E-3</v>
      </c>
      <c r="N6" s="1">
        <v>10</v>
      </c>
      <c r="O6" s="11">
        <f t="shared" si="1"/>
        <v>-1.5138148133295904E-3</v>
      </c>
      <c r="P6" s="13">
        <f t="shared" si="2"/>
        <v>4994.1200000000008</v>
      </c>
      <c r="R6" s="8" t="s">
        <v>273</v>
      </c>
      <c r="S6" s="1"/>
      <c r="T6" s="1"/>
      <c r="U6" s="5"/>
      <c r="V6" s="5"/>
      <c r="W6" s="5"/>
      <c r="X6" s="5" t="s">
        <v>264</v>
      </c>
      <c r="Y6" s="5"/>
      <c r="Z6" s="5"/>
      <c r="AA6" s="5"/>
      <c r="AB6" s="5"/>
    </row>
    <row r="7" spans="1:28" ht="15" customHeight="1" x14ac:dyDescent="0.25">
      <c r="A7" s="1">
        <v>6</v>
      </c>
      <c r="B7" s="3">
        <v>45142</v>
      </c>
      <c r="C7" s="4">
        <v>0.42291666666666666</v>
      </c>
      <c r="D7" s="1" t="s">
        <v>125</v>
      </c>
      <c r="F7" s="1" t="s">
        <v>21</v>
      </c>
      <c r="G7" s="1">
        <v>0.05</v>
      </c>
      <c r="H7" s="1">
        <v>142.07599999999999</v>
      </c>
      <c r="I7" s="1">
        <v>141.905</v>
      </c>
      <c r="K7" s="1">
        <v>141.97200000000001</v>
      </c>
      <c r="L7" s="1">
        <v>-3.66</v>
      </c>
      <c r="M7" s="11">
        <f>+((L7*100)/P2)/100</f>
        <v>-7.3101751246324939E-4</v>
      </c>
      <c r="N7" s="1">
        <v>0.25</v>
      </c>
      <c r="O7" s="11">
        <f t="shared" si="1"/>
        <v>2.2025902461294479E-5</v>
      </c>
      <c r="P7" s="13">
        <f t="shared" ref="P7:P52" si="3">+P6+L7</f>
        <v>4990.4600000000009</v>
      </c>
      <c r="R7" s="8" t="s">
        <v>274</v>
      </c>
      <c r="S7" s="1"/>
      <c r="T7" s="1"/>
      <c r="U7" s="5" t="s">
        <v>254</v>
      </c>
      <c r="V7" s="5" t="s">
        <v>255</v>
      </c>
      <c r="W7" s="5" t="s">
        <v>256</v>
      </c>
      <c r="X7" s="5" t="s">
        <v>225</v>
      </c>
      <c r="Y7" s="5"/>
      <c r="Z7" s="5"/>
      <c r="AA7" s="5"/>
      <c r="AB7" s="5"/>
    </row>
    <row r="8" spans="1:28" ht="15" customHeight="1" x14ac:dyDescent="0.25">
      <c r="A8" s="1">
        <v>7</v>
      </c>
      <c r="B8" s="3">
        <v>45142</v>
      </c>
      <c r="C8" s="4">
        <v>0.4597222222222222</v>
      </c>
      <c r="D8" s="1" t="s">
        <v>125</v>
      </c>
      <c r="F8" s="1" t="s">
        <v>72</v>
      </c>
      <c r="G8" s="1">
        <v>0.09</v>
      </c>
      <c r="H8" s="1">
        <v>141.751</v>
      </c>
      <c r="I8" s="1">
        <v>141.83600000000001</v>
      </c>
      <c r="K8" s="1">
        <v>141.83600000000001</v>
      </c>
      <c r="L8" s="1">
        <v>-5.39</v>
      </c>
      <c r="M8" s="11">
        <f t="shared" ref="M8:M52" si="4">+((L8*100)/P7)/100</f>
        <v>-1.0800607559222995E-3</v>
      </c>
      <c r="N8" s="1">
        <v>0</v>
      </c>
      <c r="O8" s="11">
        <f>+O7+M8</f>
        <v>-1.058034853461005E-3</v>
      </c>
      <c r="P8" s="13">
        <f t="shared" si="3"/>
        <v>4985.0700000000006</v>
      </c>
      <c r="R8" s="8" t="s">
        <v>275</v>
      </c>
      <c r="S8" s="1"/>
      <c r="T8" s="1"/>
      <c r="U8" s="5" t="s">
        <v>260</v>
      </c>
      <c r="V8" s="5" t="s">
        <v>261</v>
      </c>
      <c r="W8" s="5" t="s">
        <v>262</v>
      </c>
      <c r="X8" s="5" t="s">
        <v>32</v>
      </c>
      <c r="Y8" s="5" t="s">
        <v>263</v>
      </c>
      <c r="Z8" s="5"/>
      <c r="AA8" s="5"/>
      <c r="AB8" s="5"/>
    </row>
    <row r="9" spans="1:28" ht="15" customHeight="1" x14ac:dyDescent="0.25">
      <c r="A9" s="1">
        <v>8</v>
      </c>
      <c r="B9" s="3">
        <v>45142</v>
      </c>
      <c r="C9" s="4">
        <v>0.46736111111111112</v>
      </c>
      <c r="D9" s="1" t="s">
        <v>125</v>
      </c>
      <c r="F9" s="1" t="s">
        <v>72</v>
      </c>
      <c r="G9" s="1">
        <v>0.05</v>
      </c>
      <c r="H9" s="1">
        <v>141.721</v>
      </c>
      <c r="I9" s="1">
        <v>141.79599999999999</v>
      </c>
      <c r="K9" s="1">
        <v>141.685</v>
      </c>
      <c r="L9" s="1">
        <v>1.27</v>
      </c>
      <c r="M9" s="11">
        <f t="shared" si="4"/>
        <v>2.5476071549647243E-4</v>
      </c>
      <c r="N9" s="1">
        <v>2.31</v>
      </c>
      <c r="O9" s="11">
        <f t="shared" ref="O9:O52" si="5">+O8+M9</f>
        <v>-8.0327413796453257E-4</v>
      </c>
      <c r="P9" s="13">
        <f t="shared" si="3"/>
        <v>4986.3400000000011</v>
      </c>
      <c r="R9" s="8" t="s">
        <v>274</v>
      </c>
      <c r="S9" s="1"/>
      <c r="T9" s="1"/>
      <c r="U9" s="5" t="s">
        <v>265</v>
      </c>
      <c r="V9" s="5"/>
      <c r="W9" s="5"/>
      <c r="X9" s="5" t="s">
        <v>225</v>
      </c>
      <c r="Y9" s="5" t="s">
        <v>265</v>
      </c>
      <c r="Z9" s="5"/>
      <c r="AA9" s="5"/>
      <c r="AB9" s="5"/>
    </row>
    <row r="10" spans="1:28" x14ac:dyDescent="0.25">
      <c r="A10" s="1">
        <v>9</v>
      </c>
      <c r="B10" s="3">
        <v>45145</v>
      </c>
      <c r="C10" s="4">
        <v>0.30555555555555552</v>
      </c>
      <c r="D10" s="1" t="s">
        <v>125</v>
      </c>
      <c r="F10" s="1" t="s">
        <v>21</v>
      </c>
      <c r="G10" s="1">
        <v>0.43</v>
      </c>
      <c r="H10" s="1">
        <v>142.43899999999999</v>
      </c>
      <c r="I10" s="1">
        <v>142.41399999999999</v>
      </c>
      <c r="K10" s="1">
        <v>142.41399999999999</v>
      </c>
      <c r="L10" s="1">
        <v>-7.55</v>
      </c>
      <c r="M10" s="11">
        <f t="shared" si="4"/>
        <v>-1.5141366212492527E-3</v>
      </c>
      <c r="N10" s="1">
        <v>0.4</v>
      </c>
      <c r="O10" s="11">
        <f t="shared" si="5"/>
        <v>-2.3174107592137854E-3</v>
      </c>
      <c r="P10" s="13">
        <f t="shared" si="3"/>
        <v>4978.7900000000009</v>
      </c>
      <c r="Q10" s="12"/>
      <c r="R10" s="8" t="s">
        <v>275</v>
      </c>
      <c r="S10" s="1"/>
      <c r="T10" s="1"/>
      <c r="U10" s="5"/>
      <c r="V10" s="5"/>
      <c r="W10" s="5"/>
      <c r="X10" s="5"/>
      <c r="Y10" s="5"/>
      <c r="Z10" s="5"/>
      <c r="AA10" s="5"/>
      <c r="AB10" s="5"/>
    </row>
    <row r="11" spans="1:28" ht="15" customHeight="1" x14ac:dyDescent="0.25">
      <c r="A11" s="1">
        <v>10</v>
      </c>
      <c r="B11" s="3">
        <v>45145</v>
      </c>
      <c r="C11" s="4">
        <v>0.30902777777777779</v>
      </c>
      <c r="D11" s="1" t="s">
        <v>125</v>
      </c>
      <c r="F11" s="1" t="s">
        <v>72</v>
      </c>
      <c r="G11" s="1">
        <v>0.16</v>
      </c>
      <c r="H11" s="1">
        <v>142.374</v>
      </c>
      <c r="I11" s="1">
        <v>142.37299999999999</v>
      </c>
      <c r="K11" s="1">
        <v>142.37299999999999</v>
      </c>
      <c r="L11" s="1">
        <v>0.11</v>
      </c>
      <c r="M11" s="11">
        <f t="shared" si="4"/>
        <v>2.2093721566886733E-5</v>
      </c>
      <c r="N11" s="1">
        <v>16</v>
      </c>
      <c r="O11" s="11">
        <f t="shared" si="5"/>
        <v>-2.2953170376468985E-3</v>
      </c>
      <c r="P11" s="13">
        <f t="shared" si="3"/>
        <v>4978.9000000000005</v>
      </c>
      <c r="R11" s="8" t="s">
        <v>276</v>
      </c>
      <c r="S11" s="1"/>
      <c r="T11" s="1"/>
      <c r="U11" s="5" t="s">
        <v>266</v>
      </c>
      <c r="V11" s="5"/>
      <c r="W11" s="5"/>
      <c r="X11" s="5" t="s">
        <v>30</v>
      </c>
      <c r="Y11" s="5" t="s">
        <v>267</v>
      </c>
      <c r="Z11" s="5"/>
      <c r="AA11" s="5"/>
      <c r="AB11" s="5"/>
    </row>
    <row r="12" spans="1:28" ht="15" customHeight="1" x14ac:dyDescent="0.25">
      <c r="A12" s="1">
        <v>11</v>
      </c>
      <c r="B12" s="3">
        <v>45145</v>
      </c>
      <c r="C12" s="4">
        <v>0.34166666666666662</v>
      </c>
      <c r="D12" s="1" t="s">
        <v>125</v>
      </c>
      <c r="F12" s="1" t="s">
        <v>21</v>
      </c>
      <c r="G12" s="1">
        <v>0.15</v>
      </c>
      <c r="H12" s="1">
        <v>142.36600000000001</v>
      </c>
      <c r="I12" s="1">
        <v>142.33099999999999</v>
      </c>
      <c r="K12" s="1">
        <v>142.32400000000001</v>
      </c>
      <c r="L12" s="1">
        <v>-4.43</v>
      </c>
      <c r="M12" s="11">
        <f t="shared" si="4"/>
        <v>-8.8975476510875877E-4</v>
      </c>
      <c r="N12" s="1">
        <v>0.6</v>
      </c>
      <c r="O12" s="11">
        <f t="shared" si="5"/>
        <v>-3.1850718027556573E-3</v>
      </c>
      <c r="P12" s="13">
        <f t="shared" si="3"/>
        <v>4974.47</v>
      </c>
      <c r="R12" s="8" t="s">
        <v>275</v>
      </c>
      <c r="S12" s="1"/>
      <c r="T12" s="1"/>
      <c r="U12" s="5" t="s">
        <v>268</v>
      </c>
      <c r="V12" s="5"/>
      <c r="W12" s="5"/>
      <c r="X12" s="5"/>
      <c r="Y12" s="5"/>
      <c r="Z12" s="5"/>
      <c r="AA12" s="5"/>
      <c r="AB12" s="5"/>
    </row>
    <row r="13" spans="1:28" ht="15" customHeight="1" x14ac:dyDescent="0.25">
      <c r="A13" s="1">
        <v>12</v>
      </c>
      <c r="B13" s="3">
        <v>45145</v>
      </c>
      <c r="C13" s="4">
        <v>0.35555555555555557</v>
      </c>
      <c r="D13" s="1" t="s">
        <v>125</v>
      </c>
      <c r="F13" s="1" t="s">
        <v>21</v>
      </c>
      <c r="G13" s="1">
        <v>0.15</v>
      </c>
      <c r="H13" s="1">
        <v>142.31100000000001</v>
      </c>
      <c r="I13" s="1">
        <v>142.26</v>
      </c>
      <c r="K13" s="1">
        <v>142.26</v>
      </c>
      <c r="L13" s="1">
        <v>-5.38</v>
      </c>
      <c r="M13" s="11">
        <f t="shared" si="4"/>
        <v>-1.0815222526218873E-3</v>
      </c>
      <c r="N13" s="1">
        <v>0.31</v>
      </c>
      <c r="O13" s="11">
        <f t="shared" si="5"/>
        <v>-4.2665940553775449E-3</v>
      </c>
      <c r="P13" s="13">
        <f t="shared" si="3"/>
        <v>4969.09</v>
      </c>
      <c r="R13" s="8" t="s">
        <v>275</v>
      </c>
      <c r="S13" s="1"/>
      <c r="T13" s="1"/>
      <c r="U13" s="5" t="s">
        <v>269</v>
      </c>
      <c r="V13" s="5"/>
      <c r="W13" s="5"/>
      <c r="X13" s="5"/>
      <c r="Y13" s="5"/>
      <c r="Z13" s="5"/>
      <c r="AA13" s="5"/>
      <c r="AB13" s="5"/>
    </row>
    <row r="14" spans="1:28" x14ac:dyDescent="0.25">
      <c r="A14" s="1">
        <v>13</v>
      </c>
      <c r="B14" s="3">
        <v>45145</v>
      </c>
      <c r="C14" s="4">
        <v>0.37222222222222223</v>
      </c>
      <c r="D14" s="1" t="s">
        <v>125</v>
      </c>
      <c r="F14" s="1" t="s">
        <v>21</v>
      </c>
      <c r="G14" s="1">
        <v>0.22</v>
      </c>
      <c r="H14" s="1">
        <v>142.255</v>
      </c>
      <c r="I14" s="1">
        <v>142.23099999999999</v>
      </c>
      <c r="K14" s="1">
        <v>142.22999999999999</v>
      </c>
      <c r="L14" s="1">
        <v>-3.87</v>
      </c>
      <c r="M14" s="11">
        <f t="shared" si="4"/>
        <v>-7.7881463205536623E-4</v>
      </c>
      <c r="N14" s="1">
        <v>0</v>
      </c>
      <c r="O14" s="11">
        <f t="shared" si="5"/>
        <v>-5.0454086874329113E-3</v>
      </c>
      <c r="P14" s="13">
        <f t="shared" si="3"/>
        <v>4965.22</v>
      </c>
      <c r="R14" s="8" t="s">
        <v>275</v>
      </c>
      <c r="S14" s="1"/>
      <c r="T14" s="1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A15" s="1">
        <v>14</v>
      </c>
      <c r="B15" s="3">
        <v>45145</v>
      </c>
      <c r="C15" s="4">
        <v>0.8208333333333333</v>
      </c>
      <c r="D15" s="1" t="s">
        <v>125</v>
      </c>
      <c r="F15" s="1" t="s">
        <v>72</v>
      </c>
      <c r="G15" s="1">
        <v>0.13</v>
      </c>
      <c r="H15" s="1">
        <v>142.40600000000001</v>
      </c>
      <c r="I15" s="1">
        <v>142.464</v>
      </c>
      <c r="K15" s="1">
        <v>142.46700000000001</v>
      </c>
      <c r="L15" s="1">
        <v>-5.57</v>
      </c>
      <c r="M15" s="11">
        <f t="shared" si="4"/>
        <v>-1.1218032635009123E-3</v>
      </c>
      <c r="N15" s="1">
        <v>0</v>
      </c>
      <c r="O15" s="11">
        <f t="shared" si="5"/>
        <v>-6.1672119509338236E-3</v>
      </c>
      <c r="P15" s="13">
        <f t="shared" si="3"/>
        <v>4959.6500000000005</v>
      </c>
      <c r="R15" s="8" t="s">
        <v>275</v>
      </c>
      <c r="S15" s="1"/>
      <c r="T15" s="1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A16" s="1">
        <v>15</v>
      </c>
      <c r="B16" s="3">
        <v>45145</v>
      </c>
      <c r="C16" s="4">
        <v>0.8208333333333333</v>
      </c>
      <c r="D16" s="1" t="s">
        <v>125</v>
      </c>
      <c r="F16" s="1" t="s">
        <v>72</v>
      </c>
      <c r="G16" s="1">
        <v>0.05</v>
      </c>
      <c r="H16" s="1">
        <v>142.40600000000001</v>
      </c>
      <c r="I16" s="1">
        <v>142.54</v>
      </c>
      <c r="K16" s="1">
        <v>142.54499999999999</v>
      </c>
      <c r="L16" s="1">
        <v>-4.88</v>
      </c>
      <c r="M16" s="11">
        <f t="shared" si="4"/>
        <v>-9.8394039902009213E-4</v>
      </c>
      <c r="N16" s="1">
        <v>0</v>
      </c>
      <c r="O16" s="11">
        <f t="shared" si="5"/>
        <v>-7.1511523499539157E-3</v>
      </c>
      <c r="P16" s="13">
        <f t="shared" si="3"/>
        <v>4954.7700000000004</v>
      </c>
      <c r="R16" s="8" t="s">
        <v>275</v>
      </c>
      <c r="S16" s="1"/>
      <c r="T16" s="1"/>
      <c r="U16" s="5"/>
      <c r="V16" s="5"/>
      <c r="W16" s="5"/>
      <c r="X16" s="5"/>
      <c r="Y16" s="5"/>
      <c r="Z16" s="5"/>
      <c r="AA16" s="5"/>
      <c r="AB16" s="5"/>
    </row>
    <row r="17" spans="1:28" ht="15" customHeight="1" x14ac:dyDescent="0.25">
      <c r="A17" s="1">
        <v>16</v>
      </c>
      <c r="B17" s="3">
        <v>45146</v>
      </c>
      <c r="C17" s="4">
        <v>0.4777777777777778</v>
      </c>
      <c r="D17" s="1" t="s">
        <v>125</v>
      </c>
      <c r="F17" s="1" t="s">
        <v>21</v>
      </c>
      <c r="G17" s="1">
        <v>0.04</v>
      </c>
      <c r="H17" s="1">
        <v>143.107</v>
      </c>
      <c r="I17" s="1">
        <v>143.02699999999999</v>
      </c>
      <c r="K17" s="1">
        <v>143.29</v>
      </c>
      <c r="L17" s="1">
        <v>5.1100000000000003</v>
      </c>
      <c r="M17" s="11">
        <f t="shared" si="4"/>
        <v>1.0313294058049113E-3</v>
      </c>
      <c r="N17" s="1">
        <v>4.82</v>
      </c>
      <c r="O17" s="11">
        <f t="shared" si="5"/>
        <v>-6.1198229441490042E-3</v>
      </c>
      <c r="P17" s="13">
        <f t="shared" si="3"/>
        <v>4959.88</v>
      </c>
      <c r="R17" s="8" t="s">
        <v>273</v>
      </c>
      <c r="S17" s="1"/>
      <c r="T17" s="1"/>
      <c r="U17" s="5" t="s">
        <v>270</v>
      </c>
      <c r="V17" s="5" t="s">
        <v>271</v>
      </c>
      <c r="W17" s="5" t="s">
        <v>272</v>
      </c>
      <c r="X17" s="5"/>
      <c r="Y17" s="5"/>
      <c r="Z17" s="5"/>
      <c r="AA17" s="5"/>
      <c r="AB17" s="5"/>
    </row>
    <row r="18" spans="1:28" x14ac:dyDescent="0.25">
      <c r="A18" s="1">
        <v>17</v>
      </c>
      <c r="B18" s="3">
        <v>45146</v>
      </c>
      <c r="C18" s="4">
        <v>0.4777777777777778</v>
      </c>
      <c r="D18" s="1" t="s">
        <v>125</v>
      </c>
      <c r="F18" s="1" t="s">
        <v>21</v>
      </c>
      <c r="G18" s="1">
        <v>0.04</v>
      </c>
      <c r="H18" s="1">
        <v>143.107</v>
      </c>
      <c r="I18" s="1">
        <v>143.114</v>
      </c>
      <c r="J18" s="1">
        <v>151.661</v>
      </c>
      <c r="K18" s="1">
        <v>143.11199999999999</v>
      </c>
      <c r="L18" s="1">
        <v>0.14000000000000001</v>
      </c>
      <c r="M18" s="11">
        <f t="shared" si="4"/>
        <v>2.8226489350548808E-5</v>
      </c>
      <c r="N18" s="1">
        <v>4.82</v>
      </c>
      <c r="O18" s="11">
        <f t="shared" si="5"/>
        <v>-6.0915964547984553E-3</v>
      </c>
      <c r="P18" s="13">
        <f t="shared" si="3"/>
        <v>4960.0200000000004</v>
      </c>
      <c r="R18" s="8" t="s">
        <v>276</v>
      </c>
      <c r="S18" s="1"/>
      <c r="T18" s="1"/>
      <c r="U18" s="5"/>
      <c r="V18" s="5"/>
      <c r="W18" s="5"/>
      <c r="X18" s="5"/>
      <c r="Y18" s="5"/>
      <c r="Z18" s="5"/>
      <c r="AA18" s="5"/>
      <c r="AB18" s="5"/>
    </row>
    <row r="19" spans="1:28" ht="15" customHeight="1" x14ac:dyDescent="0.25">
      <c r="A19" s="1">
        <v>18</v>
      </c>
      <c r="B19" s="3">
        <v>45147</v>
      </c>
      <c r="C19" s="4">
        <v>0.3527777777777778</v>
      </c>
      <c r="D19" s="1" t="s">
        <v>125</v>
      </c>
      <c r="F19" s="1" t="s">
        <v>21</v>
      </c>
      <c r="G19" s="1">
        <v>0.09</v>
      </c>
      <c r="H19" s="1">
        <v>143.36699999999999</v>
      </c>
      <c r="I19" s="1">
        <v>143.44</v>
      </c>
      <c r="K19" s="1">
        <v>143.41399999999999</v>
      </c>
      <c r="L19" s="1">
        <f>-1.31-2.61</f>
        <v>-3.92</v>
      </c>
      <c r="M19" s="11">
        <f t="shared" si="4"/>
        <v>-7.9031939387341169E-4</v>
      </c>
      <c r="N19" s="1">
        <v>0.33</v>
      </c>
      <c r="O19" s="11">
        <f t="shared" si="5"/>
        <v>-6.8819158486718669E-3</v>
      </c>
      <c r="P19" s="13">
        <f t="shared" si="3"/>
        <v>4956.1000000000004</v>
      </c>
      <c r="R19" s="8" t="s">
        <v>274</v>
      </c>
      <c r="S19" s="1"/>
      <c r="T19" s="1"/>
      <c r="U19" s="5" t="s">
        <v>277</v>
      </c>
      <c r="V19" s="5"/>
      <c r="W19" s="5"/>
      <c r="X19" s="5" t="s">
        <v>225</v>
      </c>
      <c r="Y19" s="5" t="s">
        <v>278</v>
      </c>
      <c r="Z19" s="5"/>
      <c r="AA19" s="5"/>
      <c r="AB19" s="5"/>
    </row>
    <row r="20" spans="1:28" ht="15" customHeight="1" x14ac:dyDescent="0.25">
      <c r="A20" s="1">
        <v>19</v>
      </c>
      <c r="B20" s="3">
        <v>45147</v>
      </c>
      <c r="C20" s="4">
        <v>0.59444444444444444</v>
      </c>
      <c r="D20" s="1" t="s">
        <v>125</v>
      </c>
      <c r="F20" s="1" t="s">
        <v>21</v>
      </c>
      <c r="G20" s="1">
        <v>0.12</v>
      </c>
      <c r="H20" s="1">
        <v>143.541</v>
      </c>
      <c r="I20" s="1">
        <v>143.50399999999999</v>
      </c>
      <c r="K20" s="1">
        <v>143.523</v>
      </c>
      <c r="L20" s="1">
        <f>-1.5+8.87</f>
        <v>7.3699999999999992</v>
      </c>
      <c r="M20" s="11">
        <f t="shared" si="4"/>
        <v>1.4870563547951007E-3</v>
      </c>
      <c r="O20" s="11">
        <f t="shared" si="5"/>
        <v>-5.394859493876766E-3</v>
      </c>
      <c r="P20" s="13">
        <f t="shared" si="3"/>
        <v>4963.47</v>
      </c>
      <c r="R20" s="8"/>
      <c r="S20" s="1"/>
      <c r="T20" s="1"/>
      <c r="U20" s="5" t="s">
        <v>285</v>
      </c>
      <c r="V20" s="5" t="s">
        <v>286</v>
      </c>
      <c r="W20" s="5" t="s">
        <v>287</v>
      </c>
      <c r="X20" s="5"/>
      <c r="Y20" s="5"/>
      <c r="Z20" s="5"/>
      <c r="AA20" s="5"/>
      <c r="AB20" s="5"/>
    </row>
    <row r="21" spans="1:28" x14ac:dyDescent="0.25">
      <c r="A21" s="1">
        <v>20</v>
      </c>
      <c r="B21" s="3">
        <v>45147</v>
      </c>
      <c r="C21" s="4">
        <v>0.63402777777777775</v>
      </c>
      <c r="D21" s="1" t="s">
        <v>125</v>
      </c>
      <c r="F21" s="1" t="s">
        <v>21</v>
      </c>
      <c r="G21" s="1">
        <v>0.05</v>
      </c>
      <c r="H21" s="1">
        <v>143.65299999999999</v>
      </c>
      <c r="I21" s="1">
        <v>146.58500000000001</v>
      </c>
      <c r="K21" s="1">
        <v>143.72900000000001</v>
      </c>
      <c r="L21" s="1">
        <f>2.64-0.17</f>
        <v>2.4700000000000002</v>
      </c>
      <c r="M21" s="11">
        <f t="shared" si="4"/>
        <v>4.976357266186761E-4</v>
      </c>
      <c r="O21" s="11">
        <f t="shared" si="5"/>
        <v>-4.8972237672580896E-3</v>
      </c>
      <c r="P21" s="13">
        <f t="shared" si="3"/>
        <v>4965.9400000000005</v>
      </c>
      <c r="R21" s="8"/>
      <c r="S21" s="1"/>
      <c r="T21" s="1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1">
        <v>21</v>
      </c>
      <c r="B22" s="3">
        <v>45160</v>
      </c>
      <c r="C22" s="4">
        <v>0.36527777777777781</v>
      </c>
      <c r="D22" s="1" t="s">
        <v>125</v>
      </c>
      <c r="F22" s="1" t="s">
        <v>72</v>
      </c>
      <c r="G22" s="1">
        <v>7.0000000000000007E-2</v>
      </c>
      <c r="H22" s="1">
        <v>145.745</v>
      </c>
      <c r="I22" s="1">
        <v>145.863</v>
      </c>
      <c r="K22" s="1">
        <v>145.86799999999999</v>
      </c>
      <c r="L22" s="1">
        <v>-5.9</v>
      </c>
      <c r="M22" s="11">
        <f t="shared" si="4"/>
        <v>-1.1880932915017096E-3</v>
      </c>
      <c r="O22" s="11">
        <f t="shared" si="5"/>
        <v>-6.0853170587597989E-3</v>
      </c>
      <c r="P22" s="13">
        <f t="shared" si="3"/>
        <v>4960.0400000000009</v>
      </c>
      <c r="R22" s="8"/>
      <c r="S22" s="1"/>
      <c r="T22" s="1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1">
        <v>22</v>
      </c>
      <c r="B23" s="3">
        <v>45160</v>
      </c>
      <c r="C23" s="4">
        <v>0.47083333333333338</v>
      </c>
      <c r="D23" s="1" t="s">
        <v>125</v>
      </c>
      <c r="F23" s="1" t="s">
        <v>72</v>
      </c>
      <c r="G23" s="1">
        <v>0.03</v>
      </c>
      <c r="H23" s="1">
        <v>145.89400000000001</v>
      </c>
      <c r="I23" s="1">
        <v>146.13999999999999</v>
      </c>
      <c r="K23" s="1">
        <v>146.02600000000001</v>
      </c>
      <c r="L23" s="1">
        <v>-2.71</v>
      </c>
      <c r="M23" s="11">
        <f t="shared" si="4"/>
        <v>-5.4636656155998737E-4</v>
      </c>
      <c r="O23" s="11">
        <f t="shared" si="5"/>
        <v>-6.6316836203197862E-3</v>
      </c>
      <c r="P23" s="13">
        <f t="shared" si="3"/>
        <v>4957.3300000000008</v>
      </c>
      <c r="R23" s="8"/>
      <c r="S23" s="1"/>
      <c r="T23" s="1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s="1">
        <v>23</v>
      </c>
      <c r="B24" s="3">
        <v>45160</v>
      </c>
      <c r="C24" s="4">
        <v>0.47847222222222219</v>
      </c>
      <c r="D24" s="1" t="s">
        <v>125</v>
      </c>
      <c r="F24" s="1" t="s">
        <v>21</v>
      </c>
      <c r="G24" s="1">
        <v>0.04</v>
      </c>
      <c r="H24" s="1">
        <v>146.054</v>
      </c>
      <c r="I24" s="1">
        <v>145.876</v>
      </c>
      <c r="K24" s="1">
        <v>145.876</v>
      </c>
      <c r="L24" s="1">
        <v>-4.88</v>
      </c>
      <c r="M24" s="11">
        <f t="shared" si="4"/>
        <v>-9.8440087708504356E-4</v>
      </c>
      <c r="O24" s="11">
        <f t="shared" si="5"/>
        <v>-7.6160844974048295E-3</v>
      </c>
      <c r="P24" s="13">
        <f t="shared" si="3"/>
        <v>4952.4500000000007</v>
      </c>
      <c r="R24" s="8"/>
      <c r="S24" s="1"/>
      <c r="T24" s="1"/>
      <c r="U24" s="5"/>
      <c r="V24" s="5"/>
      <c r="W24" s="5"/>
      <c r="X24" s="5"/>
      <c r="Y24" s="5"/>
      <c r="Z24" s="5"/>
      <c r="AA24" s="5"/>
      <c r="AB24" s="5"/>
    </row>
    <row r="25" spans="1:28" x14ac:dyDescent="0.25">
      <c r="A25" s="1">
        <v>24</v>
      </c>
      <c r="B25" s="3">
        <v>45160</v>
      </c>
      <c r="C25" s="4">
        <v>0.62291666666666667</v>
      </c>
      <c r="D25" s="1" t="s">
        <v>125</v>
      </c>
      <c r="F25" s="1" t="s">
        <v>21</v>
      </c>
      <c r="G25" s="1">
        <v>0.08</v>
      </c>
      <c r="H25" s="1">
        <v>145.79599999999999</v>
      </c>
      <c r="I25" s="1">
        <v>145.78100000000001</v>
      </c>
      <c r="K25" s="1">
        <v>145.78100000000001</v>
      </c>
      <c r="L25" s="1">
        <v>-0.82</v>
      </c>
      <c r="M25" s="11">
        <f t="shared" si="4"/>
        <v>-1.655746145847005E-4</v>
      </c>
      <c r="O25" s="11">
        <f t="shared" si="5"/>
        <v>-7.7816591119895303E-3</v>
      </c>
      <c r="P25" s="13">
        <f t="shared" si="3"/>
        <v>4951.630000000001</v>
      </c>
      <c r="R25" s="8"/>
      <c r="S25" s="1"/>
      <c r="T25" s="1"/>
      <c r="U25" s="5"/>
      <c r="V25" s="5"/>
      <c r="W25" s="5"/>
      <c r="X25" s="5"/>
      <c r="Y25" s="5"/>
      <c r="Z25" s="5"/>
      <c r="AA25" s="5"/>
      <c r="AB25" s="5"/>
    </row>
    <row r="26" spans="1:28" x14ac:dyDescent="0.25">
      <c r="A26" s="1">
        <v>25</v>
      </c>
      <c r="B26" s="3">
        <v>45161</v>
      </c>
      <c r="C26" s="4">
        <v>0.3263888888888889</v>
      </c>
      <c r="D26" s="1" t="s">
        <v>125</v>
      </c>
      <c r="F26" s="1" t="s">
        <v>72</v>
      </c>
      <c r="G26" s="1">
        <v>0.05</v>
      </c>
      <c r="H26" s="1">
        <v>145.417</v>
      </c>
      <c r="I26" s="1">
        <v>145.554</v>
      </c>
      <c r="K26" s="1">
        <v>145.554</v>
      </c>
      <c r="L26" s="1">
        <v>-4.71</v>
      </c>
      <c r="M26" s="11">
        <f t="shared" si="4"/>
        <v>-9.5120192744611355E-4</v>
      </c>
      <c r="O26" s="11">
        <f t="shared" si="5"/>
        <v>-8.7328610394356437E-3</v>
      </c>
      <c r="P26" s="13">
        <f t="shared" si="3"/>
        <v>4946.920000000001</v>
      </c>
      <c r="R26" s="8"/>
      <c r="S26" s="1"/>
      <c r="T26" s="1"/>
      <c r="U26" s="5"/>
      <c r="V26" s="5"/>
      <c r="W26" s="5"/>
      <c r="X26" s="5"/>
      <c r="Y26" s="5"/>
      <c r="Z26" s="5"/>
      <c r="AA26" s="5"/>
      <c r="AB26" s="5"/>
    </row>
    <row r="27" spans="1:28" ht="15" customHeight="1" x14ac:dyDescent="0.25">
      <c r="A27" s="1">
        <v>26</v>
      </c>
      <c r="B27" s="3">
        <v>45161</v>
      </c>
      <c r="C27" s="4">
        <v>0.38958333333333334</v>
      </c>
      <c r="D27" s="1" t="s">
        <v>125</v>
      </c>
      <c r="F27" s="1" t="s">
        <v>72</v>
      </c>
      <c r="G27" s="1">
        <v>0.08</v>
      </c>
      <c r="H27" s="1">
        <v>145.46199999999999</v>
      </c>
      <c r="I27" s="1">
        <v>145.548</v>
      </c>
      <c r="K27" s="1">
        <v>145.55799999999999</v>
      </c>
      <c r="L27" s="1">
        <v>-5.28</v>
      </c>
      <c r="M27" s="11">
        <f t="shared" si="4"/>
        <v>-1.0673307835986834E-3</v>
      </c>
      <c r="O27" s="11">
        <f t="shared" si="5"/>
        <v>-9.800191823034328E-3</v>
      </c>
      <c r="P27" s="13">
        <f t="shared" si="3"/>
        <v>4941.6400000000012</v>
      </c>
      <c r="R27" s="8"/>
      <c r="S27" s="1"/>
      <c r="T27" s="1"/>
      <c r="U27" s="5" t="s">
        <v>288</v>
      </c>
      <c r="V27" s="5"/>
      <c r="W27" s="5"/>
      <c r="X27" s="5"/>
      <c r="Y27" s="5"/>
      <c r="Z27" s="5"/>
      <c r="AA27" s="5"/>
      <c r="AB27" s="5"/>
    </row>
    <row r="28" spans="1:28" ht="15" customHeight="1" x14ac:dyDescent="0.25">
      <c r="A28" s="1">
        <v>27</v>
      </c>
      <c r="B28" s="3">
        <v>45161</v>
      </c>
      <c r="C28" s="4">
        <v>0.43055555555555558</v>
      </c>
      <c r="D28" s="1" t="s">
        <v>125</v>
      </c>
      <c r="F28" s="1" t="s">
        <v>72</v>
      </c>
      <c r="G28" s="1">
        <v>0.02</v>
      </c>
      <c r="H28" s="1">
        <v>145.24</v>
      </c>
      <c r="I28" s="1">
        <v>145.23500000000001</v>
      </c>
      <c r="J28" s="1">
        <v>143.28899999999999</v>
      </c>
      <c r="K28" s="1">
        <v>145.23500000000001</v>
      </c>
      <c r="L28" s="1">
        <v>-7.0000000000000007E-2</v>
      </c>
      <c r="M28" s="11">
        <f t="shared" si="4"/>
        <v>-1.4165337823070882E-5</v>
      </c>
      <c r="O28" s="11">
        <f t="shared" si="5"/>
        <v>-9.8143571608573996E-3</v>
      </c>
      <c r="P28" s="13">
        <f t="shared" si="3"/>
        <v>4941.5700000000015</v>
      </c>
      <c r="R28" s="8"/>
      <c r="S28" s="1"/>
      <c r="T28" s="1"/>
      <c r="U28" s="5" t="s">
        <v>289</v>
      </c>
      <c r="V28" s="5"/>
      <c r="W28" s="5"/>
      <c r="X28" s="5"/>
      <c r="Y28" s="5"/>
      <c r="Z28" s="5"/>
      <c r="AA28" s="5"/>
      <c r="AB28" s="5"/>
    </row>
    <row r="29" spans="1:28" x14ac:dyDescent="0.25">
      <c r="A29" s="1">
        <v>28</v>
      </c>
      <c r="B29" s="3">
        <v>45162</v>
      </c>
      <c r="C29" s="4">
        <v>0.3215277777777778</v>
      </c>
      <c r="D29" s="1" t="s">
        <v>125</v>
      </c>
      <c r="F29" s="1" t="s">
        <v>72</v>
      </c>
      <c r="G29" s="1">
        <v>0.11</v>
      </c>
      <c r="H29" s="1">
        <v>145.417</v>
      </c>
      <c r="I29" s="1">
        <v>145.48500000000001</v>
      </c>
      <c r="K29" s="1">
        <v>145.48699999999999</v>
      </c>
      <c r="L29" s="1">
        <v>-5.29</v>
      </c>
      <c r="M29" s="11">
        <f t="shared" si="4"/>
        <v>-1.0705099796218607E-3</v>
      </c>
      <c r="O29" s="11">
        <f t="shared" si="5"/>
        <v>-1.088486714047926E-2</v>
      </c>
      <c r="P29" s="13">
        <f t="shared" si="3"/>
        <v>4936.2800000000016</v>
      </c>
      <c r="R29" s="8"/>
      <c r="S29" s="1"/>
      <c r="T29" s="1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1">
        <v>29</v>
      </c>
      <c r="B30" s="3">
        <v>45162</v>
      </c>
      <c r="C30" s="4">
        <v>0.41666666666666669</v>
      </c>
      <c r="D30" s="1" t="s">
        <v>125</v>
      </c>
      <c r="F30" s="1" t="s">
        <v>72</v>
      </c>
      <c r="G30" s="1">
        <v>7.0000000000000007E-2</v>
      </c>
      <c r="H30" s="1">
        <v>145.858</v>
      </c>
      <c r="I30" s="1">
        <v>145.404</v>
      </c>
      <c r="K30" s="1">
        <v>145.85599999999999</v>
      </c>
      <c r="L30" s="1">
        <v>0.1</v>
      </c>
      <c r="M30" s="11">
        <f t="shared" si="4"/>
        <v>2.0258170120009393E-5</v>
      </c>
      <c r="O30" s="11">
        <f t="shared" si="5"/>
        <v>-1.0864608970359251E-2</v>
      </c>
      <c r="P30" s="13">
        <f t="shared" si="3"/>
        <v>4936.3800000000019</v>
      </c>
      <c r="R30" s="8"/>
      <c r="S30" s="1"/>
      <c r="T30" s="1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1">
        <v>30</v>
      </c>
      <c r="B31" s="3">
        <v>45162</v>
      </c>
      <c r="C31" s="4">
        <v>0.4375</v>
      </c>
      <c r="D31" s="1" t="s">
        <v>125</v>
      </c>
      <c r="F31" s="1" t="s">
        <v>21</v>
      </c>
      <c r="G31" s="1">
        <v>0.2</v>
      </c>
      <c r="H31" s="1">
        <v>145.87469999999999</v>
      </c>
      <c r="I31" s="1">
        <v>145.83799999999999</v>
      </c>
      <c r="K31" s="1">
        <v>145.833</v>
      </c>
      <c r="L31" s="1">
        <v>-5.62</v>
      </c>
      <c r="M31" s="11">
        <f t="shared" si="4"/>
        <v>-1.1384860970994936E-3</v>
      </c>
      <c r="O31" s="11">
        <f t="shared" si="5"/>
        <v>-1.2003095067458745E-2</v>
      </c>
      <c r="P31" s="13">
        <f t="shared" si="3"/>
        <v>4930.760000000002</v>
      </c>
      <c r="R31" s="8"/>
      <c r="S31" s="1"/>
      <c r="T31" s="1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1">
        <v>31</v>
      </c>
      <c r="B32" s="3">
        <v>45162</v>
      </c>
      <c r="C32" s="4">
        <v>0.44166666666666665</v>
      </c>
      <c r="D32" s="1" t="s">
        <v>125</v>
      </c>
      <c r="F32" s="1" t="s">
        <v>21</v>
      </c>
      <c r="G32" s="1">
        <v>0.06</v>
      </c>
      <c r="H32" s="1">
        <v>145.90199999999999</v>
      </c>
      <c r="I32" s="1">
        <v>145.83099999999999</v>
      </c>
      <c r="K32" s="1">
        <v>145.82599999999999</v>
      </c>
      <c r="L32" s="1">
        <v>-3.13</v>
      </c>
      <c r="M32" s="11">
        <f t="shared" si="4"/>
        <v>-6.3479057995116347E-4</v>
      </c>
      <c r="O32" s="11">
        <f t="shared" si="5"/>
        <v>-1.2637885647409908E-2</v>
      </c>
      <c r="P32" s="13">
        <f t="shared" si="3"/>
        <v>4927.6300000000019</v>
      </c>
      <c r="R32" s="8"/>
      <c r="S32" s="1"/>
      <c r="T32" s="1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1">
        <v>32</v>
      </c>
      <c r="B33" s="3">
        <v>45162</v>
      </c>
      <c r="C33" s="4">
        <v>0.45416666666666666</v>
      </c>
      <c r="D33" s="1" t="s">
        <v>125</v>
      </c>
      <c r="F33" s="1" t="s">
        <v>72</v>
      </c>
      <c r="G33" s="1">
        <v>0.03</v>
      </c>
      <c r="H33" s="1">
        <v>145.73599999999999</v>
      </c>
      <c r="I33" s="1">
        <v>145.73400000000001</v>
      </c>
      <c r="K33" s="1">
        <v>145.73400000000001</v>
      </c>
      <c r="L33" s="1">
        <v>0.04</v>
      </c>
      <c r="M33" s="11">
        <f t="shared" si="4"/>
        <v>8.1174925877145774E-6</v>
      </c>
      <c r="O33" s="11">
        <f t="shared" si="5"/>
        <v>-1.2629768154822195E-2</v>
      </c>
      <c r="P33" s="13">
        <f t="shared" si="3"/>
        <v>4927.6700000000019</v>
      </c>
      <c r="R33" s="8"/>
      <c r="S33" s="1"/>
      <c r="T33" s="1"/>
      <c r="U33" s="5"/>
      <c r="V33" s="5"/>
      <c r="W33" s="5"/>
      <c r="X33" s="5"/>
      <c r="Y33" s="5"/>
      <c r="Z33" s="5"/>
      <c r="AA33" s="5"/>
      <c r="AB33" s="5"/>
    </row>
    <row r="34" spans="1:28" ht="15" customHeight="1" x14ac:dyDescent="0.25">
      <c r="A34" s="1">
        <v>33</v>
      </c>
      <c r="B34" s="3">
        <v>45162</v>
      </c>
      <c r="C34" s="4">
        <v>0.51180555555555551</v>
      </c>
      <c r="D34" s="1" t="s">
        <v>125</v>
      </c>
      <c r="F34" s="1" t="s">
        <v>21</v>
      </c>
      <c r="G34" s="1">
        <v>0.16</v>
      </c>
      <c r="H34" s="1">
        <v>145.64599999999999</v>
      </c>
      <c r="I34" s="1">
        <v>145.76599999999999</v>
      </c>
      <c r="J34" s="1">
        <v>146.39400000000001</v>
      </c>
      <c r="K34" s="1">
        <v>146.11099999999999</v>
      </c>
      <c r="L34" s="1">
        <v>50.92</v>
      </c>
      <c r="M34" s="11">
        <f t="shared" si="4"/>
        <v>1.0333484182179404E-2</v>
      </c>
      <c r="O34" s="11">
        <f t="shared" si="5"/>
        <v>-2.2962839726427906E-3</v>
      </c>
      <c r="P34" s="13">
        <f t="shared" si="3"/>
        <v>4978.590000000002</v>
      </c>
      <c r="R34" s="8"/>
      <c r="S34" s="1"/>
      <c r="T34" s="1"/>
      <c r="U34" s="5" t="s">
        <v>290</v>
      </c>
      <c r="V34" s="5" t="s">
        <v>291</v>
      </c>
      <c r="W34" s="5" t="s">
        <v>292</v>
      </c>
      <c r="X34" s="5"/>
      <c r="Y34" s="5"/>
      <c r="Z34" s="5"/>
      <c r="AA34" s="5"/>
      <c r="AB34" s="5"/>
    </row>
    <row r="35" spans="1:28" ht="15" customHeight="1" x14ac:dyDescent="0.25">
      <c r="A35" s="1">
        <v>34</v>
      </c>
      <c r="B35" s="3">
        <v>45167</v>
      </c>
      <c r="C35" s="4">
        <v>0.33888888888888885</v>
      </c>
      <c r="D35" s="1" t="s">
        <v>125</v>
      </c>
      <c r="F35" s="1" t="s">
        <v>72</v>
      </c>
      <c r="G35" s="1">
        <v>0.19</v>
      </c>
      <c r="H35" s="1">
        <v>146.779</v>
      </c>
      <c r="I35" s="1">
        <v>146.81899999999999</v>
      </c>
      <c r="J35" s="1">
        <v>146.65700000000001</v>
      </c>
      <c r="K35" s="1">
        <v>146.81899999999999</v>
      </c>
      <c r="L35" s="1">
        <v>-5.18</v>
      </c>
      <c r="M35" s="11">
        <f t="shared" si="4"/>
        <v>-1.0404552292918271E-3</v>
      </c>
      <c r="O35" s="11">
        <f t="shared" si="5"/>
        <v>-3.3367392019346175E-3</v>
      </c>
      <c r="P35" s="13">
        <f t="shared" si="3"/>
        <v>4973.4100000000017</v>
      </c>
      <c r="R35" s="8"/>
      <c r="S35" s="1"/>
      <c r="T35" s="1"/>
      <c r="U35" s="5" t="s">
        <v>293</v>
      </c>
      <c r="V35" s="5" t="s">
        <v>294</v>
      </c>
      <c r="W35" s="5"/>
      <c r="X35" s="5"/>
      <c r="Y35" s="5"/>
      <c r="Z35" s="5"/>
      <c r="AA35" s="5"/>
      <c r="AB35" s="5"/>
    </row>
    <row r="36" spans="1:28" ht="15" customHeight="1" x14ac:dyDescent="0.25">
      <c r="A36" s="1">
        <v>35</v>
      </c>
      <c r="B36" s="3">
        <v>45167</v>
      </c>
      <c r="C36" s="4">
        <v>0.42291666666666666</v>
      </c>
      <c r="D36" s="1" t="s">
        <v>125</v>
      </c>
      <c r="F36" s="1" t="s">
        <v>21</v>
      </c>
      <c r="G36" s="1">
        <v>7.0000000000000007E-2</v>
      </c>
      <c r="H36" s="1">
        <v>147.17099999999999</v>
      </c>
      <c r="I36" s="1">
        <v>147.15899999999999</v>
      </c>
      <c r="K36" s="1">
        <v>147.154</v>
      </c>
      <c r="L36" s="1">
        <v>-0.81</v>
      </c>
      <c r="M36" s="11">
        <f t="shared" si="4"/>
        <v>-1.6286612203699269E-4</v>
      </c>
      <c r="O36" s="11">
        <f t="shared" si="5"/>
        <v>-3.4996053239716102E-3</v>
      </c>
      <c r="P36" s="13">
        <f t="shared" si="3"/>
        <v>4972.6000000000013</v>
      </c>
      <c r="R36" s="8" t="s">
        <v>274</v>
      </c>
      <c r="S36" s="1"/>
      <c r="T36" s="1"/>
      <c r="U36" s="5" t="s">
        <v>295</v>
      </c>
      <c r="V36" s="5"/>
      <c r="W36" s="5"/>
      <c r="X36" s="5"/>
      <c r="Y36" s="5"/>
      <c r="Z36" s="5"/>
      <c r="AA36" s="5"/>
      <c r="AB36" s="5"/>
    </row>
    <row r="37" spans="1:28" x14ac:dyDescent="0.25">
      <c r="A37" s="1">
        <v>36</v>
      </c>
      <c r="B37" s="3">
        <v>45167</v>
      </c>
      <c r="C37" s="4">
        <v>0.46111111111111108</v>
      </c>
      <c r="D37" s="1" t="s">
        <v>125</v>
      </c>
      <c r="F37" s="1" t="s">
        <v>21</v>
      </c>
      <c r="G37" s="1">
        <v>7.0000000000000007E-2</v>
      </c>
      <c r="H37" s="1">
        <v>146.583</v>
      </c>
      <c r="I37" s="1">
        <v>146.483</v>
      </c>
      <c r="K37" s="1">
        <v>146.47499999999999</v>
      </c>
      <c r="L37" s="1">
        <v>-5.16</v>
      </c>
      <c r="M37" s="11">
        <f t="shared" si="4"/>
        <v>-1.0376865221413342E-3</v>
      </c>
      <c r="O37" s="11">
        <f t="shared" si="5"/>
        <v>-4.5372918461129442E-3</v>
      </c>
      <c r="P37" s="13">
        <f t="shared" si="3"/>
        <v>4967.4400000000014</v>
      </c>
      <c r="R37" s="8"/>
      <c r="S37" s="1"/>
      <c r="T37" s="1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1">
        <v>37</v>
      </c>
      <c r="B38" s="3">
        <v>45167</v>
      </c>
      <c r="C38" s="4">
        <v>0.46180555555555558</v>
      </c>
      <c r="D38" s="1" t="s">
        <v>125</v>
      </c>
      <c r="F38" s="1" t="s">
        <v>21</v>
      </c>
      <c r="G38" s="1">
        <v>0.1</v>
      </c>
      <c r="H38" s="1">
        <v>146.464</v>
      </c>
      <c r="I38" s="1">
        <v>146.39099999999999</v>
      </c>
      <c r="K38" s="1">
        <v>146.39099999999999</v>
      </c>
      <c r="L38" s="1">
        <v>-4.99</v>
      </c>
      <c r="M38" s="11">
        <f t="shared" si="4"/>
        <v>-1.0045415747346718E-3</v>
      </c>
      <c r="O38" s="11">
        <f t="shared" si="5"/>
        <v>-5.5418334208476158E-3</v>
      </c>
      <c r="P38" s="13">
        <f t="shared" si="3"/>
        <v>4962.4500000000016</v>
      </c>
      <c r="R38" s="8"/>
      <c r="S38" s="1"/>
      <c r="T38" s="1"/>
      <c r="U38" s="5"/>
      <c r="V38" s="5"/>
      <c r="W38" s="5"/>
      <c r="X38" s="5"/>
      <c r="Y38" s="5"/>
      <c r="Z38" s="5"/>
      <c r="AA38" s="5"/>
      <c r="AB38" s="5"/>
    </row>
    <row r="39" spans="1:28" ht="15" customHeight="1" x14ac:dyDescent="0.25">
      <c r="A39" s="1">
        <v>38</v>
      </c>
      <c r="B39" s="3">
        <v>45167</v>
      </c>
      <c r="C39" s="4">
        <v>0.46736111111111112</v>
      </c>
      <c r="D39" s="1" t="s">
        <v>125</v>
      </c>
      <c r="F39" s="1" t="s">
        <v>21</v>
      </c>
      <c r="G39" s="1">
        <v>0.02</v>
      </c>
      <c r="H39" s="1">
        <v>146.63300000000001</v>
      </c>
      <c r="I39" s="1">
        <v>146.333</v>
      </c>
      <c r="K39" s="1">
        <v>146.333</v>
      </c>
      <c r="L39" s="1">
        <v>-4.0999999999999996</v>
      </c>
      <c r="M39" s="11">
        <f t="shared" si="4"/>
        <v>-8.2620479803322921E-4</v>
      </c>
      <c r="O39" s="11">
        <f t="shared" si="5"/>
        <v>-6.3680382188808452E-3</v>
      </c>
      <c r="P39" s="13">
        <f t="shared" si="3"/>
        <v>4958.3500000000013</v>
      </c>
      <c r="R39" s="8"/>
      <c r="S39" s="1"/>
      <c r="T39" s="1"/>
      <c r="U39" s="5" t="s">
        <v>296</v>
      </c>
      <c r="V39" s="5" t="s">
        <v>305</v>
      </c>
      <c r="W39" s="5"/>
      <c r="X39" s="5"/>
      <c r="Y39" s="5"/>
      <c r="Z39" s="5"/>
      <c r="AA39" s="5"/>
      <c r="AB39" s="5"/>
    </row>
    <row r="40" spans="1:28" ht="15" customHeight="1" x14ac:dyDescent="0.25">
      <c r="A40" s="1">
        <v>39</v>
      </c>
      <c r="B40" s="3">
        <v>45167</v>
      </c>
      <c r="C40" s="4">
        <v>0.49027777777777781</v>
      </c>
      <c r="D40" s="1" t="s">
        <v>125</v>
      </c>
      <c r="F40" s="1" t="s">
        <v>21</v>
      </c>
      <c r="G40" s="1">
        <v>0.02</v>
      </c>
      <c r="H40" s="1">
        <v>146.523</v>
      </c>
      <c r="I40" s="1">
        <v>148.87</v>
      </c>
      <c r="K40" s="1">
        <v>146.23699999999999</v>
      </c>
      <c r="L40" s="1">
        <v>-3.91</v>
      </c>
      <c r="M40" s="11">
        <f t="shared" si="4"/>
        <v>-7.8856877792007397E-4</v>
      </c>
      <c r="O40" s="11">
        <f t="shared" si="5"/>
        <v>-7.156606996800919E-3</v>
      </c>
      <c r="P40" s="13">
        <f t="shared" si="3"/>
        <v>4954.4400000000014</v>
      </c>
      <c r="R40" s="8"/>
      <c r="S40" s="1"/>
      <c r="T40" s="1"/>
      <c r="U40" s="5" t="s">
        <v>297</v>
      </c>
      <c r="V40" s="5" t="s">
        <v>305</v>
      </c>
      <c r="W40" s="5"/>
      <c r="X40" s="5"/>
      <c r="Y40" s="5"/>
      <c r="Z40" s="5"/>
      <c r="AA40" s="5"/>
      <c r="AB40" s="5"/>
    </row>
    <row r="41" spans="1:28" ht="15" customHeight="1" x14ac:dyDescent="0.25">
      <c r="A41" s="1">
        <v>40</v>
      </c>
      <c r="B41" s="3">
        <v>45167</v>
      </c>
      <c r="C41" s="4">
        <v>0.50694444444444442</v>
      </c>
      <c r="D41" s="1" t="s">
        <v>125</v>
      </c>
      <c r="F41" s="1" t="s">
        <v>21</v>
      </c>
      <c r="G41" s="1">
        <v>0.06</v>
      </c>
      <c r="H41" s="1">
        <v>146.327</v>
      </c>
      <c r="I41" s="1">
        <v>146.226</v>
      </c>
      <c r="K41" s="1">
        <v>146.226</v>
      </c>
      <c r="L41" s="1">
        <v>-4.1399999999999997</v>
      </c>
      <c r="M41" s="11">
        <f t="shared" si="4"/>
        <v>-8.3561411582338239E-4</v>
      </c>
      <c r="O41" s="11">
        <f t="shared" si="5"/>
        <v>-7.9922211126243013E-3</v>
      </c>
      <c r="P41" s="13">
        <f t="shared" si="3"/>
        <v>4950.3000000000011</v>
      </c>
      <c r="R41" s="8"/>
      <c r="S41" s="1"/>
      <c r="T41" s="1"/>
      <c r="U41" s="5" t="s">
        <v>298</v>
      </c>
      <c r="V41" s="5" t="s">
        <v>305</v>
      </c>
      <c r="W41" s="5"/>
      <c r="X41" s="5"/>
      <c r="Y41" s="5"/>
      <c r="Z41" s="5"/>
      <c r="AA41" s="5"/>
      <c r="AB41" s="5"/>
    </row>
    <row r="42" spans="1:28" ht="15" customHeight="1" x14ac:dyDescent="0.25">
      <c r="A42" s="1">
        <v>41</v>
      </c>
      <c r="B42" s="3">
        <v>45167</v>
      </c>
      <c r="C42" s="4">
        <v>0.51180555555555551</v>
      </c>
      <c r="D42" s="1" t="s">
        <v>125</v>
      </c>
      <c r="F42" s="1" t="s">
        <v>21</v>
      </c>
      <c r="G42" s="1">
        <v>0.08</v>
      </c>
      <c r="H42" s="1">
        <v>146.18199999999999</v>
      </c>
      <c r="I42" s="1">
        <v>146.10300000000001</v>
      </c>
      <c r="K42" s="1">
        <v>146.101</v>
      </c>
      <c r="L42" s="1">
        <v>-4.4400000000000004</v>
      </c>
      <c r="M42" s="11">
        <f t="shared" si="4"/>
        <v>-8.9691533846433542E-4</v>
      </c>
      <c r="O42" s="11">
        <f t="shared" si="5"/>
        <v>-8.8891364510886375E-3</v>
      </c>
      <c r="P42" s="13">
        <f t="shared" si="3"/>
        <v>4945.8600000000015</v>
      </c>
      <c r="R42" s="8"/>
      <c r="S42" s="1"/>
      <c r="T42" s="1"/>
      <c r="U42" s="5" t="s">
        <v>299</v>
      </c>
      <c r="V42" s="5" t="s">
        <v>305</v>
      </c>
      <c r="W42" s="5"/>
      <c r="X42" s="5"/>
      <c r="Y42" s="5"/>
      <c r="Z42" s="5"/>
      <c r="AA42" s="5"/>
      <c r="AB42" s="5"/>
    </row>
    <row r="43" spans="1:28" ht="15" customHeight="1" x14ac:dyDescent="0.25">
      <c r="A43" s="1">
        <v>42</v>
      </c>
      <c r="B43" s="3">
        <v>45167</v>
      </c>
      <c r="C43" s="4">
        <v>0.52013888888888882</v>
      </c>
      <c r="D43" s="1" t="s">
        <v>125</v>
      </c>
      <c r="F43" s="1" t="s">
        <v>21</v>
      </c>
      <c r="G43" s="1">
        <v>7.0000000000000007E-2</v>
      </c>
      <c r="H43" s="1">
        <v>146.05500000000001</v>
      </c>
      <c r="I43" s="1">
        <v>145.995</v>
      </c>
      <c r="K43" s="1">
        <v>145.98599999999999</v>
      </c>
      <c r="L43" s="1">
        <v>-3.31</v>
      </c>
      <c r="M43" s="11">
        <f t="shared" si="4"/>
        <v>-6.6924660220871581E-4</v>
      </c>
      <c r="O43" s="11">
        <f t="shared" si="5"/>
        <v>-9.5583830532973528E-3</v>
      </c>
      <c r="P43" s="13">
        <f t="shared" si="3"/>
        <v>4942.5500000000011</v>
      </c>
      <c r="R43" s="8"/>
      <c r="S43" s="1"/>
      <c r="T43" s="1"/>
      <c r="U43" s="5" t="s">
        <v>300</v>
      </c>
      <c r="V43" s="5" t="s">
        <v>305</v>
      </c>
      <c r="W43" s="5"/>
      <c r="X43" s="5"/>
      <c r="Y43" s="5"/>
      <c r="Z43" s="5"/>
      <c r="AA43" s="5"/>
      <c r="AB43" s="5"/>
    </row>
    <row r="44" spans="1:28" ht="15" customHeight="1" x14ac:dyDescent="0.25">
      <c r="A44" s="1">
        <v>43</v>
      </c>
      <c r="B44" s="3">
        <v>45167</v>
      </c>
      <c r="C44" s="4">
        <v>0.53194444444444444</v>
      </c>
      <c r="D44" s="1" t="s">
        <v>125</v>
      </c>
      <c r="F44" s="1" t="s">
        <v>21</v>
      </c>
      <c r="G44" s="1">
        <v>0.04</v>
      </c>
      <c r="H44" s="1">
        <v>145.97200000000001</v>
      </c>
      <c r="K44" s="1">
        <v>145.97499999999999</v>
      </c>
      <c r="L44" s="1">
        <v>0.08</v>
      </c>
      <c r="M44" s="11">
        <f t="shared" si="4"/>
        <v>1.6185976874285539E-5</v>
      </c>
      <c r="O44" s="11">
        <f t="shared" si="5"/>
        <v>-9.5421970764230681E-3</v>
      </c>
      <c r="P44" s="13">
        <f t="shared" si="3"/>
        <v>4942.630000000001</v>
      </c>
      <c r="R44" s="8"/>
      <c r="S44" s="1"/>
      <c r="T44" s="1"/>
      <c r="U44" s="5" t="s">
        <v>301</v>
      </c>
      <c r="V44" s="5" t="s">
        <v>305</v>
      </c>
      <c r="W44" s="5"/>
      <c r="X44" s="5"/>
      <c r="Y44" s="5"/>
      <c r="Z44" s="5"/>
      <c r="AA44" s="5"/>
      <c r="AB44" s="5"/>
    </row>
    <row r="45" spans="1:28" ht="15" customHeight="1" x14ac:dyDescent="0.25">
      <c r="A45" s="1">
        <v>44</v>
      </c>
      <c r="B45" s="3">
        <v>45167</v>
      </c>
      <c r="C45" s="4">
        <v>0.53819444444444442</v>
      </c>
      <c r="D45" s="1" t="s">
        <v>125</v>
      </c>
      <c r="F45" s="1" t="s">
        <v>21</v>
      </c>
      <c r="G45" s="1">
        <v>0.05</v>
      </c>
      <c r="H45" s="1">
        <v>146.03</v>
      </c>
      <c r="I45" s="1">
        <v>145.935</v>
      </c>
      <c r="J45" s="1">
        <v>146.43</v>
      </c>
      <c r="K45" s="1">
        <v>145.929</v>
      </c>
      <c r="L45" s="1">
        <v>-3.46</v>
      </c>
      <c r="M45" s="11">
        <f t="shared" si="4"/>
        <v>-7.0003216910834902E-4</v>
      </c>
      <c r="O45" s="11">
        <f t="shared" si="5"/>
        <v>-1.0242229245531417E-2</v>
      </c>
      <c r="P45" s="13">
        <f t="shared" si="3"/>
        <v>4939.170000000001</v>
      </c>
      <c r="R45" s="8"/>
      <c r="S45" s="1"/>
      <c r="T45" s="1"/>
      <c r="U45" s="5" t="s">
        <v>302</v>
      </c>
      <c r="V45" s="5" t="s">
        <v>305</v>
      </c>
      <c r="W45" s="5"/>
      <c r="X45" s="5"/>
      <c r="Y45" s="5"/>
      <c r="Z45" s="5"/>
      <c r="AA45" s="5"/>
      <c r="AB45" s="5"/>
    </row>
    <row r="46" spans="1:28" ht="15" customHeight="1" x14ac:dyDescent="0.25">
      <c r="A46" s="1">
        <v>45</v>
      </c>
      <c r="B46" s="3">
        <v>45167</v>
      </c>
      <c r="C46" s="4">
        <v>0.55347222222222225</v>
      </c>
      <c r="D46" s="1" t="s">
        <v>125</v>
      </c>
      <c r="F46" s="1" t="s">
        <v>21</v>
      </c>
      <c r="G46" s="1">
        <v>0.03</v>
      </c>
      <c r="H46" s="1">
        <v>146.053</v>
      </c>
      <c r="I46" s="1">
        <v>145.91800000000001</v>
      </c>
      <c r="J46" s="1">
        <v>146.05500000000001</v>
      </c>
      <c r="K46" s="1">
        <v>145.97200000000001</v>
      </c>
      <c r="L46" s="1">
        <v>-1.66</v>
      </c>
      <c r="M46" s="11">
        <f t="shared" si="4"/>
        <v>-3.360888570346839E-4</v>
      </c>
      <c r="O46" s="11">
        <f t="shared" si="5"/>
        <v>-1.0578318102566101E-2</v>
      </c>
      <c r="P46" s="13">
        <f t="shared" si="3"/>
        <v>4937.5100000000011</v>
      </c>
      <c r="R46" s="8"/>
      <c r="S46" s="1"/>
      <c r="T46" s="1"/>
      <c r="U46" s="5" t="s">
        <v>303</v>
      </c>
      <c r="V46" s="5" t="s">
        <v>305</v>
      </c>
      <c r="W46" s="5"/>
      <c r="X46" s="5"/>
      <c r="Y46" s="5"/>
      <c r="Z46" s="5"/>
      <c r="AA46" s="5"/>
      <c r="AB46" s="5"/>
    </row>
    <row r="47" spans="1:28" ht="15" customHeight="1" x14ac:dyDescent="0.25">
      <c r="A47" s="1">
        <v>46</v>
      </c>
      <c r="B47" s="3">
        <v>45167</v>
      </c>
      <c r="C47" s="4">
        <v>0.56736111111111109</v>
      </c>
      <c r="D47" s="1" t="s">
        <v>125</v>
      </c>
      <c r="F47" s="1" t="s">
        <v>72</v>
      </c>
      <c r="G47" s="1">
        <v>0.04</v>
      </c>
      <c r="H47" s="1">
        <v>145.99</v>
      </c>
      <c r="I47" s="1">
        <v>145.905</v>
      </c>
      <c r="K47" s="1">
        <v>145.905</v>
      </c>
      <c r="L47" s="1">
        <v>2.33</v>
      </c>
      <c r="M47" s="11">
        <f t="shared" si="4"/>
        <v>4.7189777843487899E-4</v>
      </c>
      <c r="O47" s="11">
        <f t="shared" si="5"/>
        <v>-1.0106420324131222E-2</v>
      </c>
      <c r="P47" s="13">
        <f t="shared" si="3"/>
        <v>4939.8400000000011</v>
      </c>
      <c r="R47" s="8"/>
      <c r="S47" s="1"/>
      <c r="T47" s="1"/>
      <c r="U47" s="5" t="s">
        <v>304</v>
      </c>
      <c r="V47" s="5" t="s">
        <v>305</v>
      </c>
      <c r="W47" s="5"/>
      <c r="X47" s="5"/>
      <c r="Y47" s="5"/>
      <c r="Z47" s="5"/>
      <c r="AA47" s="5"/>
      <c r="AB47" s="5"/>
    </row>
    <row r="48" spans="1:28" x14ac:dyDescent="0.25">
      <c r="A48" s="1">
        <v>47</v>
      </c>
      <c r="B48" s="3">
        <v>45168</v>
      </c>
      <c r="C48" s="4">
        <v>0.32777777777777778</v>
      </c>
      <c r="D48" s="1" t="s">
        <v>125</v>
      </c>
      <c r="F48" s="1" t="s">
        <v>72</v>
      </c>
      <c r="G48" s="1">
        <v>0.08</v>
      </c>
      <c r="H48" s="1">
        <v>146.33000000000001</v>
      </c>
      <c r="I48" s="1">
        <v>146.393</v>
      </c>
      <c r="K48" s="1">
        <v>146.40199999999999</v>
      </c>
      <c r="L48" s="1">
        <v>-3.77</v>
      </c>
      <c r="M48" s="11">
        <f t="shared" si="4"/>
        <v>-7.6318261320204681E-4</v>
      </c>
      <c r="O48" s="11">
        <f t="shared" si="5"/>
        <v>-1.0869602937333269E-2</v>
      </c>
      <c r="P48" s="13">
        <f t="shared" si="3"/>
        <v>4936.0700000000006</v>
      </c>
      <c r="R48" s="8"/>
      <c r="S48" s="1"/>
      <c r="T48" s="1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1">
        <v>48</v>
      </c>
      <c r="B49" s="3">
        <v>45168</v>
      </c>
      <c r="C49" s="4">
        <v>0.36736111111111108</v>
      </c>
      <c r="D49" s="1" t="s">
        <v>125</v>
      </c>
      <c r="F49" s="1" t="s">
        <v>72</v>
      </c>
      <c r="G49" s="1">
        <v>8.8999999999999996E-2</v>
      </c>
      <c r="H49" s="1">
        <v>146.321</v>
      </c>
      <c r="I49" s="1">
        <v>146.31899999999999</v>
      </c>
      <c r="K49" s="1">
        <v>146.32300000000001</v>
      </c>
      <c r="L49" s="1">
        <v>-0.11</v>
      </c>
      <c r="M49" s="11">
        <f t="shared" si="4"/>
        <v>-2.2284935181227168E-5</v>
      </c>
      <c r="O49" s="11">
        <f t="shared" si="5"/>
        <v>-1.0891887872514496E-2</v>
      </c>
      <c r="P49" s="13">
        <f t="shared" si="3"/>
        <v>4935.9600000000009</v>
      </c>
      <c r="R49" s="8"/>
      <c r="S49" s="1"/>
      <c r="T49" s="1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1">
        <v>49</v>
      </c>
      <c r="B50" s="3">
        <v>45168</v>
      </c>
      <c r="C50" s="4">
        <v>0.39305555555555555</v>
      </c>
      <c r="D50" s="1" t="s">
        <v>125</v>
      </c>
      <c r="F50" s="1" t="s">
        <v>72</v>
      </c>
      <c r="G50" s="1">
        <v>0.05</v>
      </c>
      <c r="H50" s="1">
        <v>146.27099999999999</v>
      </c>
      <c r="I50" s="1">
        <v>146.16800000000001</v>
      </c>
      <c r="K50" s="1">
        <v>146.172</v>
      </c>
      <c r="L50" s="1">
        <v>3.39</v>
      </c>
      <c r="M50" s="11">
        <f t="shared" si="4"/>
        <v>6.8679648943670507E-4</v>
      </c>
      <c r="O50" s="11">
        <f t="shared" si="5"/>
        <v>-1.0205091383077791E-2</v>
      </c>
      <c r="P50" s="13">
        <f t="shared" si="3"/>
        <v>4939.3500000000013</v>
      </c>
      <c r="R50" s="8"/>
      <c r="S50" s="1"/>
      <c r="T50" s="1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A51" s="1">
        <v>50</v>
      </c>
      <c r="B51" s="3">
        <v>45168</v>
      </c>
      <c r="C51" s="4">
        <v>0.65902777777777777</v>
      </c>
      <c r="D51" s="1" t="s">
        <v>125</v>
      </c>
      <c r="F51" s="1" t="s">
        <v>72</v>
      </c>
      <c r="G51" s="1">
        <v>0.19</v>
      </c>
      <c r="H51" s="1">
        <v>146.20500000000001</v>
      </c>
      <c r="I51" s="1">
        <v>146.203</v>
      </c>
      <c r="K51" s="1">
        <v>146.209</v>
      </c>
      <c r="L51" s="1">
        <v>-0.52</v>
      </c>
      <c r="M51" s="11">
        <f t="shared" si="4"/>
        <v>-1.052770101329122E-4</v>
      </c>
      <c r="O51" s="11">
        <f t="shared" si="5"/>
        <v>-1.0310368393210704E-2</v>
      </c>
      <c r="P51" s="13">
        <f t="shared" si="3"/>
        <v>4938.8300000000008</v>
      </c>
      <c r="R51" s="8"/>
      <c r="S51" s="1"/>
      <c r="T51" s="1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A52" s="1">
        <v>51</v>
      </c>
      <c r="B52" s="3">
        <v>45168</v>
      </c>
      <c r="C52" s="4">
        <v>0.67291666666666661</v>
      </c>
      <c r="D52" s="1" t="s">
        <v>125</v>
      </c>
      <c r="F52" s="1" t="s">
        <v>72</v>
      </c>
      <c r="G52" s="1">
        <v>0.09</v>
      </c>
      <c r="H52" s="1">
        <v>146.22499999999999</v>
      </c>
      <c r="I52" s="1">
        <v>146.274</v>
      </c>
      <c r="K52" s="1">
        <v>146.27500000000001</v>
      </c>
      <c r="L52" s="1">
        <v>-3.08</v>
      </c>
      <c r="M52" s="11">
        <f t="shared" si="4"/>
        <v>-6.2362948309619879E-4</v>
      </c>
      <c r="O52" s="11">
        <f t="shared" si="5"/>
        <v>-1.0933997876306903E-2</v>
      </c>
      <c r="P52" s="13">
        <f t="shared" si="3"/>
        <v>4935.7500000000009</v>
      </c>
      <c r="R52" s="8"/>
      <c r="S52" s="1"/>
      <c r="T52" s="1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A53" s="1"/>
      <c r="B53" s="3"/>
    </row>
    <row r="54" spans="1:28" x14ac:dyDescent="0.25">
      <c r="B54" s="3"/>
    </row>
    <row r="55" spans="1:28" x14ac:dyDescent="0.25">
      <c r="B55" s="3"/>
    </row>
    <row r="56" spans="1:28" x14ac:dyDescent="0.25">
      <c r="B56" s="3"/>
    </row>
    <row r="57" spans="1:28" x14ac:dyDescent="0.25">
      <c r="B57" s="3"/>
    </row>
    <row r="58" spans="1:28" x14ac:dyDescent="0.25">
      <c r="B58" s="3"/>
    </row>
    <row r="59" spans="1:28" x14ac:dyDescent="0.25">
      <c r="B59" s="3"/>
    </row>
    <row r="60" spans="1:28" x14ac:dyDescent="0.25">
      <c r="B60" s="3"/>
    </row>
    <row r="61" spans="1:28" x14ac:dyDescent="0.25">
      <c r="B61" s="3"/>
    </row>
    <row r="62" spans="1:28" x14ac:dyDescent="0.25">
      <c r="B62" s="3"/>
    </row>
    <row r="63" spans="1:28" x14ac:dyDescent="0.25">
      <c r="B63" s="3"/>
    </row>
    <row r="64" spans="1:28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</sheetData>
  <pageMargins left="0.7" right="0.7" top="0.75" bottom="0.75" header="0.3" footer="0.3"/>
  <ignoredErrors>
    <ignoredError sqref="M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C80F-DA95-45E1-BA7E-07D92A95CBBB}">
  <dimension ref="A1:AB546"/>
  <sheetViews>
    <sheetView zoomScaleNormal="100" workbookViewId="0">
      <pane ySplit="1" topLeftCell="A2" activePane="bottomLeft" state="frozen"/>
      <selection pane="bottomLeft" activeCell="L2" sqref="L2:L52"/>
    </sheetView>
  </sheetViews>
  <sheetFormatPr defaultRowHeight="15" x14ac:dyDescent="0.25"/>
  <cols>
    <col min="1" max="1" width="9.7109375" bestFit="1" customWidth="1"/>
    <col min="2" max="2" width="9.7109375" style="1" bestFit="1" customWidth="1"/>
    <col min="3" max="4" width="9.140625" style="1"/>
    <col min="5" max="6" width="13.7109375" style="1" customWidth="1"/>
    <col min="7" max="7" width="13" style="1" customWidth="1"/>
    <col min="8" max="8" width="12.28515625" style="1" customWidth="1"/>
    <col min="9" max="9" width="11.5703125" style="1" customWidth="1"/>
    <col min="10" max="10" width="13.28515625" style="1" customWidth="1"/>
    <col min="11" max="15" width="16.28515625" style="1" customWidth="1"/>
    <col min="16" max="16" width="21" style="1" customWidth="1"/>
    <col min="17" max="17" width="16.28515625" style="1" customWidth="1"/>
    <col min="18" max="18" width="28.5703125" customWidth="1"/>
    <col min="19" max="19" width="15" customWidth="1"/>
    <col min="20" max="20" width="17.28515625" customWidth="1"/>
    <col min="21" max="21" width="19.28515625" customWidth="1"/>
    <col min="22" max="22" width="19.42578125" customWidth="1"/>
    <col min="23" max="23" width="18.5703125" customWidth="1"/>
    <col min="24" max="24" width="22.7109375" customWidth="1"/>
    <col min="25" max="25" width="23.85546875" customWidth="1"/>
    <col min="26" max="28" width="19.28515625" customWidth="1"/>
  </cols>
  <sheetData>
    <row r="1" spans="1:28" x14ac:dyDescent="0.25">
      <c r="A1" s="2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15</v>
      </c>
      <c r="G1" s="2" t="s">
        <v>7</v>
      </c>
      <c r="H1" s="2" t="s">
        <v>4</v>
      </c>
      <c r="I1" s="2" t="s">
        <v>6</v>
      </c>
      <c r="J1" s="2" t="s">
        <v>5</v>
      </c>
      <c r="K1" s="2" t="s">
        <v>10</v>
      </c>
      <c r="L1" s="2" t="s">
        <v>251</v>
      </c>
      <c r="M1" s="2" t="s">
        <v>250</v>
      </c>
      <c r="N1" s="2" t="s">
        <v>252</v>
      </c>
      <c r="O1" s="2" t="s">
        <v>258</v>
      </c>
      <c r="P1" s="2" t="s">
        <v>257</v>
      </c>
      <c r="Q1" s="2" t="s">
        <v>259</v>
      </c>
      <c r="R1" s="2" t="s">
        <v>8</v>
      </c>
      <c r="S1" s="2" t="s">
        <v>11</v>
      </c>
      <c r="T1" s="2" t="s">
        <v>9</v>
      </c>
      <c r="U1" s="2" t="s">
        <v>12</v>
      </c>
      <c r="V1" s="2" t="s">
        <v>13</v>
      </c>
      <c r="W1" s="2" t="s">
        <v>14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</row>
    <row r="2" spans="1:28" x14ac:dyDescent="0.25">
      <c r="A2" s="1"/>
      <c r="B2" s="14">
        <v>45134</v>
      </c>
      <c r="C2" s="4">
        <v>0.60833333333333328</v>
      </c>
      <c r="F2" s="1" t="s">
        <v>72</v>
      </c>
      <c r="G2" s="1">
        <v>0.05</v>
      </c>
      <c r="H2" s="1">
        <v>139.577</v>
      </c>
      <c r="I2" s="1">
        <v>139.81899999999999</v>
      </c>
      <c r="J2" s="1">
        <v>139.166</v>
      </c>
      <c r="K2" s="1">
        <v>139.416</v>
      </c>
      <c r="L2" s="1">
        <f>5.77-0.25</f>
        <v>5.52</v>
      </c>
      <c r="M2" s="11">
        <f>+((L6*100)/params!$B$1)/100</f>
        <v>1.3439999999999999E-3</v>
      </c>
      <c r="O2" s="11">
        <f>+((L6*100)/params!$B$1)/100</f>
        <v>1.3439999999999999E-3</v>
      </c>
      <c r="P2" s="13">
        <f>+params!B1+L6</f>
        <v>5006.72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4">
        <v>45135</v>
      </c>
      <c r="C3" s="4">
        <v>0.53541666666666665</v>
      </c>
      <c r="F3" s="1" t="s">
        <v>21</v>
      </c>
      <c r="G3" s="1">
        <v>0.37</v>
      </c>
      <c r="H3" s="1">
        <v>1.10348</v>
      </c>
      <c r="I3" s="1">
        <v>1.10307</v>
      </c>
      <c r="J3"/>
      <c r="K3" s="1">
        <v>1.1033500000000001</v>
      </c>
      <c r="L3" s="1">
        <v>-4.8099999999999996</v>
      </c>
      <c r="M3" s="11">
        <f>+((L7*100)/P2)/100</f>
        <v>-7.3101751246324939E-4</v>
      </c>
      <c r="O3" s="11">
        <f>+((L7*100)/P2)/100</f>
        <v>-7.3101751246324939E-4</v>
      </c>
      <c r="P3" s="13">
        <f>+P2+L3</f>
        <v>5001.91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4">
        <v>45135</v>
      </c>
      <c r="C4" s="4">
        <v>0.5625</v>
      </c>
      <c r="F4" s="1" t="s">
        <v>21</v>
      </c>
      <c r="G4" s="1">
        <v>0.32</v>
      </c>
      <c r="H4" s="1">
        <v>1.0353000000000001</v>
      </c>
      <c r="I4" s="1">
        <v>1.0305</v>
      </c>
      <c r="K4" s="1">
        <v>1.1030199999999999</v>
      </c>
      <c r="L4" s="1">
        <v>-16.32</v>
      </c>
      <c r="M4" s="11">
        <f t="shared" ref="M4:M6" si="0">+((L8*100)/P3)/100</f>
        <v>-1.077588361246004E-3</v>
      </c>
      <c r="O4" s="11">
        <f t="shared" ref="O4:O7" si="1">+((L8*100)/P3)/100</f>
        <v>-1.077588361246004E-3</v>
      </c>
      <c r="P4" s="13">
        <f t="shared" ref="P4:P52" si="2">+P3+L4</f>
        <v>4985.59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4">
        <v>45138</v>
      </c>
      <c r="C5" s="4">
        <v>0.37777777777777777</v>
      </c>
      <c r="F5" s="1" t="s">
        <v>21</v>
      </c>
      <c r="G5" s="1">
        <v>0.1</v>
      </c>
      <c r="H5" s="1">
        <v>1.1029800000000001</v>
      </c>
      <c r="I5" s="1">
        <v>1.1024</v>
      </c>
      <c r="K5" s="1">
        <v>1.1031500000000001</v>
      </c>
      <c r="L5" s="1">
        <f>1.7+0.11</f>
        <v>1.81</v>
      </c>
      <c r="M5" s="11">
        <f t="shared" si="0"/>
        <v>2.547341438024386E-4</v>
      </c>
      <c r="O5" s="11">
        <f t="shared" si="1"/>
        <v>2.547341438024386E-4</v>
      </c>
      <c r="P5" s="13">
        <f t="shared" si="2"/>
        <v>4987.4000000000005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>
        <v>1</v>
      </c>
      <c r="B6" s="3">
        <v>45140</v>
      </c>
      <c r="C6" s="4">
        <v>0.35902777777777778</v>
      </c>
      <c r="D6" s="1" t="s">
        <v>125</v>
      </c>
      <c r="F6" s="1" t="s">
        <v>21</v>
      </c>
      <c r="G6" s="1">
        <v>0.12</v>
      </c>
      <c r="H6" s="1">
        <v>142.77099999999999</v>
      </c>
      <c r="I6" s="1">
        <v>142.66</v>
      </c>
      <c r="J6" s="1">
        <v>142.851</v>
      </c>
      <c r="K6" s="1">
        <v>142.851</v>
      </c>
      <c r="L6" s="1">
        <v>6.72</v>
      </c>
      <c r="M6" s="11">
        <f t="shared" si="0"/>
        <v>-1.5138148133295904E-3</v>
      </c>
      <c r="N6" s="1">
        <v>10</v>
      </c>
      <c r="O6" s="11">
        <f t="shared" si="1"/>
        <v>-1.5138148133295904E-3</v>
      </c>
      <c r="P6" s="13">
        <f t="shared" si="2"/>
        <v>4994.1200000000008</v>
      </c>
      <c r="R6" s="8" t="s">
        <v>273</v>
      </c>
      <c r="S6" s="1"/>
      <c r="T6" s="1"/>
      <c r="U6" s="5"/>
      <c r="V6" s="5"/>
      <c r="W6" s="5"/>
      <c r="X6" s="5" t="s">
        <v>264</v>
      </c>
      <c r="Y6" s="5"/>
      <c r="Z6" s="5"/>
      <c r="AA6" s="5"/>
      <c r="AB6" s="5"/>
    </row>
    <row r="7" spans="1:28" ht="15" customHeight="1" x14ac:dyDescent="0.25">
      <c r="A7" s="1">
        <v>2</v>
      </c>
      <c r="B7" s="3">
        <v>45142</v>
      </c>
      <c r="C7" s="4">
        <v>0.42291666666666666</v>
      </c>
      <c r="D7" s="1" t="s">
        <v>125</v>
      </c>
      <c r="F7" s="1" t="s">
        <v>21</v>
      </c>
      <c r="G7" s="1">
        <v>0.05</v>
      </c>
      <c r="H7" s="1">
        <v>142.07599999999999</v>
      </c>
      <c r="I7" s="1">
        <v>141.905</v>
      </c>
      <c r="K7" s="1">
        <v>141.97200000000001</v>
      </c>
      <c r="L7" s="1">
        <v>-3.66</v>
      </c>
      <c r="M7" s="11">
        <f>+((L7*100)/P2)/100</f>
        <v>-7.3101751246324939E-4</v>
      </c>
      <c r="N7" s="1">
        <v>0.25</v>
      </c>
      <c r="O7" s="11">
        <f t="shared" si="1"/>
        <v>2.2025902461294479E-5</v>
      </c>
      <c r="P7" s="13">
        <f t="shared" si="2"/>
        <v>4990.4600000000009</v>
      </c>
      <c r="R7" s="8" t="s">
        <v>274</v>
      </c>
      <c r="S7" s="1"/>
      <c r="T7" s="1"/>
      <c r="U7" s="5" t="s">
        <v>254</v>
      </c>
      <c r="V7" s="5" t="s">
        <v>255</v>
      </c>
      <c r="W7" s="5" t="s">
        <v>256</v>
      </c>
      <c r="X7" s="5" t="s">
        <v>225</v>
      </c>
      <c r="Y7" s="5"/>
      <c r="Z7" s="5"/>
      <c r="AA7" s="5"/>
      <c r="AB7" s="5"/>
    </row>
    <row r="8" spans="1:28" ht="15" customHeight="1" x14ac:dyDescent="0.25">
      <c r="A8" s="1">
        <v>3</v>
      </c>
      <c r="B8" s="3">
        <v>45142</v>
      </c>
      <c r="C8" s="4">
        <v>0.4597222222222222</v>
      </c>
      <c r="D8" s="1" t="s">
        <v>125</v>
      </c>
      <c r="F8" s="1" t="s">
        <v>72</v>
      </c>
      <c r="G8" s="1">
        <v>0.09</v>
      </c>
      <c r="H8" s="1">
        <v>141.751</v>
      </c>
      <c r="I8" s="1">
        <v>141.83600000000001</v>
      </c>
      <c r="K8" s="1">
        <v>141.83600000000001</v>
      </c>
      <c r="L8" s="1">
        <v>-5.39</v>
      </c>
      <c r="M8" s="11">
        <f t="shared" ref="M8:M52" si="3">+((L8*100)/P7)/100</f>
        <v>-1.0800607559222995E-3</v>
      </c>
      <c r="N8" s="1">
        <v>0</v>
      </c>
      <c r="O8" s="11">
        <f>+O7+M8</f>
        <v>-1.058034853461005E-3</v>
      </c>
      <c r="P8" s="13">
        <f t="shared" si="2"/>
        <v>4985.0700000000006</v>
      </c>
      <c r="R8" s="8" t="s">
        <v>275</v>
      </c>
      <c r="S8" s="1"/>
      <c r="T8" s="1"/>
      <c r="U8" s="5" t="s">
        <v>260</v>
      </c>
      <c r="V8" s="5" t="s">
        <v>261</v>
      </c>
      <c r="W8" s="5" t="s">
        <v>262</v>
      </c>
      <c r="X8" s="5" t="s">
        <v>32</v>
      </c>
      <c r="Y8" s="5" t="s">
        <v>263</v>
      </c>
      <c r="Z8" s="5"/>
      <c r="AA8" s="5"/>
      <c r="AB8" s="5"/>
    </row>
    <row r="9" spans="1:28" ht="15" customHeight="1" x14ac:dyDescent="0.25">
      <c r="A9" s="1">
        <v>4</v>
      </c>
      <c r="B9" s="3">
        <v>45142</v>
      </c>
      <c r="C9" s="4">
        <v>0.46736111111111112</v>
      </c>
      <c r="D9" s="1" t="s">
        <v>125</v>
      </c>
      <c r="F9" s="1" t="s">
        <v>72</v>
      </c>
      <c r="G9" s="1">
        <v>0.05</v>
      </c>
      <c r="H9" s="1">
        <v>141.721</v>
      </c>
      <c r="I9" s="1">
        <v>141.79599999999999</v>
      </c>
      <c r="K9" s="1">
        <v>141.685</v>
      </c>
      <c r="L9" s="1">
        <v>1.27</v>
      </c>
      <c r="M9" s="11">
        <f t="shared" si="3"/>
        <v>2.5476071549647243E-4</v>
      </c>
      <c r="N9" s="1">
        <v>2.31</v>
      </c>
      <c r="O9" s="11">
        <f t="shared" ref="O9:O52" si="4">+O8+M9</f>
        <v>-8.0327413796453257E-4</v>
      </c>
      <c r="P9" s="13">
        <f t="shared" si="2"/>
        <v>4986.3400000000011</v>
      </c>
      <c r="R9" s="8" t="s">
        <v>274</v>
      </c>
      <c r="S9" s="1"/>
      <c r="T9" s="1"/>
      <c r="U9" s="5" t="s">
        <v>265</v>
      </c>
      <c r="V9" s="5"/>
      <c r="W9" s="5"/>
      <c r="X9" s="5" t="s">
        <v>225</v>
      </c>
      <c r="Y9" s="5" t="s">
        <v>265</v>
      </c>
      <c r="Z9" s="5"/>
      <c r="AA9" s="5"/>
      <c r="AB9" s="5"/>
    </row>
    <row r="10" spans="1:28" x14ac:dyDescent="0.25">
      <c r="A10" s="1">
        <v>5</v>
      </c>
      <c r="B10" s="3">
        <v>45145</v>
      </c>
      <c r="C10" s="4">
        <v>0.30555555555555552</v>
      </c>
      <c r="D10" s="1" t="s">
        <v>125</v>
      </c>
      <c r="F10" s="1" t="s">
        <v>21</v>
      </c>
      <c r="G10" s="1">
        <v>0.43</v>
      </c>
      <c r="H10" s="1">
        <v>142.43899999999999</v>
      </c>
      <c r="I10" s="1">
        <v>142.41399999999999</v>
      </c>
      <c r="K10" s="1">
        <v>142.41399999999999</v>
      </c>
      <c r="L10" s="1">
        <v>-7.55</v>
      </c>
      <c r="M10" s="11">
        <f t="shared" si="3"/>
        <v>-1.5141366212492527E-3</v>
      </c>
      <c r="N10" s="1">
        <v>0.4</v>
      </c>
      <c r="O10" s="11">
        <f t="shared" si="4"/>
        <v>-2.3174107592137854E-3</v>
      </c>
      <c r="P10" s="13">
        <f t="shared" si="2"/>
        <v>4978.7900000000009</v>
      </c>
      <c r="Q10" s="12"/>
      <c r="R10" s="8" t="s">
        <v>275</v>
      </c>
      <c r="S10" s="1"/>
      <c r="T10" s="1"/>
      <c r="U10" s="5"/>
      <c r="V10" s="5"/>
      <c r="W10" s="5"/>
      <c r="X10" s="5"/>
      <c r="Y10" s="5"/>
      <c r="Z10" s="5"/>
      <c r="AA10" s="5"/>
      <c r="AB10" s="5"/>
    </row>
    <row r="11" spans="1:28" ht="15" customHeight="1" x14ac:dyDescent="0.25">
      <c r="A11" s="1">
        <v>6</v>
      </c>
      <c r="B11" s="3">
        <v>45145</v>
      </c>
      <c r="C11" s="4">
        <v>0.30902777777777779</v>
      </c>
      <c r="D11" s="1" t="s">
        <v>125</v>
      </c>
      <c r="F11" s="1" t="s">
        <v>72</v>
      </c>
      <c r="G11" s="1">
        <v>0.16</v>
      </c>
      <c r="H11" s="1">
        <v>142.374</v>
      </c>
      <c r="I11" s="1">
        <v>142.37299999999999</v>
      </c>
      <c r="K11" s="1">
        <v>142.37299999999999</v>
      </c>
      <c r="L11" s="1">
        <v>0.11</v>
      </c>
      <c r="M11" s="11">
        <f t="shared" si="3"/>
        <v>2.2093721566886733E-5</v>
      </c>
      <c r="N11" s="1">
        <v>16</v>
      </c>
      <c r="O11" s="11">
        <f t="shared" si="4"/>
        <v>-2.2953170376468985E-3</v>
      </c>
      <c r="P11" s="13">
        <f t="shared" si="2"/>
        <v>4978.9000000000005</v>
      </c>
      <c r="R11" s="8" t="s">
        <v>276</v>
      </c>
      <c r="S11" s="1"/>
      <c r="T11" s="1"/>
      <c r="U11" s="5" t="s">
        <v>266</v>
      </c>
      <c r="V11" s="5"/>
      <c r="W11" s="5"/>
      <c r="X11" s="5" t="s">
        <v>30</v>
      </c>
      <c r="Y11" s="5" t="s">
        <v>267</v>
      </c>
      <c r="Z11" s="5"/>
      <c r="AA11" s="5"/>
      <c r="AB11" s="5"/>
    </row>
    <row r="12" spans="1:28" ht="15" customHeight="1" x14ac:dyDescent="0.25">
      <c r="A12" s="1">
        <v>7</v>
      </c>
      <c r="B12" s="3">
        <v>45145</v>
      </c>
      <c r="C12" s="4">
        <v>0.34166666666666662</v>
      </c>
      <c r="D12" s="1" t="s">
        <v>125</v>
      </c>
      <c r="F12" s="1" t="s">
        <v>21</v>
      </c>
      <c r="G12" s="1">
        <v>0.15</v>
      </c>
      <c r="H12" s="1">
        <v>142.36600000000001</v>
      </c>
      <c r="I12" s="1">
        <v>142.33099999999999</v>
      </c>
      <c r="K12" s="1">
        <v>142.32400000000001</v>
      </c>
      <c r="L12" s="1">
        <v>-4.43</v>
      </c>
      <c r="M12" s="11">
        <f t="shared" si="3"/>
        <v>-8.8975476510875877E-4</v>
      </c>
      <c r="N12" s="1">
        <v>0.6</v>
      </c>
      <c r="O12" s="11">
        <f t="shared" si="4"/>
        <v>-3.1850718027556573E-3</v>
      </c>
      <c r="P12" s="13">
        <f t="shared" si="2"/>
        <v>4974.47</v>
      </c>
      <c r="R12" s="8" t="s">
        <v>275</v>
      </c>
      <c r="S12" s="1"/>
      <c r="T12" s="1"/>
      <c r="U12" s="5" t="s">
        <v>268</v>
      </c>
      <c r="V12" s="5"/>
      <c r="W12" s="5"/>
      <c r="X12" s="5"/>
      <c r="Y12" s="5"/>
      <c r="Z12" s="5"/>
      <c r="AA12" s="5"/>
      <c r="AB12" s="5"/>
    </row>
    <row r="13" spans="1:28" ht="15" customHeight="1" x14ac:dyDescent="0.25">
      <c r="A13" s="1">
        <v>8</v>
      </c>
      <c r="B13" s="3">
        <v>45145</v>
      </c>
      <c r="C13" s="4">
        <v>0.35555555555555557</v>
      </c>
      <c r="D13" s="1" t="s">
        <v>125</v>
      </c>
      <c r="F13" s="1" t="s">
        <v>21</v>
      </c>
      <c r="G13" s="1">
        <v>0.15</v>
      </c>
      <c r="H13" s="1">
        <v>142.31100000000001</v>
      </c>
      <c r="I13" s="1">
        <v>142.26</v>
      </c>
      <c r="K13" s="1">
        <v>142.26</v>
      </c>
      <c r="L13" s="1">
        <v>-5.38</v>
      </c>
      <c r="M13" s="11">
        <f t="shared" si="3"/>
        <v>-1.0815222526218873E-3</v>
      </c>
      <c r="N13" s="1">
        <v>0.31</v>
      </c>
      <c r="O13" s="11">
        <f t="shared" si="4"/>
        <v>-4.2665940553775449E-3</v>
      </c>
      <c r="P13" s="13">
        <f t="shared" si="2"/>
        <v>4969.09</v>
      </c>
      <c r="R13" s="8" t="s">
        <v>275</v>
      </c>
      <c r="S13" s="1"/>
      <c r="T13" s="1"/>
      <c r="U13" s="5" t="s">
        <v>269</v>
      </c>
      <c r="V13" s="5"/>
      <c r="W13" s="5"/>
      <c r="X13" s="5"/>
      <c r="Y13" s="5"/>
      <c r="Z13" s="5"/>
      <c r="AA13" s="5"/>
      <c r="AB13" s="5"/>
    </row>
    <row r="14" spans="1:28" x14ac:dyDescent="0.25">
      <c r="A14" s="1">
        <v>9</v>
      </c>
      <c r="B14" s="3">
        <v>45145</v>
      </c>
      <c r="C14" s="4">
        <v>0.37222222222222223</v>
      </c>
      <c r="D14" s="1" t="s">
        <v>125</v>
      </c>
      <c r="F14" s="1" t="s">
        <v>21</v>
      </c>
      <c r="G14" s="1">
        <v>0.22</v>
      </c>
      <c r="H14" s="1">
        <v>142.255</v>
      </c>
      <c r="I14" s="1">
        <v>142.23099999999999</v>
      </c>
      <c r="K14" s="1">
        <v>142.22999999999999</v>
      </c>
      <c r="L14" s="1">
        <v>-3.87</v>
      </c>
      <c r="M14" s="11">
        <f t="shared" si="3"/>
        <v>-7.7881463205536623E-4</v>
      </c>
      <c r="N14" s="1">
        <v>0</v>
      </c>
      <c r="O14" s="11">
        <f t="shared" si="4"/>
        <v>-5.0454086874329113E-3</v>
      </c>
      <c r="P14" s="13">
        <f t="shared" si="2"/>
        <v>4965.22</v>
      </c>
      <c r="R14" s="8" t="s">
        <v>275</v>
      </c>
      <c r="S14" s="1"/>
      <c r="T14" s="1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A15" s="1">
        <v>10</v>
      </c>
      <c r="B15" s="3">
        <v>45145</v>
      </c>
      <c r="C15" s="4">
        <v>0.8208333333333333</v>
      </c>
      <c r="D15" s="1" t="s">
        <v>125</v>
      </c>
      <c r="F15" s="1" t="s">
        <v>72</v>
      </c>
      <c r="G15" s="1">
        <v>0.13</v>
      </c>
      <c r="H15" s="1">
        <v>142.40600000000001</v>
      </c>
      <c r="I15" s="1">
        <v>142.464</v>
      </c>
      <c r="K15" s="1">
        <v>142.46700000000001</v>
      </c>
      <c r="L15" s="1">
        <v>-5.57</v>
      </c>
      <c r="M15" s="11">
        <f t="shared" si="3"/>
        <v>-1.1218032635009123E-3</v>
      </c>
      <c r="N15" s="1">
        <v>0</v>
      </c>
      <c r="O15" s="11">
        <f t="shared" si="4"/>
        <v>-6.1672119509338236E-3</v>
      </c>
      <c r="P15" s="13">
        <f t="shared" si="2"/>
        <v>4959.6500000000005</v>
      </c>
      <c r="R15" s="8" t="s">
        <v>275</v>
      </c>
      <c r="S15" s="1"/>
      <c r="T15" s="1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A16" s="1">
        <v>11</v>
      </c>
      <c r="B16" s="3">
        <v>45145</v>
      </c>
      <c r="C16" s="4">
        <v>0.8208333333333333</v>
      </c>
      <c r="D16" s="1" t="s">
        <v>125</v>
      </c>
      <c r="F16" s="1" t="s">
        <v>72</v>
      </c>
      <c r="G16" s="1">
        <v>0.05</v>
      </c>
      <c r="H16" s="1">
        <v>142.40600000000001</v>
      </c>
      <c r="I16" s="1">
        <v>142.54</v>
      </c>
      <c r="K16" s="1">
        <v>142.54499999999999</v>
      </c>
      <c r="L16" s="1">
        <v>-4.88</v>
      </c>
      <c r="M16" s="11">
        <f t="shared" si="3"/>
        <v>-9.8394039902009213E-4</v>
      </c>
      <c r="N16" s="1">
        <v>0</v>
      </c>
      <c r="O16" s="11">
        <f t="shared" si="4"/>
        <v>-7.1511523499539157E-3</v>
      </c>
      <c r="P16" s="13">
        <f t="shared" si="2"/>
        <v>4954.7700000000004</v>
      </c>
      <c r="R16" s="8" t="s">
        <v>275</v>
      </c>
      <c r="S16" s="1"/>
      <c r="T16" s="1"/>
      <c r="U16" s="5"/>
      <c r="V16" s="5"/>
      <c r="W16" s="5"/>
      <c r="X16" s="5"/>
      <c r="Y16" s="5"/>
      <c r="Z16" s="5"/>
      <c r="AA16" s="5"/>
      <c r="AB16" s="5"/>
    </row>
    <row r="17" spans="1:28" ht="15" customHeight="1" x14ac:dyDescent="0.25">
      <c r="A17" s="1">
        <v>12</v>
      </c>
      <c r="B17" s="3">
        <v>45146</v>
      </c>
      <c r="C17" s="4">
        <v>0.4777777777777778</v>
      </c>
      <c r="D17" s="1" t="s">
        <v>125</v>
      </c>
      <c r="F17" s="1" t="s">
        <v>21</v>
      </c>
      <c r="G17" s="1">
        <v>0.04</v>
      </c>
      <c r="H17" s="1">
        <v>143.107</v>
      </c>
      <c r="I17" s="1">
        <v>143.02699999999999</v>
      </c>
      <c r="K17" s="1">
        <v>143.29</v>
      </c>
      <c r="L17" s="1">
        <v>5.1100000000000003</v>
      </c>
      <c r="M17" s="11">
        <f t="shared" si="3"/>
        <v>1.0313294058049113E-3</v>
      </c>
      <c r="N17" s="1">
        <v>4.82</v>
      </c>
      <c r="O17" s="11">
        <f t="shared" si="4"/>
        <v>-6.1198229441490042E-3</v>
      </c>
      <c r="P17" s="13">
        <f t="shared" si="2"/>
        <v>4959.88</v>
      </c>
      <c r="R17" s="8" t="s">
        <v>273</v>
      </c>
      <c r="S17" s="1"/>
      <c r="T17" s="1"/>
      <c r="U17" s="5" t="s">
        <v>270</v>
      </c>
      <c r="V17" s="5" t="s">
        <v>271</v>
      </c>
      <c r="W17" s="5" t="s">
        <v>272</v>
      </c>
      <c r="X17" s="5"/>
      <c r="Y17" s="5"/>
      <c r="Z17" s="5"/>
      <c r="AA17" s="5"/>
      <c r="AB17" s="5"/>
    </row>
    <row r="18" spans="1:28" x14ac:dyDescent="0.25">
      <c r="A18" s="1">
        <v>13</v>
      </c>
      <c r="B18" s="3">
        <v>45146</v>
      </c>
      <c r="C18" s="4">
        <v>0.4777777777777778</v>
      </c>
      <c r="D18" s="1" t="s">
        <v>125</v>
      </c>
      <c r="F18" s="1" t="s">
        <v>21</v>
      </c>
      <c r="G18" s="1">
        <v>0.04</v>
      </c>
      <c r="H18" s="1">
        <v>143.107</v>
      </c>
      <c r="I18" s="1">
        <v>143.114</v>
      </c>
      <c r="J18" s="1">
        <v>151.661</v>
      </c>
      <c r="K18" s="1">
        <v>143.11199999999999</v>
      </c>
      <c r="L18" s="1">
        <v>0.14000000000000001</v>
      </c>
      <c r="M18" s="11">
        <f t="shared" si="3"/>
        <v>2.8226489350548808E-5</v>
      </c>
      <c r="N18" s="1">
        <v>4.82</v>
      </c>
      <c r="O18" s="11">
        <f t="shared" si="4"/>
        <v>-6.0915964547984553E-3</v>
      </c>
      <c r="P18" s="13">
        <f t="shared" si="2"/>
        <v>4960.0200000000004</v>
      </c>
      <c r="R18" s="8" t="s">
        <v>276</v>
      </c>
      <c r="S18" s="1"/>
      <c r="T18" s="1"/>
      <c r="U18" s="5"/>
      <c r="V18" s="5"/>
      <c r="W18" s="5"/>
      <c r="X18" s="5"/>
      <c r="Y18" s="5"/>
      <c r="Z18" s="5"/>
      <c r="AA18" s="5"/>
      <c r="AB18" s="5"/>
    </row>
    <row r="19" spans="1:28" ht="15" customHeight="1" x14ac:dyDescent="0.25">
      <c r="A19" s="1">
        <v>14</v>
      </c>
      <c r="B19" s="3">
        <v>45147</v>
      </c>
      <c r="C19" s="4">
        <v>0.3527777777777778</v>
      </c>
      <c r="D19" s="1" t="s">
        <v>125</v>
      </c>
      <c r="F19" s="1" t="s">
        <v>21</v>
      </c>
      <c r="G19" s="1">
        <v>0.09</v>
      </c>
      <c r="H19" s="1">
        <v>143.36699999999999</v>
      </c>
      <c r="I19" s="1">
        <v>143.44</v>
      </c>
      <c r="K19" s="1">
        <v>143.41399999999999</v>
      </c>
      <c r="L19" s="1">
        <f>-1.31-2.61</f>
        <v>-3.92</v>
      </c>
      <c r="M19" s="11">
        <f t="shared" si="3"/>
        <v>-7.9031939387341169E-4</v>
      </c>
      <c r="N19" s="1">
        <v>0.33</v>
      </c>
      <c r="O19" s="11">
        <f t="shared" si="4"/>
        <v>-6.8819158486718669E-3</v>
      </c>
      <c r="P19" s="13">
        <f t="shared" si="2"/>
        <v>4956.1000000000004</v>
      </c>
      <c r="R19" s="8" t="s">
        <v>274</v>
      </c>
      <c r="S19" s="1"/>
      <c r="T19" s="1"/>
      <c r="U19" s="5" t="s">
        <v>277</v>
      </c>
      <c r="V19" s="5"/>
      <c r="W19" s="5"/>
      <c r="X19" s="5" t="s">
        <v>225</v>
      </c>
      <c r="Y19" s="5" t="s">
        <v>278</v>
      </c>
      <c r="Z19" s="5"/>
      <c r="AA19" s="5"/>
      <c r="AB19" s="5"/>
    </row>
    <row r="20" spans="1:28" ht="15" customHeight="1" x14ac:dyDescent="0.25">
      <c r="A20" s="1">
        <v>15</v>
      </c>
      <c r="B20" s="3">
        <v>45147</v>
      </c>
      <c r="C20" s="4">
        <v>0.59444444444444444</v>
      </c>
      <c r="D20" s="1" t="s">
        <v>125</v>
      </c>
      <c r="F20" s="1" t="s">
        <v>21</v>
      </c>
      <c r="G20" s="1">
        <v>0.12</v>
      </c>
      <c r="H20" s="1">
        <v>143.541</v>
      </c>
      <c r="I20" s="1">
        <v>143.50399999999999</v>
      </c>
      <c r="K20" s="1">
        <v>143.523</v>
      </c>
      <c r="L20" s="1">
        <f>-1.5+8.87</f>
        <v>7.3699999999999992</v>
      </c>
      <c r="M20" s="11">
        <f t="shared" si="3"/>
        <v>1.4870563547951007E-3</v>
      </c>
      <c r="O20" s="11">
        <f t="shared" si="4"/>
        <v>-5.394859493876766E-3</v>
      </c>
      <c r="P20" s="13">
        <f t="shared" si="2"/>
        <v>4963.47</v>
      </c>
      <c r="R20" s="8"/>
      <c r="S20" s="1"/>
      <c r="T20" s="1"/>
      <c r="U20" s="5" t="s">
        <v>285</v>
      </c>
      <c r="V20" s="5" t="s">
        <v>286</v>
      </c>
      <c r="W20" s="5" t="s">
        <v>287</v>
      </c>
      <c r="X20" s="5"/>
      <c r="Y20" s="5"/>
      <c r="Z20" s="5"/>
      <c r="AA20" s="5"/>
      <c r="AB20" s="5"/>
    </row>
    <row r="21" spans="1:28" x14ac:dyDescent="0.25">
      <c r="A21" s="1">
        <v>16</v>
      </c>
      <c r="B21" s="3">
        <v>45147</v>
      </c>
      <c r="C21" s="4">
        <v>0.63402777777777775</v>
      </c>
      <c r="D21" s="1" t="s">
        <v>125</v>
      </c>
      <c r="F21" s="1" t="s">
        <v>21</v>
      </c>
      <c r="G21" s="1">
        <v>0.05</v>
      </c>
      <c r="H21" s="1">
        <v>143.65299999999999</v>
      </c>
      <c r="I21" s="1">
        <v>146.58500000000001</v>
      </c>
      <c r="K21" s="1">
        <v>143.72900000000001</v>
      </c>
      <c r="L21" s="1">
        <f>2.64-0.17</f>
        <v>2.4700000000000002</v>
      </c>
      <c r="M21" s="11">
        <f t="shared" si="3"/>
        <v>4.976357266186761E-4</v>
      </c>
      <c r="O21" s="11">
        <f t="shared" si="4"/>
        <v>-4.8972237672580896E-3</v>
      </c>
      <c r="P21" s="13">
        <f t="shared" si="2"/>
        <v>4965.9400000000005</v>
      </c>
      <c r="R21" s="8"/>
      <c r="S21" s="1"/>
      <c r="T21" s="1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1">
        <v>17</v>
      </c>
      <c r="B22" s="3">
        <v>45160</v>
      </c>
      <c r="C22" s="4">
        <v>0.36527777777777781</v>
      </c>
      <c r="D22" s="1" t="s">
        <v>125</v>
      </c>
      <c r="F22" s="1" t="s">
        <v>72</v>
      </c>
      <c r="G22" s="1">
        <v>7.0000000000000007E-2</v>
      </c>
      <c r="H22" s="1">
        <v>145.745</v>
      </c>
      <c r="I22" s="1">
        <v>145.863</v>
      </c>
      <c r="K22" s="1">
        <v>145.86799999999999</v>
      </c>
      <c r="L22" s="1">
        <v>-5.9</v>
      </c>
      <c r="M22" s="11">
        <f t="shared" si="3"/>
        <v>-1.1880932915017096E-3</v>
      </c>
      <c r="O22" s="11">
        <f t="shared" si="4"/>
        <v>-6.0853170587597989E-3</v>
      </c>
      <c r="P22" s="13">
        <f t="shared" si="2"/>
        <v>4960.0400000000009</v>
      </c>
      <c r="R22" s="8"/>
      <c r="S22" s="1"/>
      <c r="T22" s="1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1">
        <v>18</v>
      </c>
      <c r="B23" s="3">
        <v>45160</v>
      </c>
      <c r="C23" s="4">
        <v>0.47083333333333338</v>
      </c>
      <c r="D23" s="1" t="s">
        <v>125</v>
      </c>
      <c r="F23" s="1" t="s">
        <v>72</v>
      </c>
      <c r="G23" s="1">
        <v>0.03</v>
      </c>
      <c r="H23" s="1">
        <v>145.89400000000001</v>
      </c>
      <c r="I23" s="1">
        <v>146.13999999999999</v>
      </c>
      <c r="K23" s="1">
        <v>146.02600000000001</v>
      </c>
      <c r="L23" s="1">
        <v>-2.71</v>
      </c>
      <c r="M23" s="11">
        <f t="shared" si="3"/>
        <v>-5.4636656155998737E-4</v>
      </c>
      <c r="O23" s="11">
        <f t="shared" si="4"/>
        <v>-6.6316836203197862E-3</v>
      </c>
      <c r="P23" s="13">
        <f t="shared" si="2"/>
        <v>4957.3300000000008</v>
      </c>
      <c r="R23" s="8"/>
      <c r="S23" s="1"/>
      <c r="T23" s="1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s="1">
        <v>19</v>
      </c>
      <c r="B24" s="3">
        <v>45160</v>
      </c>
      <c r="C24" s="4">
        <v>0.47847222222222219</v>
      </c>
      <c r="D24" s="1" t="s">
        <v>125</v>
      </c>
      <c r="F24" s="1" t="s">
        <v>21</v>
      </c>
      <c r="G24" s="1">
        <v>0.04</v>
      </c>
      <c r="H24" s="1">
        <v>146.054</v>
      </c>
      <c r="I24" s="1">
        <v>145.876</v>
      </c>
      <c r="K24" s="1">
        <v>145.876</v>
      </c>
      <c r="L24" s="1">
        <v>-4.88</v>
      </c>
      <c r="M24" s="11">
        <f t="shared" si="3"/>
        <v>-9.8440087708504356E-4</v>
      </c>
      <c r="O24" s="11">
        <f t="shared" si="4"/>
        <v>-7.6160844974048295E-3</v>
      </c>
      <c r="P24" s="13">
        <f t="shared" si="2"/>
        <v>4952.4500000000007</v>
      </c>
      <c r="R24" s="8"/>
      <c r="S24" s="1"/>
      <c r="T24" s="1"/>
      <c r="U24" s="5"/>
      <c r="V24" s="5"/>
      <c r="W24" s="5"/>
      <c r="X24" s="5"/>
      <c r="Y24" s="5"/>
      <c r="Z24" s="5"/>
      <c r="AA24" s="5"/>
      <c r="AB24" s="5"/>
    </row>
    <row r="25" spans="1:28" x14ac:dyDescent="0.25">
      <c r="A25" s="1">
        <v>20</v>
      </c>
      <c r="B25" s="3">
        <v>45160</v>
      </c>
      <c r="C25" s="4">
        <v>0.62291666666666667</v>
      </c>
      <c r="D25" s="1" t="s">
        <v>125</v>
      </c>
      <c r="F25" s="1" t="s">
        <v>21</v>
      </c>
      <c r="G25" s="1">
        <v>0.08</v>
      </c>
      <c r="H25" s="1">
        <v>145.79599999999999</v>
      </c>
      <c r="I25" s="1">
        <v>145.78100000000001</v>
      </c>
      <c r="K25" s="1">
        <v>145.78100000000001</v>
      </c>
      <c r="L25" s="1">
        <v>-0.82</v>
      </c>
      <c r="M25" s="11">
        <f t="shared" si="3"/>
        <v>-1.655746145847005E-4</v>
      </c>
      <c r="O25" s="11">
        <f t="shared" si="4"/>
        <v>-7.7816591119895303E-3</v>
      </c>
      <c r="P25" s="13">
        <f t="shared" si="2"/>
        <v>4951.630000000001</v>
      </c>
      <c r="R25" s="8"/>
      <c r="S25" s="1"/>
      <c r="T25" s="1"/>
      <c r="U25" s="5"/>
      <c r="V25" s="5"/>
      <c r="W25" s="5"/>
      <c r="X25" s="5"/>
      <c r="Y25" s="5"/>
      <c r="Z25" s="5"/>
      <c r="AA25" s="5"/>
      <c r="AB25" s="5"/>
    </row>
    <row r="26" spans="1:28" x14ac:dyDescent="0.25">
      <c r="A26" s="1">
        <v>21</v>
      </c>
      <c r="B26" s="3">
        <v>45161</v>
      </c>
      <c r="C26" s="4">
        <v>0.3263888888888889</v>
      </c>
      <c r="D26" s="1" t="s">
        <v>125</v>
      </c>
      <c r="F26" s="1" t="s">
        <v>72</v>
      </c>
      <c r="G26" s="1">
        <v>0.05</v>
      </c>
      <c r="H26" s="1">
        <v>145.417</v>
      </c>
      <c r="I26" s="1">
        <v>145.554</v>
      </c>
      <c r="K26" s="1">
        <v>145.554</v>
      </c>
      <c r="L26" s="1">
        <v>-4.71</v>
      </c>
      <c r="M26" s="11">
        <f t="shared" si="3"/>
        <v>-9.5120192744611355E-4</v>
      </c>
      <c r="O26" s="11">
        <f t="shared" si="4"/>
        <v>-8.7328610394356437E-3</v>
      </c>
      <c r="P26" s="13">
        <f t="shared" si="2"/>
        <v>4946.920000000001</v>
      </c>
      <c r="R26" s="8"/>
      <c r="S26" s="1"/>
      <c r="T26" s="1"/>
      <c r="U26" s="5"/>
      <c r="V26" s="5"/>
      <c r="W26" s="5"/>
      <c r="X26" s="5"/>
      <c r="Y26" s="5"/>
      <c r="Z26" s="5"/>
      <c r="AA26" s="5"/>
      <c r="AB26" s="5"/>
    </row>
    <row r="27" spans="1:28" ht="15" customHeight="1" x14ac:dyDescent="0.25">
      <c r="A27" s="1">
        <v>22</v>
      </c>
      <c r="B27" s="3">
        <v>45161</v>
      </c>
      <c r="C27" s="4">
        <v>0.38958333333333334</v>
      </c>
      <c r="D27" s="1" t="s">
        <v>125</v>
      </c>
      <c r="F27" s="1" t="s">
        <v>72</v>
      </c>
      <c r="G27" s="1">
        <v>0.08</v>
      </c>
      <c r="H27" s="1">
        <v>145.46199999999999</v>
      </c>
      <c r="I27" s="1">
        <v>145.548</v>
      </c>
      <c r="K27" s="1">
        <v>145.55799999999999</v>
      </c>
      <c r="L27" s="1">
        <v>-5.28</v>
      </c>
      <c r="M27" s="11">
        <f t="shared" si="3"/>
        <v>-1.0673307835986834E-3</v>
      </c>
      <c r="O27" s="11">
        <f t="shared" si="4"/>
        <v>-9.800191823034328E-3</v>
      </c>
      <c r="P27" s="13">
        <f t="shared" si="2"/>
        <v>4941.6400000000012</v>
      </c>
      <c r="R27" s="8"/>
      <c r="S27" s="1"/>
      <c r="T27" s="1"/>
      <c r="U27" s="5" t="s">
        <v>288</v>
      </c>
      <c r="V27" s="5"/>
      <c r="W27" s="5"/>
      <c r="X27" s="5"/>
      <c r="Y27" s="5"/>
      <c r="Z27" s="5"/>
      <c r="AA27" s="5"/>
      <c r="AB27" s="5"/>
    </row>
    <row r="28" spans="1:28" ht="15" customHeight="1" x14ac:dyDescent="0.25">
      <c r="A28" s="1">
        <v>23</v>
      </c>
      <c r="B28" s="3">
        <v>45161</v>
      </c>
      <c r="C28" s="4">
        <v>0.43055555555555558</v>
      </c>
      <c r="D28" s="1" t="s">
        <v>125</v>
      </c>
      <c r="F28" s="1" t="s">
        <v>72</v>
      </c>
      <c r="G28" s="1">
        <v>0.02</v>
      </c>
      <c r="H28" s="1">
        <v>145.24</v>
      </c>
      <c r="I28" s="1">
        <v>145.23500000000001</v>
      </c>
      <c r="J28" s="1">
        <v>143.28899999999999</v>
      </c>
      <c r="K28" s="1">
        <v>145.23500000000001</v>
      </c>
      <c r="L28" s="1">
        <v>-7.0000000000000007E-2</v>
      </c>
      <c r="M28" s="11">
        <f t="shared" si="3"/>
        <v>-1.4165337823070882E-5</v>
      </c>
      <c r="O28" s="11">
        <f t="shared" si="4"/>
        <v>-9.8143571608573996E-3</v>
      </c>
      <c r="P28" s="13">
        <f t="shared" si="2"/>
        <v>4941.5700000000015</v>
      </c>
      <c r="R28" s="8"/>
      <c r="S28" s="1"/>
      <c r="T28" s="1"/>
      <c r="U28" s="5" t="s">
        <v>289</v>
      </c>
      <c r="V28" s="5"/>
      <c r="W28" s="5"/>
      <c r="X28" s="5"/>
      <c r="Y28" s="5"/>
      <c r="Z28" s="5"/>
      <c r="AA28" s="5"/>
      <c r="AB28" s="5"/>
    </row>
    <row r="29" spans="1:28" x14ac:dyDescent="0.25">
      <c r="A29" s="1">
        <v>24</v>
      </c>
      <c r="B29" s="3">
        <v>45162</v>
      </c>
      <c r="C29" s="4">
        <v>0.3215277777777778</v>
      </c>
      <c r="D29" s="1" t="s">
        <v>125</v>
      </c>
      <c r="F29" s="1" t="s">
        <v>72</v>
      </c>
      <c r="G29" s="1">
        <v>0.11</v>
      </c>
      <c r="H29" s="1">
        <v>145.417</v>
      </c>
      <c r="I29" s="1">
        <v>145.48500000000001</v>
      </c>
      <c r="K29" s="1">
        <v>145.48699999999999</v>
      </c>
      <c r="L29" s="1">
        <v>-5.29</v>
      </c>
      <c r="M29" s="11">
        <f t="shared" si="3"/>
        <v>-1.0705099796218607E-3</v>
      </c>
      <c r="O29" s="11">
        <f t="shared" si="4"/>
        <v>-1.088486714047926E-2</v>
      </c>
      <c r="P29" s="13">
        <f t="shared" si="2"/>
        <v>4936.2800000000016</v>
      </c>
      <c r="R29" s="8"/>
      <c r="S29" s="1"/>
      <c r="T29" s="1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1">
        <v>25</v>
      </c>
      <c r="B30" s="3">
        <v>45162</v>
      </c>
      <c r="C30" s="4">
        <v>0.41666666666666669</v>
      </c>
      <c r="D30" s="1" t="s">
        <v>125</v>
      </c>
      <c r="F30" s="1" t="s">
        <v>72</v>
      </c>
      <c r="G30" s="1">
        <v>7.0000000000000007E-2</v>
      </c>
      <c r="H30" s="1">
        <v>145.858</v>
      </c>
      <c r="I30" s="1">
        <v>145.404</v>
      </c>
      <c r="K30" s="1">
        <v>145.85599999999999</v>
      </c>
      <c r="L30" s="1">
        <v>0.1</v>
      </c>
      <c r="M30" s="11">
        <f t="shared" si="3"/>
        <v>2.0258170120009393E-5</v>
      </c>
      <c r="O30" s="11">
        <f t="shared" si="4"/>
        <v>-1.0864608970359251E-2</v>
      </c>
      <c r="P30" s="13">
        <f t="shared" si="2"/>
        <v>4936.3800000000019</v>
      </c>
      <c r="R30" s="8"/>
      <c r="S30" s="1"/>
      <c r="T30" s="1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1">
        <v>26</v>
      </c>
      <c r="B31" s="3">
        <v>45162</v>
      </c>
      <c r="C31" s="4">
        <v>0.4375</v>
      </c>
      <c r="D31" s="1" t="s">
        <v>125</v>
      </c>
      <c r="F31" s="1" t="s">
        <v>21</v>
      </c>
      <c r="G31" s="1">
        <v>0.2</v>
      </c>
      <c r="H31" s="1">
        <v>145.87469999999999</v>
      </c>
      <c r="I31" s="1">
        <v>145.83799999999999</v>
      </c>
      <c r="K31" s="1">
        <v>145.833</v>
      </c>
      <c r="L31" s="1">
        <v>-5.62</v>
      </c>
      <c r="M31" s="11">
        <f t="shared" si="3"/>
        <v>-1.1384860970994936E-3</v>
      </c>
      <c r="O31" s="11">
        <f t="shared" si="4"/>
        <v>-1.2003095067458745E-2</v>
      </c>
      <c r="P31" s="13">
        <f t="shared" si="2"/>
        <v>4930.760000000002</v>
      </c>
      <c r="R31" s="8"/>
      <c r="S31" s="1"/>
      <c r="T31" s="1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1">
        <v>27</v>
      </c>
      <c r="B32" s="3">
        <v>45162</v>
      </c>
      <c r="C32" s="4">
        <v>0.44166666666666665</v>
      </c>
      <c r="D32" s="1" t="s">
        <v>125</v>
      </c>
      <c r="F32" s="1" t="s">
        <v>21</v>
      </c>
      <c r="G32" s="1">
        <v>0.06</v>
      </c>
      <c r="H32" s="1">
        <v>145.90199999999999</v>
      </c>
      <c r="I32" s="1">
        <v>145.83099999999999</v>
      </c>
      <c r="K32" s="1">
        <v>145.82599999999999</v>
      </c>
      <c r="L32" s="1">
        <v>-3.13</v>
      </c>
      <c r="M32" s="11">
        <f t="shared" si="3"/>
        <v>-6.3479057995116347E-4</v>
      </c>
      <c r="O32" s="11">
        <f t="shared" si="4"/>
        <v>-1.2637885647409908E-2</v>
      </c>
      <c r="P32" s="13">
        <f t="shared" si="2"/>
        <v>4927.6300000000019</v>
      </c>
      <c r="R32" s="8"/>
      <c r="S32" s="1"/>
      <c r="T32" s="1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1">
        <v>28</v>
      </c>
      <c r="B33" s="3">
        <v>45162</v>
      </c>
      <c r="C33" s="4">
        <v>0.45416666666666666</v>
      </c>
      <c r="D33" s="1" t="s">
        <v>125</v>
      </c>
      <c r="F33" s="1" t="s">
        <v>72</v>
      </c>
      <c r="G33" s="1">
        <v>0.03</v>
      </c>
      <c r="H33" s="1">
        <v>145.73599999999999</v>
      </c>
      <c r="I33" s="1">
        <v>145.73400000000001</v>
      </c>
      <c r="K33" s="1">
        <v>145.73400000000001</v>
      </c>
      <c r="L33" s="1">
        <v>0.04</v>
      </c>
      <c r="M33" s="11">
        <f t="shared" si="3"/>
        <v>8.1174925877145774E-6</v>
      </c>
      <c r="O33" s="11">
        <f t="shared" si="4"/>
        <v>-1.2629768154822195E-2</v>
      </c>
      <c r="P33" s="13">
        <f t="shared" si="2"/>
        <v>4927.6700000000019</v>
      </c>
      <c r="R33" s="8"/>
      <c r="S33" s="1"/>
      <c r="T33" s="1"/>
      <c r="U33" s="5"/>
      <c r="V33" s="5"/>
      <c r="W33" s="5"/>
      <c r="X33" s="5"/>
      <c r="Y33" s="5"/>
      <c r="Z33" s="5"/>
      <c r="AA33" s="5"/>
      <c r="AB33" s="5"/>
    </row>
    <row r="34" spans="1:28" ht="15" customHeight="1" x14ac:dyDescent="0.25">
      <c r="A34" s="1">
        <v>29</v>
      </c>
      <c r="B34" s="3">
        <v>45162</v>
      </c>
      <c r="C34" s="4">
        <v>0.51180555555555551</v>
      </c>
      <c r="D34" s="1" t="s">
        <v>125</v>
      </c>
      <c r="F34" s="1" t="s">
        <v>21</v>
      </c>
      <c r="G34" s="1">
        <v>0.16</v>
      </c>
      <c r="H34" s="1">
        <v>145.64599999999999</v>
      </c>
      <c r="I34" s="1">
        <v>145.76599999999999</v>
      </c>
      <c r="J34" s="1">
        <v>146.39400000000001</v>
      </c>
      <c r="K34" s="1">
        <v>146.11099999999999</v>
      </c>
      <c r="L34" s="1">
        <v>50.92</v>
      </c>
      <c r="M34" s="11">
        <f t="shared" si="3"/>
        <v>1.0333484182179404E-2</v>
      </c>
      <c r="O34" s="11">
        <f t="shared" si="4"/>
        <v>-2.2962839726427906E-3</v>
      </c>
      <c r="P34" s="13">
        <f t="shared" si="2"/>
        <v>4978.590000000002</v>
      </c>
      <c r="R34" s="8"/>
      <c r="S34" s="1"/>
      <c r="T34" s="1"/>
      <c r="U34" s="5" t="s">
        <v>290</v>
      </c>
      <c r="V34" s="5" t="s">
        <v>291</v>
      </c>
      <c r="W34" s="5" t="s">
        <v>292</v>
      </c>
      <c r="X34" s="5"/>
      <c r="Y34" s="5"/>
      <c r="Z34" s="5"/>
      <c r="AA34" s="5"/>
      <c r="AB34" s="5"/>
    </row>
    <row r="35" spans="1:28" ht="15" customHeight="1" x14ac:dyDescent="0.25">
      <c r="A35" s="1">
        <v>30</v>
      </c>
      <c r="B35" s="3">
        <v>45167</v>
      </c>
      <c r="C35" s="4">
        <v>0.33888888888888885</v>
      </c>
      <c r="D35" s="1" t="s">
        <v>125</v>
      </c>
      <c r="F35" s="1" t="s">
        <v>72</v>
      </c>
      <c r="G35" s="1">
        <v>0.19</v>
      </c>
      <c r="H35" s="1">
        <v>146.779</v>
      </c>
      <c r="I35" s="1">
        <v>146.81899999999999</v>
      </c>
      <c r="J35" s="1">
        <v>146.65700000000001</v>
      </c>
      <c r="K35" s="1">
        <v>146.81899999999999</v>
      </c>
      <c r="L35" s="1">
        <v>-5.18</v>
      </c>
      <c r="M35" s="11">
        <f t="shared" si="3"/>
        <v>-1.0404552292918271E-3</v>
      </c>
      <c r="O35" s="11">
        <f t="shared" si="4"/>
        <v>-3.3367392019346175E-3</v>
      </c>
      <c r="P35" s="13">
        <f t="shared" si="2"/>
        <v>4973.4100000000017</v>
      </c>
      <c r="R35" s="8"/>
      <c r="S35" s="1"/>
      <c r="T35" s="1"/>
      <c r="U35" s="5" t="s">
        <v>293</v>
      </c>
      <c r="V35" s="5" t="s">
        <v>294</v>
      </c>
      <c r="W35" s="5"/>
      <c r="X35" s="5"/>
      <c r="Y35" s="5"/>
      <c r="Z35" s="5"/>
      <c r="AA35" s="5"/>
      <c r="AB35" s="5"/>
    </row>
    <row r="36" spans="1:28" ht="15" customHeight="1" x14ac:dyDescent="0.25">
      <c r="A36" s="1">
        <v>31</v>
      </c>
      <c r="B36" s="3">
        <v>45167</v>
      </c>
      <c r="C36" s="4">
        <v>0.42291666666666666</v>
      </c>
      <c r="D36" s="1" t="s">
        <v>125</v>
      </c>
      <c r="F36" s="1" t="s">
        <v>21</v>
      </c>
      <c r="G36" s="1">
        <v>7.0000000000000007E-2</v>
      </c>
      <c r="H36" s="1">
        <v>147.17099999999999</v>
      </c>
      <c r="I36" s="1">
        <v>147.15899999999999</v>
      </c>
      <c r="K36" s="1">
        <v>147.154</v>
      </c>
      <c r="L36" s="1">
        <v>-0.81</v>
      </c>
      <c r="M36" s="11">
        <f t="shared" si="3"/>
        <v>-1.6286612203699269E-4</v>
      </c>
      <c r="O36" s="11">
        <f t="shared" si="4"/>
        <v>-3.4996053239716102E-3</v>
      </c>
      <c r="P36" s="13">
        <f t="shared" si="2"/>
        <v>4972.6000000000013</v>
      </c>
      <c r="R36" s="8" t="s">
        <v>274</v>
      </c>
      <c r="S36" s="1"/>
      <c r="T36" s="1"/>
      <c r="U36" s="5" t="s">
        <v>295</v>
      </c>
      <c r="V36" s="5"/>
      <c r="W36" s="5"/>
      <c r="X36" s="5"/>
      <c r="Y36" s="5"/>
      <c r="Z36" s="5"/>
      <c r="AA36" s="5"/>
      <c r="AB36" s="5"/>
    </row>
    <row r="37" spans="1:28" x14ac:dyDescent="0.25">
      <c r="A37" s="1">
        <v>32</v>
      </c>
      <c r="B37" s="3">
        <v>45167</v>
      </c>
      <c r="C37" s="4">
        <v>0.46111111111111108</v>
      </c>
      <c r="D37" s="1" t="s">
        <v>125</v>
      </c>
      <c r="F37" s="1" t="s">
        <v>21</v>
      </c>
      <c r="G37" s="1">
        <v>7.0000000000000007E-2</v>
      </c>
      <c r="H37" s="1">
        <v>146.583</v>
      </c>
      <c r="I37" s="1">
        <v>146.483</v>
      </c>
      <c r="K37" s="1">
        <v>146.47499999999999</v>
      </c>
      <c r="L37" s="1">
        <v>-5.16</v>
      </c>
      <c r="M37" s="11">
        <f t="shared" si="3"/>
        <v>-1.0376865221413342E-3</v>
      </c>
      <c r="O37" s="11">
        <f t="shared" si="4"/>
        <v>-4.5372918461129442E-3</v>
      </c>
      <c r="P37" s="13">
        <f t="shared" si="2"/>
        <v>4967.4400000000014</v>
      </c>
      <c r="R37" s="8"/>
      <c r="S37" s="1"/>
      <c r="T37" s="1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1">
        <v>33</v>
      </c>
      <c r="B38" s="3">
        <v>45167</v>
      </c>
      <c r="C38" s="4">
        <v>0.46180555555555558</v>
      </c>
      <c r="D38" s="1" t="s">
        <v>125</v>
      </c>
      <c r="F38" s="1" t="s">
        <v>21</v>
      </c>
      <c r="G38" s="1">
        <v>0.1</v>
      </c>
      <c r="H38" s="1">
        <v>146.464</v>
      </c>
      <c r="I38" s="1">
        <v>146.39099999999999</v>
      </c>
      <c r="K38" s="1">
        <v>146.39099999999999</v>
      </c>
      <c r="L38" s="1">
        <v>-4.99</v>
      </c>
      <c r="M38" s="11">
        <f t="shared" si="3"/>
        <v>-1.0045415747346718E-3</v>
      </c>
      <c r="O38" s="11">
        <f t="shared" si="4"/>
        <v>-5.5418334208476158E-3</v>
      </c>
      <c r="P38" s="13">
        <f t="shared" si="2"/>
        <v>4962.4500000000016</v>
      </c>
      <c r="R38" s="8"/>
      <c r="S38" s="1"/>
      <c r="T38" s="1"/>
      <c r="U38" s="5"/>
      <c r="V38" s="5"/>
      <c r="W38" s="5"/>
      <c r="X38" s="5"/>
      <c r="Y38" s="5"/>
      <c r="Z38" s="5"/>
      <c r="AA38" s="5"/>
      <c r="AB38" s="5"/>
    </row>
    <row r="39" spans="1:28" ht="15" customHeight="1" x14ac:dyDescent="0.25">
      <c r="A39" s="1">
        <v>34</v>
      </c>
      <c r="B39" s="3">
        <v>45167</v>
      </c>
      <c r="C39" s="4">
        <v>0.46736111111111112</v>
      </c>
      <c r="D39" s="1" t="s">
        <v>125</v>
      </c>
      <c r="F39" s="1" t="s">
        <v>21</v>
      </c>
      <c r="G39" s="1">
        <v>0.02</v>
      </c>
      <c r="H39" s="1">
        <v>146.63300000000001</v>
      </c>
      <c r="I39" s="1">
        <v>146.333</v>
      </c>
      <c r="K39" s="1">
        <v>146.333</v>
      </c>
      <c r="L39" s="1">
        <v>-4.0999999999999996</v>
      </c>
      <c r="M39" s="11">
        <f t="shared" si="3"/>
        <v>-8.2620479803322921E-4</v>
      </c>
      <c r="O39" s="11">
        <f t="shared" si="4"/>
        <v>-6.3680382188808452E-3</v>
      </c>
      <c r="P39" s="13">
        <f t="shared" si="2"/>
        <v>4958.3500000000013</v>
      </c>
      <c r="R39" s="8"/>
      <c r="S39" s="1"/>
      <c r="T39" s="1"/>
      <c r="U39" s="5" t="s">
        <v>296</v>
      </c>
      <c r="V39" s="5" t="s">
        <v>305</v>
      </c>
      <c r="W39" s="5"/>
      <c r="X39" s="5"/>
      <c r="Y39" s="5"/>
      <c r="Z39" s="5"/>
      <c r="AA39" s="5"/>
      <c r="AB39" s="5"/>
    </row>
    <row r="40" spans="1:28" ht="15" customHeight="1" x14ac:dyDescent="0.25">
      <c r="A40" s="1">
        <v>35</v>
      </c>
      <c r="B40" s="3">
        <v>45167</v>
      </c>
      <c r="C40" s="4">
        <v>0.49027777777777781</v>
      </c>
      <c r="D40" s="1" t="s">
        <v>125</v>
      </c>
      <c r="F40" s="1" t="s">
        <v>21</v>
      </c>
      <c r="G40" s="1">
        <v>0.02</v>
      </c>
      <c r="H40" s="1">
        <v>146.523</v>
      </c>
      <c r="I40" s="1">
        <v>148.87</v>
      </c>
      <c r="K40" s="1">
        <v>146.23699999999999</v>
      </c>
      <c r="L40" s="1">
        <v>-3.91</v>
      </c>
      <c r="M40" s="11">
        <f t="shared" si="3"/>
        <v>-7.8856877792007397E-4</v>
      </c>
      <c r="O40" s="11">
        <f t="shared" si="4"/>
        <v>-7.156606996800919E-3</v>
      </c>
      <c r="P40" s="13">
        <f t="shared" si="2"/>
        <v>4954.4400000000014</v>
      </c>
      <c r="R40" s="8"/>
      <c r="S40" s="1"/>
      <c r="T40" s="1"/>
      <c r="U40" s="5" t="s">
        <v>297</v>
      </c>
      <c r="V40" s="5" t="s">
        <v>305</v>
      </c>
      <c r="W40" s="5"/>
      <c r="X40" s="5"/>
      <c r="Y40" s="5"/>
      <c r="Z40" s="5"/>
      <c r="AA40" s="5"/>
      <c r="AB40" s="5"/>
    </row>
    <row r="41" spans="1:28" ht="15" customHeight="1" x14ac:dyDescent="0.25">
      <c r="A41" s="1">
        <v>36</v>
      </c>
      <c r="B41" s="3">
        <v>45167</v>
      </c>
      <c r="C41" s="4">
        <v>0.50694444444444442</v>
      </c>
      <c r="D41" s="1" t="s">
        <v>125</v>
      </c>
      <c r="F41" s="1" t="s">
        <v>21</v>
      </c>
      <c r="G41" s="1">
        <v>0.06</v>
      </c>
      <c r="H41" s="1">
        <v>146.327</v>
      </c>
      <c r="I41" s="1">
        <v>146.226</v>
      </c>
      <c r="K41" s="1">
        <v>146.226</v>
      </c>
      <c r="L41" s="1">
        <v>-4.1399999999999997</v>
      </c>
      <c r="M41" s="11">
        <f t="shared" si="3"/>
        <v>-8.3561411582338239E-4</v>
      </c>
      <c r="O41" s="11">
        <f t="shared" si="4"/>
        <v>-7.9922211126243013E-3</v>
      </c>
      <c r="P41" s="13">
        <f t="shared" si="2"/>
        <v>4950.3000000000011</v>
      </c>
      <c r="R41" s="8"/>
      <c r="S41" s="1"/>
      <c r="T41" s="1"/>
      <c r="U41" s="5" t="s">
        <v>298</v>
      </c>
      <c r="V41" s="5" t="s">
        <v>305</v>
      </c>
      <c r="W41" s="5"/>
      <c r="X41" s="5"/>
      <c r="Y41" s="5"/>
      <c r="Z41" s="5"/>
      <c r="AA41" s="5"/>
      <c r="AB41" s="5"/>
    </row>
    <row r="42" spans="1:28" ht="15" customHeight="1" x14ac:dyDescent="0.25">
      <c r="A42" s="1">
        <v>37</v>
      </c>
      <c r="B42" s="3">
        <v>45167</v>
      </c>
      <c r="C42" s="4">
        <v>0.51180555555555551</v>
      </c>
      <c r="D42" s="1" t="s">
        <v>125</v>
      </c>
      <c r="F42" s="1" t="s">
        <v>21</v>
      </c>
      <c r="G42" s="1">
        <v>0.08</v>
      </c>
      <c r="H42" s="1">
        <v>146.18199999999999</v>
      </c>
      <c r="I42" s="1">
        <v>146.10300000000001</v>
      </c>
      <c r="K42" s="1">
        <v>146.101</v>
      </c>
      <c r="L42" s="1">
        <v>-4.4400000000000004</v>
      </c>
      <c r="M42" s="11">
        <f t="shared" si="3"/>
        <v>-8.9691533846433542E-4</v>
      </c>
      <c r="O42" s="11">
        <f t="shared" si="4"/>
        <v>-8.8891364510886375E-3</v>
      </c>
      <c r="P42" s="13">
        <f t="shared" si="2"/>
        <v>4945.8600000000015</v>
      </c>
      <c r="R42" s="8"/>
      <c r="S42" s="1"/>
      <c r="T42" s="1"/>
      <c r="U42" s="5" t="s">
        <v>299</v>
      </c>
      <c r="V42" s="5" t="s">
        <v>305</v>
      </c>
      <c r="W42" s="5"/>
      <c r="X42" s="5"/>
      <c r="Y42" s="5"/>
      <c r="Z42" s="5"/>
      <c r="AA42" s="5"/>
      <c r="AB42" s="5"/>
    </row>
    <row r="43" spans="1:28" ht="15" customHeight="1" x14ac:dyDescent="0.25">
      <c r="A43" s="1">
        <v>38</v>
      </c>
      <c r="B43" s="3">
        <v>45167</v>
      </c>
      <c r="C43" s="4">
        <v>0.52013888888888882</v>
      </c>
      <c r="D43" s="1" t="s">
        <v>125</v>
      </c>
      <c r="F43" s="1" t="s">
        <v>21</v>
      </c>
      <c r="G43" s="1">
        <v>7.0000000000000007E-2</v>
      </c>
      <c r="H43" s="1">
        <v>146.05500000000001</v>
      </c>
      <c r="I43" s="1">
        <v>145.995</v>
      </c>
      <c r="K43" s="1">
        <v>145.98599999999999</v>
      </c>
      <c r="L43" s="1">
        <v>-3.31</v>
      </c>
      <c r="M43" s="11">
        <f t="shared" si="3"/>
        <v>-6.6924660220871581E-4</v>
      </c>
      <c r="O43" s="11">
        <f t="shared" si="4"/>
        <v>-9.5583830532973528E-3</v>
      </c>
      <c r="P43" s="13">
        <f t="shared" si="2"/>
        <v>4942.5500000000011</v>
      </c>
      <c r="R43" s="8"/>
      <c r="S43" s="1"/>
      <c r="T43" s="1"/>
      <c r="U43" s="5" t="s">
        <v>300</v>
      </c>
      <c r="V43" s="5" t="s">
        <v>305</v>
      </c>
      <c r="W43" s="5"/>
      <c r="X43" s="5"/>
      <c r="Y43" s="5"/>
      <c r="Z43" s="5"/>
      <c r="AA43" s="5"/>
      <c r="AB43" s="5"/>
    </row>
    <row r="44" spans="1:28" ht="15" customHeight="1" x14ac:dyDescent="0.25">
      <c r="A44" s="1">
        <v>39</v>
      </c>
      <c r="B44" s="3">
        <v>45167</v>
      </c>
      <c r="C44" s="4">
        <v>0.53194444444444444</v>
      </c>
      <c r="D44" s="1" t="s">
        <v>125</v>
      </c>
      <c r="F44" s="1" t="s">
        <v>21</v>
      </c>
      <c r="G44" s="1">
        <v>0.04</v>
      </c>
      <c r="H44" s="1">
        <v>145.97200000000001</v>
      </c>
      <c r="K44" s="1">
        <v>145.97499999999999</v>
      </c>
      <c r="L44" s="1">
        <v>0.08</v>
      </c>
      <c r="M44" s="11">
        <f t="shared" si="3"/>
        <v>1.6185976874285539E-5</v>
      </c>
      <c r="O44" s="11">
        <f t="shared" si="4"/>
        <v>-9.5421970764230681E-3</v>
      </c>
      <c r="P44" s="13">
        <f t="shared" si="2"/>
        <v>4942.630000000001</v>
      </c>
      <c r="R44" s="8"/>
      <c r="S44" s="1"/>
      <c r="T44" s="1"/>
      <c r="U44" s="5" t="s">
        <v>301</v>
      </c>
      <c r="V44" s="5" t="s">
        <v>305</v>
      </c>
      <c r="W44" s="5"/>
      <c r="X44" s="5"/>
      <c r="Y44" s="5"/>
      <c r="Z44" s="5"/>
      <c r="AA44" s="5"/>
      <c r="AB44" s="5"/>
    </row>
    <row r="45" spans="1:28" ht="15" customHeight="1" x14ac:dyDescent="0.25">
      <c r="A45" s="1">
        <v>40</v>
      </c>
      <c r="B45" s="3">
        <v>45167</v>
      </c>
      <c r="C45" s="4">
        <v>0.53819444444444442</v>
      </c>
      <c r="D45" s="1" t="s">
        <v>125</v>
      </c>
      <c r="F45" s="1" t="s">
        <v>21</v>
      </c>
      <c r="G45" s="1">
        <v>0.05</v>
      </c>
      <c r="H45" s="1">
        <v>146.03</v>
      </c>
      <c r="I45" s="1">
        <v>145.935</v>
      </c>
      <c r="J45" s="1">
        <v>146.43</v>
      </c>
      <c r="K45" s="1">
        <v>145.929</v>
      </c>
      <c r="L45" s="1">
        <v>-3.46</v>
      </c>
      <c r="M45" s="11">
        <f t="shared" si="3"/>
        <v>-7.0003216910834902E-4</v>
      </c>
      <c r="O45" s="11">
        <f t="shared" si="4"/>
        <v>-1.0242229245531417E-2</v>
      </c>
      <c r="P45" s="13">
        <f t="shared" si="2"/>
        <v>4939.170000000001</v>
      </c>
      <c r="R45" s="8"/>
      <c r="S45" s="1"/>
      <c r="T45" s="1"/>
      <c r="U45" s="5" t="s">
        <v>302</v>
      </c>
      <c r="V45" s="5" t="s">
        <v>305</v>
      </c>
      <c r="W45" s="5"/>
      <c r="X45" s="5"/>
      <c r="Y45" s="5"/>
      <c r="Z45" s="5"/>
      <c r="AA45" s="5"/>
      <c r="AB45" s="5"/>
    </row>
    <row r="46" spans="1:28" ht="15" customHeight="1" x14ac:dyDescent="0.25">
      <c r="A46" s="1">
        <v>41</v>
      </c>
      <c r="B46" s="3">
        <v>45167</v>
      </c>
      <c r="C46" s="4">
        <v>0.55347222222222225</v>
      </c>
      <c r="D46" s="1" t="s">
        <v>125</v>
      </c>
      <c r="F46" s="1" t="s">
        <v>21</v>
      </c>
      <c r="G46" s="1">
        <v>0.03</v>
      </c>
      <c r="H46" s="1">
        <v>146.053</v>
      </c>
      <c r="I46" s="1">
        <v>145.91800000000001</v>
      </c>
      <c r="J46" s="1">
        <v>146.05500000000001</v>
      </c>
      <c r="K46" s="1">
        <v>145.97200000000001</v>
      </c>
      <c r="L46" s="1">
        <v>-1.66</v>
      </c>
      <c r="M46" s="11">
        <f t="shared" si="3"/>
        <v>-3.360888570346839E-4</v>
      </c>
      <c r="O46" s="11">
        <f t="shared" si="4"/>
        <v>-1.0578318102566101E-2</v>
      </c>
      <c r="P46" s="13">
        <f t="shared" si="2"/>
        <v>4937.5100000000011</v>
      </c>
      <c r="R46" s="8"/>
      <c r="S46" s="1"/>
      <c r="T46" s="1"/>
      <c r="U46" s="5" t="s">
        <v>303</v>
      </c>
      <c r="V46" s="5" t="s">
        <v>305</v>
      </c>
      <c r="W46" s="5"/>
      <c r="X46" s="5"/>
      <c r="Y46" s="5"/>
      <c r="Z46" s="5"/>
      <c r="AA46" s="5"/>
      <c r="AB46" s="5"/>
    </row>
    <row r="47" spans="1:28" ht="15" customHeight="1" x14ac:dyDescent="0.25">
      <c r="A47" s="1">
        <v>42</v>
      </c>
      <c r="B47" s="3">
        <v>45167</v>
      </c>
      <c r="C47" s="4">
        <v>0.56736111111111109</v>
      </c>
      <c r="D47" s="1" t="s">
        <v>125</v>
      </c>
      <c r="F47" s="1" t="s">
        <v>72</v>
      </c>
      <c r="G47" s="1">
        <v>0.04</v>
      </c>
      <c r="H47" s="1">
        <v>145.99</v>
      </c>
      <c r="I47" s="1">
        <v>145.905</v>
      </c>
      <c r="K47" s="1">
        <v>145.905</v>
      </c>
      <c r="L47" s="1">
        <v>2.33</v>
      </c>
      <c r="M47" s="11">
        <f t="shared" si="3"/>
        <v>4.7189777843487899E-4</v>
      </c>
      <c r="O47" s="11">
        <f t="shared" si="4"/>
        <v>-1.0106420324131222E-2</v>
      </c>
      <c r="P47" s="13">
        <f t="shared" si="2"/>
        <v>4939.8400000000011</v>
      </c>
      <c r="R47" s="8"/>
      <c r="S47" s="1"/>
      <c r="T47" s="1"/>
      <c r="U47" s="5" t="s">
        <v>304</v>
      </c>
      <c r="V47" s="5" t="s">
        <v>305</v>
      </c>
      <c r="W47" s="5"/>
      <c r="X47" s="5"/>
      <c r="Y47" s="5"/>
      <c r="Z47" s="5"/>
      <c r="AA47" s="5"/>
      <c r="AB47" s="5"/>
    </row>
    <row r="48" spans="1:28" x14ac:dyDescent="0.25">
      <c r="A48" s="1">
        <v>43</v>
      </c>
      <c r="B48" s="3">
        <v>45168</v>
      </c>
      <c r="C48" s="4">
        <v>0.32777777777777778</v>
      </c>
      <c r="D48" s="1" t="s">
        <v>125</v>
      </c>
      <c r="F48" s="1" t="s">
        <v>72</v>
      </c>
      <c r="G48" s="1">
        <v>0.08</v>
      </c>
      <c r="H48" s="1">
        <v>146.33000000000001</v>
      </c>
      <c r="I48" s="1">
        <v>146.393</v>
      </c>
      <c r="K48" s="1">
        <v>146.40199999999999</v>
      </c>
      <c r="L48" s="1">
        <v>-3.77</v>
      </c>
      <c r="M48" s="11">
        <f t="shared" si="3"/>
        <v>-7.6318261320204681E-4</v>
      </c>
      <c r="O48" s="11">
        <f t="shared" si="4"/>
        <v>-1.0869602937333269E-2</v>
      </c>
      <c r="P48" s="13">
        <f t="shared" si="2"/>
        <v>4936.0700000000006</v>
      </c>
      <c r="R48" s="8"/>
      <c r="S48" s="1"/>
      <c r="T48" s="1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1">
        <v>44</v>
      </c>
      <c r="B49" s="3">
        <v>45168</v>
      </c>
      <c r="C49" s="4">
        <v>0.36736111111111108</v>
      </c>
      <c r="D49" s="1" t="s">
        <v>125</v>
      </c>
      <c r="F49" s="1" t="s">
        <v>72</v>
      </c>
      <c r="G49" s="1">
        <v>8.8999999999999996E-2</v>
      </c>
      <c r="H49" s="1">
        <v>146.321</v>
      </c>
      <c r="I49" s="1">
        <v>146.31899999999999</v>
      </c>
      <c r="K49" s="1">
        <v>146.32300000000001</v>
      </c>
      <c r="L49" s="1">
        <v>-0.11</v>
      </c>
      <c r="M49" s="11">
        <f t="shared" si="3"/>
        <v>-2.2284935181227168E-5</v>
      </c>
      <c r="O49" s="11">
        <f t="shared" si="4"/>
        <v>-1.0891887872514496E-2</v>
      </c>
      <c r="P49" s="13">
        <f t="shared" si="2"/>
        <v>4935.9600000000009</v>
      </c>
      <c r="R49" s="8"/>
      <c r="S49" s="1"/>
      <c r="T49" s="1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1">
        <v>45</v>
      </c>
      <c r="B50" s="3">
        <v>45168</v>
      </c>
      <c r="C50" s="4">
        <v>0.39305555555555555</v>
      </c>
      <c r="D50" s="1" t="s">
        <v>125</v>
      </c>
      <c r="F50" s="1" t="s">
        <v>72</v>
      </c>
      <c r="G50" s="1">
        <v>0.05</v>
      </c>
      <c r="H50" s="1">
        <v>146.27099999999999</v>
      </c>
      <c r="I50" s="1">
        <v>146.16800000000001</v>
      </c>
      <c r="K50" s="1">
        <v>146.172</v>
      </c>
      <c r="L50" s="1">
        <v>3.39</v>
      </c>
      <c r="M50" s="11">
        <f t="shared" si="3"/>
        <v>6.8679648943670507E-4</v>
      </c>
      <c r="O50" s="11">
        <f t="shared" si="4"/>
        <v>-1.0205091383077791E-2</v>
      </c>
      <c r="P50" s="13">
        <f t="shared" si="2"/>
        <v>4939.3500000000013</v>
      </c>
      <c r="R50" s="8"/>
      <c r="S50" s="1"/>
      <c r="T50" s="1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A51" s="1">
        <v>46</v>
      </c>
      <c r="B51" s="3">
        <v>45168</v>
      </c>
      <c r="C51" s="4">
        <v>0.65902777777777777</v>
      </c>
      <c r="D51" s="1" t="s">
        <v>125</v>
      </c>
      <c r="F51" s="1" t="s">
        <v>72</v>
      </c>
      <c r="G51" s="1">
        <v>0.19</v>
      </c>
      <c r="H51" s="1">
        <v>146.20500000000001</v>
      </c>
      <c r="I51" s="1">
        <v>146.203</v>
      </c>
      <c r="K51" s="1">
        <v>146.209</v>
      </c>
      <c r="L51" s="1">
        <v>-0.52</v>
      </c>
      <c r="M51" s="11">
        <f t="shared" si="3"/>
        <v>-1.052770101329122E-4</v>
      </c>
      <c r="O51" s="11">
        <f t="shared" si="4"/>
        <v>-1.0310368393210704E-2</v>
      </c>
      <c r="P51" s="13">
        <f t="shared" si="2"/>
        <v>4938.8300000000008</v>
      </c>
      <c r="R51" s="8"/>
      <c r="S51" s="1"/>
      <c r="T51" s="1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A52" s="1">
        <v>47</v>
      </c>
      <c r="B52" s="3">
        <v>45168</v>
      </c>
      <c r="C52" s="4">
        <v>0.67291666666666661</v>
      </c>
      <c r="D52" s="1" t="s">
        <v>125</v>
      </c>
      <c r="F52" s="1" t="s">
        <v>72</v>
      </c>
      <c r="G52" s="1">
        <v>0.09</v>
      </c>
      <c r="H52" s="1">
        <v>146.22499999999999</v>
      </c>
      <c r="I52" s="1">
        <v>146.274</v>
      </c>
      <c r="K52" s="1">
        <v>146.27500000000001</v>
      </c>
      <c r="L52" s="1">
        <v>-3.08</v>
      </c>
      <c r="M52" s="11">
        <f t="shared" si="3"/>
        <v>-6.2362948309619879E-4</v>
      </c>
      <c r="O52" s="11">
        <f t="shared" si="4"/>
        <v>-1.0933997876306903E-2</v>
      </c>
      <c r="P52" s="13">
        <f t="shared" si="2"/>
        <v>4935.7500000000009</v>
      </c>
      <c r="R52" s="8"/>
      <c r="S52" s="1"/>
      <c r="T52" s="1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B53" s="3"/>
    </row>
    <row r="54" spans="1:28" x14ac:dyDescent="0.25">
      <c r="B54" s="3"/>
    </row>
    <row r="55" spans="1:28" x14ac:dyDescent="0.25">
      <c r="B55" s="3"/>
    </row>
    <row r="56" spans="1:28" x14ac:dyDescent="0.25">
      <c r="B56" s="3"/>
    </row>
    <row r="57" spans="1:28" x14ac:dyDescent="0.25">
      <c r="B57" s="3"/>
    </row>
    <row r="58" spans="1:28" x14ac:dyDescent="0.25">
      <c r="B58" s="3"/>
    </row>
    <row r="59" spans="1:28" x14ac:dyDescent="0.25">
      <c r="B59" s="3"/>
    </row>
    <row r="60" spans="1:28" x14ac:dyDescent="0.25">
      <c r="B60" s="3"/>
    </row>
    <row r="61" spans="1:28" x14ac:dyDescent="0.25">
      <c r="B61" s="3"/>
    </row>
    <row r="62" spans="1:28" x14ac:dyDescent="0.25">
      <c r="B62" s="3"/>
    </row>
    <row r="63" spans="1:28" x14ac:dyDescent="0.25">
      <c r="B63" s="3"/>
    </row>
    <row r="64" spans="1:28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  <row r="301" spans="2:2" x14ac:dyDescent="0.25">
      <c r="B301" s="3"/>
    </row>
    <row r="302" spans="2:2" x14ac:dyDescent="0.25">
      <c r="B302" s="3"/>
    </row>
    <row r="303" spans="2:2" x14ac:dyDescent="0.25">
      <c r="B303" s="3"/>
    </row>
    <row r="304" spans="2:2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5174-12B7-4FA7-82F0-499086B63FF9}">
  <dimension ref="A1:B1"/>
  <sheetViews>
    <sheetView workbookViewId="0">
      <selection activeCell="E16" sqref="E16"/>
    </sheetView>
  </sheetViews>
  <sheetFormatPr defaultRowHeight="15" x14ac:dyDescent="0.25"/>
  <cols>
    <col min="1" max="1" width="15.85546875" customWidth="1"/>
  </cols>
  <sheetData>
    <row r="1" spans="1:2" x14ac:dyDescent="0.25">
      <c r="A1" t="s">
        <v>253</v>
      </c>
      <c r="B1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8CC0-A04E-46B3-B397-87766BF3C273}">
  <dimension ref="A1:AB61"/>
  <sheetViews>
    <sheetView tabSelected="1" workbookViewId="0">
      <selection activeCell="L66" sqref="L66"/>
    </sheetView>
  </sheetViews>
  <sheetFormatPr defaultRowHeight="15" x14ac:dyDescent="0.25"/>
  <cols>
    <col min="2" max="2" width="9.7109375" bestFit="1" customWidth="1"/>
    <col min="14" max="14" width="11.42578125" bestFit="1" customWidth="1"/>
    <col min="15" max="15" width="13.5703125" bestFit="1" customWidth="1"/>
    <col min="16" max="16" width="17.5703125" bestFit="1" customWidth="1"/>
    <col min="17" max="17" width="10.42578125" bestFit="1" customWidth="1"/>
    <col min="18" max="18" width="35.7109375" bestFit="1" customWidth="1"/>
  </cols>
  <sheetData>
    <row r="1" spans="1:28" x14ac:dyDescent="0.25">
      <c r="A1" s="2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15</v>
      </c>
      <c r="G1" s="2" t="s">
        <v>7</v>
      </c>
      <c r="H1" s="2" t="s">
        <v>4</v>
      </c>
      <c r="I1" s="2" t="s">
        <v>6</v>
      </c>
      <c r="J1" s="2" t="s">
        <v>5</v>
      </c>
      <c r="K1" s="2" t="s">
        <v>10</v>
      </c>
      <c r="L1" s="2" t="s">
        <v>251</v>
      </c>
      <c r="M1" s="2" t="s">
        <v>250</v>
      </c>
      <c r="N1" s="2" t="s">
        <v>252</v>
      </c>
      <c r="O1" s="2" t="s">
        <v>258</v>
      </c>
      <c r="P1" s="2" t="s">
        <v>257</v>
      </c>
      <c r="Q1" s="2" t="s">
        <v>259</v>
      </c>
      <c r="R1" s="2" t="s">
        <v>8</v>
      </c>
      <c r="S1" s="2" t="s">
        <v>11</v>
      </c>
      <c r="T1" s="2" t="s">
        <v>9</v>
      </c>
      <c r="U1" s="2" t="s">
        <v>12</v>
      </c>
      <c r="V1" s="2" t="s">
        <v>13</v>
      </c>
      <c r="W1" s="2" t="s">
        <v>14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</row>
    <row r="2" spans="1:28" ht="15" customHeight="1" x14ac:dyDescent="0.25">
      <c r="A2">
        <v>1</v>
      </c>
      <c r="B2" s="3">
        <v>45148</v>
      </c>
      <c r="C2" s="4">
        <v>0.30555555555555552</v>
      </c>
      <c r="D2" s="1" t="s">
        <v>44</v>
      </c>
      <c r="E2" s="1"/>
      <c r="F2" s="1" t="s">
        <v>21</v>
      </c>
      <c r="G2" s="1"/>
      <c r="H2" s="1">
        <v>1.10215</v>
      </c>
      <c r="I2" s="1">
        <v>1.1019300000000001</v>
      </c>
      <c r="J2" s="1"/>
      <c r="K2" s="1">
        <v>1.10198</v>
      </c>
      <c r="L2" s="1"/>
      <c r="M2" s="1">
        <v>-4.0000000000000002E-4</v>
      </c>
      <c r="N2" s="1"/>
      <c r="O2" s="1"/>
      <c r="P2" s="13" t="e">
        <f>+journal2!#REF!+L2</f>
        <v>#REF!</v>
      </c>
      <c r="Q2" s="1"/>
      <c r="R2" t="s">
        <v>22</v>
      </c>
      <c r="S2" s="1">
        <v>1.10216</v>
      </c>
      <c r="T2" t="s">
        <v>30</v>
      </c>
      <c r="U2" s="5" t="s">
        <v>23</v>
      </c>
      <c r="V2" s="5" t="s">
        <v>24</v>
      </c>
      <c r="W2" s="5" t="s">
        <v>25</v>
      </c>
      <c r="X2" s="5" t="s">
        <v>29</v>
      </c>
      <c r="Y2" s="5" t="s">
        <v>26</v>
      </c>
      <c r="Z2" s="5" t="s">
        <v>27</v>
      </c>
      <c r="AA2" s="5" t="s">
        <v>28</v>
      </c>
      <c r="AB2" s="5" t="s">
        <v>28</v>
      </c>
    </row>
    <row r="3" spans="1:28" ht="15" customHeight="1" x14ac:dyDescent="0.25">
      <c r="A3">
        <v>2</v>
      </c>
      <c r="B3" s="3">
        <v>45148</v>
      </c>
      <c r="C3" s="4">
        <v>0.35972222222222222</v>
      </c>
      <c r="D3" s="1" t="s">
        <v>44</v>
      </c>
      <c r="E3" s="1"/>
      <c r="F3" s="1" t="s">
        <v>21</v>
      </c>
      <c r="G3" s="1"/>
      <c r="H3" s="1">
        <v>1.1026899999999999</v>
      </c>
      <c r="I3" s="1">
        <v>1.10242</v>
      </c>
      <c r="J3" s="1"/>
      <c r="K3" s="1">
        <v>1.10242</v>
      </c>
      <c r="L3" s="1"/>
      <c r="M3" s="1">
        <v>-8.0000000000000004E-4</v>
      </c>
      <c r="N3" s="1"/>
      <c r="O3" s="1"/>
      <c r="P3" s="13" t="e">
        <f t="shared" ref="P3:P23" si="0">+P2+L3</f>
        <v>#REF!</v>
      </c>
      <c r="Q3" s="1"/>
      <c r="R3" t="s">
        <v>22</v>
      </c>
      <c r="S3" s="1">
        <v>1.10242</v>
      </c>
      <c r="T3" t="s">
        <v>32</v>
      </c>
      <c r="U3" s="5" t="s">
        <v>33</v>
      </c>
      <c r="V3" s="5" t="s">
        <v>34</v>
      </c>
      <c r="W3" s="5" t="s">
        <v>35</v>
      </c>
      <c r="X3" s="5" t="s">
        <v>43</v>
      </c>
      <c r="Y3" s="5"/>
      <c r="Z3" s="6" t="s">
        <v>31</v>
      </c>
      <c r="AA3" s="5"/>
    </row>
    <row r="4" spans="1:28" ht="15" customHeight="1" x14ac:dyDescent="0.25">
      <c r="A4">
        <v>3</v>
      </c>
      <c r="B4" s="3">
        <v>45148</v>
      </c>
      <c r="C4" s="4">
        <v>0.3840277777777778</v>
      </c>
      <c r="D4" s="1" t="s">
        <v>44</v>
      </c>
      <c r="E4" s="1"/>
      <c r="F4" s="1" t="s">
        <v>21</v>
      </c>
      <c r="G4" s="1"/>
      <c r="H4" s="1">
        <v>1.1022799999999999</v>
      </c>
      <c r="I4" s="1">
        <v>1.1014299999999999</v>
      </c>
      <c r="J4" s="1">
        <v>1.11314</v>
      </c>
      <c r="K4" s="1">
        <v>1.1052999999999999</v>
      </c>
      <c r="L4" s="1"/>
      <c r="M4" s="1">
        <v>8.9999999999999998E-4</v>
      </c>
      <c r="N4" s="1"/>
      <c r="O4" s="1"/>
      <c r="P4" s="13" t="e">
        <f t="shared" si="0"/>
        <v>#REF!</v>
      </c>
      <c r="Q4" s="1"/>
      <c r="R4" t="s">
        <v>36</v>
      </c>
      <c r="S4" s="1">
        <v>1.10223</v>
      </c>
      <c r="T4" t="s">
        <v>30</v>
      </c>
      <c r="U4" s="5" t="s">
        <v>39</v>
      </c>
      <c r="V4" s="5" t="s">
        <v>37</v>
      </c>
      <c r="W4" s="5" t="s">
        <v>38</v>
      </c>
      <c r="X4" s="5" t="s">
        <v>42</v>
      </c>
      <c r="Y4" t="s">
        <v>40</v>
      </c>
      <c r="Z4" s="5" t="s">
        <v>41</v>
      </c>
      <c r="AA4" s="5"/>
      <c r="AB4" s="5"/>
    </row>
    <row r="5" spans="1:28" x14ac:dyDescent="0.25">
      <c r="A5">
        <v>4</v>
      </c>
      <c r="B5" s="3">
        <v>45149</v>
      </c>
      <c r="C5" s="4">
        <v>0.3263888888888889</v>
      </c>
      <c r="D5" s="1" t="s">
        <v>44</v>
      </c>
      <c r="E5" s="1"/>
      <c r="F5" s="1" t="s">
        <v>21</v>
      </c>
      <c r="G5" s="1"/>
      <c r="H5" s="1">
        <v>1.09944</v>
      </c>
      <c r="I5" s="1">
        <v>1.09761</v>
      </c>
      <c r="J5" s="1"/>
      <c r="K5" s="1">
        <v>1.09971</v>
      </c>
      <c r="L5" s="1"/>
      <c r="M5" s="1">
        <v>-1.1000000000000001E-3</v>
      </c>
      <c r="N5" s="1"/>
      <c r="O5" s="1"/>
      <c r="P5" s="13" t="e">
        <f t="shared" si="0"/>
        <v>#REF!</v>
      </c>
      <c r="Q5" s="1"/>
      <c r="R5" t="s">
        <v>32</v>
      </c>
      <c r="U5" t="s">
        <v>50</v>
      </c>
      <c r="V5" t="s">
        <v>51</v>
      </c>
      <c r="W5" t="s">
        <v>52</v>
      </c>
      <c r="Y5" t="s">
        <v>59</v>
      </c>
    </row>
    <row r="6" spans="1:28" ht="15" customHeight="1" x14ac:dyDescent="0.25">
      <c r="A6">
        <v>5</v>
      </c>
      <c r="B6" s="3">
        <v>45149</v>
      </c>
      <c r="C6" s="4">
        <v>0.35555555555555557</v>
      </c>
      <c r="D6" s="1" t="s">
        <v>44</v>
      </c>
      <c r="E6" s="1"/>
      <c r="F6" s="1" t="s">
        <v>21</v>
      </c>
      <c r="G6" s="1"/>
      <c r="H6" s="1">
        <v>1.09954</v>
      </c>
      <c r="I6" s="1">
        <v>1.0991</v>
      </c>
      <c r="J6" s="1"/>
      <c r="K6" s="1">
        <v>1.10033</v>
      </c>
      <c r="L6" s="1"/>
      <c r="M6" s="1">
        <v>9.5E-4</v>
      </c>
      <c r="N6" s="1"/>
      <c r="O6" s="1"/>
      <c r="P6" s="13" t="e">
        <f t="shared" si="0"/>
        <v>#REF!</v>
      </c>
      <c r="Q6" s="1"/>
      <c r="R6" t="s">
        <v>55</v>
      </c>
      <c r="S6" s="1">
        <v>1.09955</v>
      </c>
      <c r="T6" t="s">
        <v>30</v>
      </c>
      <c r="U6" t="s">
        <v>47</v>
      </c>
      <c r="V6" t="s">
        <v>48</v>
      </c>
      <c r="W6" t="s">
        <v>49</v>
      </c>
      <c r="X6" s="5" t="s">
        <v>54</v>
      </c>
      <c r="Y6" t="s">
        <v>46</v>
      </c>
      <c r="Z6" t="s">
        <v>53</v>
      </c>
    </row>
    <row r="7" spans="1:28" ht="15" customHeight="1" x14ac:dyDescent="0.25">
      <c r="A7">
        <v>6</v>
      </c>
      <c r="B7" s="3">
        <v>45149</v>
      </c>
      <c r="C7" s="4">
        <v>0.41388888888888892</v>
      </c>
      <c r="D7" s="1" t="s">
        <v>44</v>
      </c>
      <c r="E7" s="1"/>
      <c r="F7" s="1" t="s">
        <v>21</v>
      </c>
      <c r="G7" s="1"/>
      <c r="H7" s="1">
        <v>1.1000799999999999</v>
      </c>
      <c r="I7" s="1">
        <v>1.09971</v>
      </c>
      <c r="J7" s="1"/>
      <c r="K7" s="1">
        <v>1.09971</v>
      </c>
      <c r="L7" s="1"/>
      <c r="M7" s="1">
        <v>-1E-3</v>
      </c>
      <c r="N7" s="1"/>
      <c r="O7" s="1"/>
      <c r="P7" s="13" t="e">
        <f t="shared" si="0"/>
        <v>#REF!</v>
      </c>
      <c r="Q7" s="1"/>
      <c r="R7" t="s">
        <v>32</v>
      </c>
      <c r="T7" t="s">
        <v>32</v>
      </c>
      <c r="U7" t="s">
        <v>56</v>
      </c>
      <c r="X7" s="5" t="s">
        <v>58</v>
      </c>
      <c r="Y7" t="s">
        <v>57</v>
      </c>
    </row>
    <row r="8" spans="1:28" x14ac:dyDescent="0.25">
      <c r="A8">
        <v>7</v>
      </c>
      <c r="B8" s="3">
        <v>45149</v>
      </c>
      <c r="C8" s="4">
        <v>0.41180555555555554</v>
      </c>
      <c r="D8" s="1" t="s">
        <v>44</v>
      </c>
      <c r="E8" s="1"/>
      <c r="F8" s="1" t="s">
        <v>21</v>
      </c>
      <c r="G8" s="1"/>
      <c r="H8" s="1">
        <v>1.0970500000000001</v>
      </c>
      <c r="I8" s="1">
        <v>1.0965400000000001</v>
      </c>
      <c r="J8" s="1"/>
      <c r="K8" s="1">
        <v>1.0965400000000001</v>
      </c>
      <c r="L8" s="1"/>
      <c r="M8" s="1">
        <v>-1.1999999999999999E-3</v>
      </c>
      <c r="N8" s="1"/>
      <c r="O8" s="1"/>
      <c r="P8" s="13" t="e">
        <f t="shared" si="0"/>
        <v>#REF!</v>
      </c>
      <c r="Q8" s="1"/>
      <c r="R8" t="s">
        <v>32</v>
      </c>
      <c r="U8" t="s">
        <v>65</v>
      </c>
      <c r="V8" t="s">
        <v>66</v>
      </c>
      <c r="W8" t="s">
        <v>67</v>
      </c>
      <c r="X8" s="5" t="s">
        <v>60</v>
      </c>
      <c r="Y8" t="s">
        <v>61</v>
      </c>
    </row>
    <row r="9" spans="1:28" ht="15" customHeight="1" x14ac:dyDescent="0.25">
      <c r="A9">
        <v>8</v>
      </c>
      <c r="B9" s="3">
        <v>45149</v>
      </c>
      <c r="C9" s="4">
        <v>0.4201388888888889</v>
      </c>
      <c r="D9" s="1" t="s">
        <v>44</v>
      </c>
      <c r="E9" s="1"/>
      <c r="F9" s="1" t="s">
        <v>21</v>
      </c>
      <c r="G9" s="1"/>
      <c r="H9" s="1">
        <v>1.09744</v>
      </c>
      <c r="I9" s="1">
        <v>1.0965400000000001</v>
      </c>
      <c r="J9" s="1"/>
      <c r="K9" s="1">
        <v>1.0965400000000001</v>
      </c>
      <c r="L9" s="1"/>
      <c r="M9" s="1">
        <v>-1E-3</v>
      </c>
      <c r="N9" s="1"/>
      <c r="O9" s="1"/>
      <c r="P9" s="13" t="e">
        <f t="shared" si="0"/>
        <v>#REF!</v>
      </c>
      <c r="Q9" s="1"/>
      <c r="R9" s="8" t="s">
        <v>32</v>
      </c>
      <c r="U9" s="5" t="s">
        <v>62</v>
      </c>
      <c r="V9" t="s">
        <v>63</v>
      </c>
      <c r="W9" t="s">
        <v>64</v>
      </c>
      <c r="X9" t="s">
        <v>32</v>
      </c>
      <c r="Y9" t="s">
        <v>68</v>
      </c>
    </row>
    <row r="10" spans="1:28" x14ac:dyDescent="0.25">
      <c r="A10">
        <v>9</v>
      </c>
      <c r="B10" s="3">
        <v>45149</v>
      </c>
      <c r="C10" s="4">
        <v>0.45902777777777781</v>
      </c>
      <c r="D10" s="1" t="s">
        <v>44</v>
      </c>
      <c r="E10" s="1"/>
      <c r="F10" s="1" t="s">
        <v>21</v>
      </c>
      <c r="G10" s="1"/>
      <c r="H10" s="1">
        <v>1.09728</v>
      </c>
      <c r="I10" s="1">
        <v>1.0972999999999999</v>
      </c>
      <c r="J10" s="1"/>
      <c r="K10" s="1">
        <v>1.0972999999999999</v>
      </c>
      <c r="L10" s="1"/>
      <c r="M10" s="1">
        <v>0</v>
      </c>
      <c r="N10" s="1"/>
      <c r="O10" s="1"/>
      <c r="P10" s="13" t="e">
        <f t="shared" si="0"/>
        <v>#REF!</v>
      </c>
      <c r="Q10" s="1"/>
      <c r="R10" t="s">
        <v>30</v>
      </c>
      <c r="U10" t="s">
        <v>69</v>
      </c>
      <c r="V10" t="s">
        <v>70</v>
      </c>
      <c r="W10" t="s">
        <v>71</v>
      </c>
    </row>
    <row r="11" spans="1:28" x14ac:dyDescent="0.25">
      <c r="A11">
        <v>10</v>
      </c>
      <c r="B11" s="3">
        <v>45149</v>
      </c>
      <c r="C11" s="4">
        <v>0.49374999999999997</v>
      </c>
      <c r="D11" s="1" t="s">
        <v>44</v>
      </c>
      <c r="E11" s="1"/>
      <c r="F11" s="1" t="s">
        <v>72</v>
      </c>
      <c r="G11" s="1"/>
      <c r="H11" s="1">
        <v>1.0945</v>
      </c>
      <c r="I11" s="1">
        <v>1.0984799999999999</v>
      </c>
      <c r="J11" s="1">
        <v>1.0877399999999999</v>
      </c>
      <c r="K11" s="1">
        <v>1.0877399999999999</v>
      </c>
      <c r="L11" s="1"/>
      <c r="M11" s="1">
        <v>8.8999999999999999E-3</v>
      </c>
      <c r="N11" s="1"/>
      <c r="O11" s="1"/>
      <c r="P11" s="13" t="e">
        <f t="shared" si="0"/>
        <v>#REF!</v>
      </c>
      <c r="Q11" s="1"/>
      <c r="R11" t="s">
        <v>103</v>
      </c>
      <c r="U11" t="s">
        <v>73</v>
      </c>
      <c r="V11" t="s">
        <v>74</v>
      </c>
      <c r="W11" t="s">
        <v>75</v>
      </c>
      <c r="X11" t="s">
        <v>115</v>
      </c>
      <c r="Y11" t="s">
        <v>116</v>
      </c>
    </row>
    <row r="12" spans="1:28" x14ac:dyDescent="0.25">
      <c r="A12">
        <v>11</v>
      </c>
      <c r="B12" s="3">
        <v>45149</v>
      </c>
      <c r="C12" s="4">
        <v>0.58333333333333337</v>
      </c>
      <c r="D12" s="1" t="s">
        <v>44</v>
      </c>
      <c r="E12" s="1"/>
      <c r="F12" s="1" t="s">
        <v>72</v>
      </c>
      <c r="G12" s="1"/>
      <c r="H12" s="1">
        <v>1.0949800000000001</v>
      </c>
      <c r="I12" s="1">
        <v>1.0965100000000001</v>
      </c>
      <c r="J12" s="1"/>
      <c r="K12" s="1">
        <v>1.09497</v>
      </c>
      <c r="L12" s="1"/>
      <c r="M12" s="1">
        <v>0</v>
      </c>
      <c r="N12" s="1"/>
      <c r="O12" s="1"/>
      <c r="P12" s="13" t="e">
        <f t="shared" si="0"/>
        <v>#REF!</v>
      </c>
      <c r="Q12" s="1"/>
      <c r="R12" t="s">
        <v>30</v>
      </c>
      <c r="U12" s="7" t="s">
        <v>76</v>
      </c>
      <c r="V12" t="s">
        <v>77</v>
      </c>
      <c r="W12" t="s">
        <v>78</v>
      </c>
    </row>
    <row r="13" spans="1:28" x14ac:dyDescent="0.25">
      <c r="A13">
        <v>12</v>
      </c>
      <c r="B13" s="3">
        <v>45152</v>
      </c>
      <c r="C13" s="4">
        <v>0.3263888888888889</v>
      </c>
      <c r="D13" s="1" t="s">
        <v>44</v>
      </c>
      <c r="E13" s="1"/>
      <c r="F13" s="1" t="s">
        <v>72</v>
      </c>
      <c r="G13" s="1"/>
      <c r="H13" s="1">
        <v>1.0946400000000001</v>
      </c>
      <c r="I13" s="1">
        <v>1.0954200000000001</v>
      </c>
      <c r="J13" s="1"/>
      <c r="K13" s="1">
        <v>1.0926199999999999</v>
      </c>
      <c r="L13" s="1"/>
      <c r="M13" s="1">
        <v>1.1999999999999999E-3</v>
      </c>
      <c r="N13" s="1"/>
      <c r="O13" s="1"/>
      <c r="P13" s="13" t="e">
        <f t="shared" si="0"/>
        <v>#REF!</v>
      </c>
      <c r="Q13" s="1"/>
      <c r="R13" t="s">
        <v>82</v>
      </c>
      <c r="S13">
        <v>1.09365</v>
      </c>
      <c r="U13" t="s">
        <v>79</v>
      </c>
      <c r="V13" t="s">
        <v>80</v>
      </c>
      <c r="W13" t="s">
        <v>81</v>
      </c>
      <c r="X13" t="s">
        <v>113</v>
      </c>
      <c r="Y13" t="s">
        <v>83</v>
      </c>
      <c r="Z13" t="s">
        <v>93</v>
      </c>
      <c r="AA13" t="s">
        <v>114</v>
      </c>
    </row>
    <row r="14" spans="1:28" x14ac:dyDescent="0.25">
      <c r="A14">
        <v>13</v>
      </c>
      <c r="B14" s="3">
        <v>45152</v>
      </c>
      <c r="C14" s="4">
        <v>0.54166666666666663</v>
      </c>
      <c r="D14" s="1" t="s">
        <v>44</v>
      </c>
      <c r="E14" s="1"/>
      <c r="F14" s="1" t="s">
        <v>72</v>
      </c>
      <c r="G14" s="1"/>
      <c r="H14" s="1">
        <v>1.09199</v>
      </c>
      <c r="I14" s="1">
        <v>1.09266</v>
      </c>
      <c r="J14" s="1"/>
      <c r="K14" s="1">
        <v>1.09266</v>
      </c>
      <c r="L14" s="1"/>
      <c r="M14" s="1">
        <v>-1E-3</v>
      </c>
      <c r="N14" s="1"/>
      <c r="O14" s="1"/>
      <c r="P14" s="13" t="e">
        <f t="shared" si="0"/>
        <v>#REF!</v>
      </c>
      <c r="Q14" s="1"/>
      <c r="R14" t="s">
        <v>32</v>
      </c>
      <c r="U14" t="s">
        <v>84</v>
      </c>
      <c r="V14" t="s">
        <v>85</v>
      </c>
      <c r="W14" t="s">
        <v>86</v>
      </c>
    </row>
    <row r="15" spans="1:28" x14ac:dyDescent="0.25">
      <c r="A15">
        <v>14</v>
      </c>
      <c r="B15" s="3">
        <v>45152</v>
      </c>
      <c r="C15" s="4">
        <v>0.60416666666666663</v>
      </c>
      <c r="D15" s="1" t="s">
        <v>44</v>
      </c>
      <c r="E15" s="1"/>
      <c r="F15" s="1" t="s">
        <v>72</v>
      </c>
      <c r="G15" s="1"/>
      <c r="H15" s="1">
        <v>1.0920799999999999</v>
      </c>
      <c r="I15" s="1">
        <v>1.09259</v>
      </c>
      <c r="J15" s="1"/>
      <c r="K15" s="1">
        <v>1.0920700000000001</v>
      </c>
      <c r="L15" s="1"/>
      <c r="M15" s="1">
        <v>0</v>
      </c>
      <c r="N15" s="1"/>
      <c r="O15" s="1"/>
      <c r="P15" s="13" t="e">
        <f t="shared" si="0"/>
        <v>#REF!</v>
      </c>
      <c r="Q15" s="1"/>
      <c r="R15" t="s">
        <v>30</v>
      </c>
      <c r="U15" t="s">
        <v>87</v>
      </c>
      <c r="V15" t="s">
        <v>88</v>
      </c>
      <c r="W15" t="s">
        <v>89</v>
      </c>
    </row>
    <row r="16" spans="1:28" x14ac:dyDescent="0.25">
      <c r="A16">
        <v>15</v>
      </c>
      <c r="B16" s="3">
        <v>45152</v>
      </c>
      <c r="C16" s="4">
        <v>0.62291666666666667</v>
      </c>
      <c r="D16" s="1" t="s">
        <v>44</v>
      </c>
      <c r="E16" s="1"/>
      <c r="F16" s="1" t="s">
        <v>21</v>
      </c>
      <c r="G16" s="1"/>
      <c r="H16" s="1">
        <v>1.0918399999999999</v>
      </c>
      <c r="I16" s="1">
        <v>1.0914900000000001</v>
      </c>
      <c r="J16" s="1"/>
      <c r="K16" s="1">
        <v>1.0914900000000001</v>
      </c>
      <c r="L16" s="1"/>
      <c r="M16" s="1">
        <v>-1E-3</v>
      </c>
      <c r="N16" s="1"/>
      <c r="O16" s="1"/>
      <c r="P16" s="13" t="e">
        <f t="shared" si="0"/>
        <v>#REF!</v>
      </c>
      <c r="Q16" s="1"/>
      <c r="R16" t="s">
        <v>32</v>
      </c>
      <c r="U16" s="7" t="s">
        <v>90</v>
      </c>
      <c r="V16" t="s">
        <v>91</v>
      </c>
      <c r="W16" t="s">
        <v>92</v>
      </c>
    </row>
    <row r="17" spans="1:28" x14ac:dyDescent="0.25">
      <c r="A17">
        <v>16</v>
      </c>
      <c r="B17" s="3">
        <v>45153</v>
      </c>
      <c r="C17" s="4">
        <v>0.43958333333333338</v>
      </c>
      <c r="D17" s="1" t="s">
        <v>44</v>
      </c>
      <c r="E17" s="1"/>
      <c r="F17" s="1" t="s">
        <v>21</v>
      </c>
      <c r="G17" s="1"/>
      <c r="H17" s="1">
        <v>1.0942099999999999</v>
      </c>
      <c r="I17" s="1">
        <v>1.0937600000000001</v>
      </c>
      <c r="J17" s="1"/>
      <c r="K17" s="1">
        <v>1.0937600000000001</v>
      </c>
      <c r="L17" s="1"/>
      <c r="M17" s="1">
        <v>-1.2999999999999999E-3</v>
      </c>
      <c r="N17" s="1"/>
      <c r="O17" s="1"/>
      <c r="P17" s="13" t="e">
        <f t="shared" si="0"/>
        <v>#REF!</v>
      </c>
      <c r="Q17" s="1"/>
      <c r="R17" t="s">
        <v>32</v>
      </c>
      <c r="U17" s="9" t="s">
        <v>94</v>
      </c>
      <c r="V17" t="s">
        <v>95</v>
      </c>
      <c r="W17" t="s">
        <v>96</v>
      </c>
      <c r="X17" t="s">
        <v>32</v>
      </c>
    </row>
    <row r="18" spans="1:28" x14ac:dyDescent="0.25">
      <c r="A18">
        <v>17</v>
      </c>
      <c r="B18" s="3">
        <v>45154</v>
      </c>
      <c r="C18" s="4">
        <v>0.65763888888888888</v>
      </c>
      <c r="D18" s="1" t="s">
        <v>44</v>
      </c>
      <c r="E18" s="1"/>
      <c r="F18" s="1" t="s">
        <v>72</v>
      </c>
      <c r="G18" s="1"/>
      <c r="H18" s="1">
        <v>1.0889500000000001</v>
      </c>
      <c r="I18" s="1">
        <v>1.0894200000000001</v>
      </c>
      <c r="J18" s="1">
        <v>1.08772</v>
      </c>
      <c r="K18" s="1">
        <v>1.08772</v>
      </c>
      <c r="L18" s="1"/>
      <c r="M18" s="1">
        <v>2.8000000000000004E-3</v>
      </c>
      <c r="N18" s="1"/>
      <c r="O18" s="1"/>
      <c r="P18" s="13" t="e">
        <f t="shared" si="0"/>
        <v>#REF!</v>
      </c>
      <c r="Q18" s="1"/>
      <c r="R18" t="s">
        <v>103</v>
      </c>
      <c r="U18" t="s">
        <v>100</v>
      </c>
      <c r="V18" t="s">
        <v>97</v>
      </c>
      <c r="W18" t="s">
        <v>98</v>
      </c>
      <c r="X18" t="s">
        <v>102</v>
      </c>
      <c r="Y18" t="s">
        <v>99</v>
      </c>
      <c r="Z18" t="s">
        <v>101</v>
      </c>
    </row>
    <row r="19" spans="1:28" x14ac:dyDescent="0.25">
      <c r="A19">
        <v>18</v>
      </c>
      <c r="B19" s="3">
        <v>45155</v>
      </c>
      <c r="C19" s="4">
        <v>0.44930555555555557</v>
      </c>
      <c r="D19" s="1" t="s">
        <v>44</v>
      </c>
      <c r="E19" s="1"/>
      <c r="F19" s="1" t="s">
        <v>72</v>
      </c>
      <c r="G19" s="1"/>
      <c r="H19" s="1">
        <v>1.0910200000000001</v>
      </c>
      <c r="I19" s="1">
        <v>1.0915999999999999</v>
      </c>
      <c r="J19" s="1">
        <v>1.08701</v>
      </c>
      <c r="K19" s="1">
        <v>1.0864100000000001</v>
      </c>
      <c r="L19" s="1"/>
      <c r="M19" s="1">
        <v>6.0000000000000001E-3</v>
      </c>
      <c r="N19" s="1"/>
      <c r="O19" s="1"/>
      <c r="P19" s="13" t="e">
        <f t="shared" si="0"/>
        <v>#REF!</v>
      </c>
      <c r="Q19" s="1"/>
      <c r="R19" t="s">
        <v>103</v>
      </c>
      <c r="U19" t="s">
        <v>104</v>
      </c>
      <c r="V19" t="s">
        <v>106</v>
      </c>
      <c r="W19" t="s">
        <v>107</v>
      </c>
      <c r="X19" t="s">
        <v>111</v>
      </c>
      <c r="Y19" t="s">
        <v>105</v>
      </c>
      <c r="Z19" s="9" t="s">
        <v>108</v>
      </c>
      <c r="AA19" t="s">
        <v>109</v>
      </c>
      <c r="AB19" t="s">
        <v>110</v>
      </c>
    </row>
    <row r="20" spans="1:28" x14ac:dyDescent="0.25">
      <c r="A20">
        <v>19</v>
      </c>
      <c r="B20" s="3">
        <v>45156</v>
      </c>
      <c r="C20" s="4">
        <v>0.37152777777777773</v>
      </c>
      <c r="D20" s="1" t="s">
        <v>44</v>
      </c>
      <c r="E20" s="1"/>
      <c r="F20" s="1" t="s">
        <v>72</v>
      </c>
      <c r="G20" s="1"/>
      <c r="H20" s="1">
        <v>1.0863100000000001</v>
      </c>
      <c r="I20" s="1">
        <v>1.08768</v>
      </c>
      <c r="J20" s="1"/>
      <c r="K20" s="1">
        <v>1.08768</v>
      </c>
      <c r="L20" s="1"/>
      <c r="M20" s="1">
        <v>-1E-3</v>
      </c>
      <c r="N20" s="1"/>
      <c r="O20" s="1"/>
      <c r="P20" s="13" t="e">
        <f t="shared" si="0"/>
        <v>#REF!</v>
      </c>
      <c r="Q20" s="1"/>
      <c r="R20" t="s">
        <v>32</v>
      </c>
      <c r="U20" t="s">
        <v>112</v>
      </c>
    </row>
    <row r="21" spans="1:28" x14ac:dyDescent="0.25">
      <c r="A21">
        <v>20</v>
      </c>
      <c r="B21" s="3">
        <v>45159</v>
      </c>
      <c r="C21" s="4">
        <v>0.38055555555555554</v>
      </c>
      <c r="D21" s="1" t="s">
        <v>44</v>
      </c>
      <c r="E21" s="1"/>
      <c r="F21" s="1" t="s">
        <v>72</v>
      </c>
      <c r="G21" s="1"/>
      <c r="H21" s="1">
        <v>1.09093</v>
      </c>
      <c r="I21" s="1">
        <v>1.0913900000000001</v>
      </c>
      <c r="J21" s="1"/>
      <c r="K21" s="1"/>
      <c r="L21" s="1"/>
      <c r="M21" s="1">
        <v>4.0000000000000001E-3</v>
      </c>
      <c r="N21" s="1"/>
      <c r="O21" s="1"/>
      <c r="P21" s="13" t="e">
        <f t="shared" si="0"/>
        <v>#REF!</v>
      </c>
      <c r="Q21" s="1"/>
      <c r="R21" t="s">
        <v>144</v>
      </c>
      <c r="U21" t="s">
        <v>119</v>
      </c>
      <c r="V21" t="s">
        <v>117</v>
      </c>
      <c r="W21" t="s">
        <v>118</v>
      </c>
      <c r="X21" t="s">
        <v>123</v>
      </c>
      <c r="Y21" t="s">
        <v>120</v>
      </c>
      <c r="Z21" t="s">
        <v>121</v>
      </c>
      <c r="AA21" t="s">
        <v>122</v>
      </c>
      <c r="AB21" t="s">
        <v>124</v>
      </c>
    </row>
    <row r="22" spans="1:28" x14ac:dyDescent="0.25">
      <c r="A22">
        <v>21</v>
      </c>
      <c r="B22" s="3">
        <v>45160</v>
      </c>
      <c r="C22" s="4">
        <v>0.36527777777777781</v>
      </c>
      <c r="D22" s="1" t="s">
        <v>125</v>
      </c>
      <c r="E22" s="1"/>
      <c r="F22" s="1" t="s">
        <v>72</v>
      </c>
      <c r="G22" s="1"/>
      <c r="H22" s="1">
        <v>147.745</v>
      </c>
      <c r="I22" s="1">
        <v>145.863</v>
      </c>
      <c r="J22" s="1"/>
      <c r="K22" s="1">
        <v>145.863</v>
      </c>
      <c r="L22" s="1"/>
      <c r="M22" s="1">
        <v>-1.1999999999999999E-3</v>
      </c>
      <c r="N22" s="1"/>
      <c r="O22" s="1"/>
      <c r="P22" s="13" t="e">
        <f t="shared" si="0"/>
        <v>#REF!</v>
      </c>
      <c r="Q22" s="1"/>
      <c r="R22" t="s">
        <v>32</v>
      </c>
      <c r="U22" t="s">
        <v>126</v>
      </c>
      <c r="V22" t="s">
        <v>127</v>
      </c>
      <c r="W22" t="s">
        <v>128</v>
      </c>
      <c r="X22" t="s">
        <v>32</v>
      </c>
      <c r="Y22" t="s">
        <v>129</v>
      </c>
    </row>
    <row r="23" spans="1:28" x14ac:dyDescent="0.25">
      <c r="A23">
        <v>22</v>
      </c>
      <c r="B23" s="3">
        <v>45160</v>
      </c>
      <c r="C23" s="4">
        <v>0.47152777777777777</v>
      </c>
      <c r="D23" s="1" t="s">
        <v>125</v>
      </c>
      <c r="E23" s="1"/>
      <c r="F23" s="1" t="s">
        <v>72</v>
      </c>
      <c r="G23" s="1"/>
      <c r="H23" s="1">
        <v>145.89400000000001</v>
      </c>
      <c r="I23" s="1">
        <v>146.13999999999999</v>
      </c>
      <c r="J23" s="1"/>
      <c r="K23" s="1"/>
      <c r="L23" s="1"/>
      <c r="M23" s="1">
        <v>-5.0000000000000001E-4</v>
      </c>
      <c r="N23" s="1"/>
      <c r="O23" s="1"/>
      <c r="P23" s="13" t="e">
        <f t="shared" si="0"/>
        <v>#REF!</v>
      </c>
      <c r="Q23" s="1"/>
      <c r="R23" t="s">
        <v>136</v>
      </c>
      <c r="U23" t="s">
        <v>130</v>
      </c>
      <c r="V23" t="s">
        <v>131</v>
      </c>
      <c r="W23" t="s">
        <v>132</v>
      </c>
      <c r="X23" t="s">
        <v>136</v>
      </c>
      <c r="Y23" t="s">
        <v>137</v>
      </c>
    </row>
    <row r="24" spans="1:28" x14ac:dyDescent="0.25">
      <c r="A24">
        <v>23</v>
      </c>
      <c r="B24" s="3">
        <v>45160</v>
      </c>
      <c r="C24" s="4">
        <v>0.47916666666666669</v>
      </c>
      <c r="D24" s="1" t="s">
        <v>125</v>
      </c>
      <c r="E24" s="1"/>
      <c r="F24" s="1" t="s">
        <v>21</v>
      </c>
      <c r="G24" s="1"/>
      <c r="H24" s="1">
        <v>146.054</v>
      </c>
      <c r="I24" s="1">
        <v>145.876</v>
      </c>
      <c r="J24" s="1"/>
      <c r="K24" s="1">
        <v>145.876</v>
      </c>
      <c r="L24" s="1"/>
      <c r="M24" s="1">
        <v>-1E-3</v>
      </c>
      <c r="N24" s="1"/>
      <c r="O24" s="1"/>
      <c r="P24" s="13"/>
      <c r="Q24" s="1"/>
      <c r="R24" t="s">
        <v>32</v>
      </c>
      <c r="U24" t="s">
        <v>133</v>
      </c>
      <c r="V24" t="s">
        <v>134</v>
      </c>
      <c r="W24" t="s">
        <v>135</v>
      </c>
      <c r="X24" t="s">
        <v>32</v>
      </c>
      <c r="Y24" t="s">
        <v>138</v>
      </c>
    </row>
    <row r="25" spans="1:28" x14ac:dyDescent="0.25">
      <c r="A25">
        <v>24</v>
      </c>
      <c r="B25" s="3">
        <v>45160</v>
      </c>
      <c r="C25" s="4">
        <v>0.63541666666666663</v>
      </c>
      <c r="D25" s="1" t="s">
        <v>125</v>
      </c>
      <c r="E25" s="1"/>
      <c r="F25" s="1" t="s">
        <v>21</v>
      </c>
      <c r="G25" s="1"/>
      <c r="H25" s="1">
        <v>145.79599999999999</v>
      </c>
      <c r="I25" s="1">
        <v>145.697</v>
      </c>
      <c r="J25" s="1"/>
      <c r="K25" s="1">
        <v>145.797</v>
      </c>
      <c r="L25" s="1"/>
      <c r="M25" s="1">
        <v>0</v>
      </c>
      <c r="N25" s="1"/>
      <c r="O25" s="1"/>
      <c r="P25" s="13"/>
      <c r="Q25" s="1"/>
      <c r="R25" t="s">
        <v>30</v>
      </c>
      <c r="U25" t="s">
        <v>139</v>
      </c>
      <c r="V25" t="s">
        <v>140</v>
      </c>
      <c r="W25" t="s">
        <v>141</v>
      </c>
      <c r="X25" t="s">
        <v>142</v>
      </c>
      <c r="Y25" t="s">
        <v>143</v>
      </c>
    </row>
    <row r="26" spans="1:28" x14ac:dyDescent="0.25">
      <c r="A26">
        <v>25</v>
      </c>
      <c r="B26" s="3">
        <v>45161</v>
      </c>
      <c r="C26" s="4">
        <v>0.32291666666666669</v>
      </c>
      <c r="D26" s="1" t="s">
        <v>125</v>
      </c>
      <c r="E26" s="1"/>
      <c r="F26" s="1" t="s">
        <v>72</v>
      </c>
      <c r="G26" s="1"/>
      <c r="H26" s="1">
        <v>145.417</v>
      </c>
      <c r="I26" s="1">
        <v>145.554</v>
      </c>
      <c r="J26" s="1"/>
      <c r="K26" s="1">
        <v>145.554</v>
      </c>
      <c r="L26" s="1"/>
      <c r="M26" s="1">
        <v>-1E-3</v>
      </c>
      <c r="N26" s="1"/>
      <c r="O26" s="1"/>
      <c r="P26" s="13"/>
      <c r="Q26" s="1"/>
      <c r="R26" t="s">
        <v>32</v>
      </c>
      <c r="U26" t="s">
        <v>145</v>
      </c>
      <c r="X26" t="s">
        <v>32</v>
      </c>
    </row>
    <row r="27" spans="1:28" x14ac:dyDescent="0.25">
      <c r="A27">
        <v>26</v>
      </c>
      <c r="B27" s="3">
        <v>45161</v>
      </c>
      <c r="C27" s="4">
        <v>0.38472222222222219</v>
      </c>
      <c r="D27" s="1" t="s">
        <v>125</v>
      </c>
      <c r="E27" s="1"/>
      <c r="F27" s="1" t="s">
        <v>72</v>
      </c>
      <c r="G27" s="1"/>
      <c r="H27" s="1">
        <v>145.46199999999999</v>
      </c>
      <c r="I27" s="1">
        <v>145.55799999999999</v>
      </c>
      <c r="J27" s="1"/>
      <c r="K27" s="1">
        <v>145.55799999999999</v>
      </c>
      <c r="L27" s="1"/>
      <c r="M27" s="1">
        <v>-1E-3</v>
      </c>
      <c r="N27" s="1"/>
      <c r="O27" s="1"/>
      <c r="P27" s="13"/>
      <c r="Q27" s="1"/>
      <c r="R27" t="s">
        <v>32</v>
      </c>
      <c r="U27" t="s">
        <v>146</v>
      </c>
      <c r="V27" t="s">
        <v>148</v>
      </c>
      <c r="W27" t="s">
        <v>149</v>
      </c>
      <c r="X27" t="s">
        <v>32</v>
      </c>
      <c r="Y27" t="s">
        <v>147</v>
      </c>
    </row>
    <row r="28" spans="1:28" x14ac:dyDescent="0.25">
      <c r="A28">
        <v>27</v>
      </c>
      <c r="B28" s="3">
        <v>45161</v>
      </c>
      <c r="C28" s="4">
        <v>0.44791666666666669</v>
      </c>
      <c r="D28" s="1" t="s">
        <v>125</v>
      </c>
      <c r="E28" s="1"/>
      <c r="F28" s="1" t="s">
        <v>72</v>
      </c>
      <c r="G28" s="1"/>
      <c r="H28" s="1">
        <v>145.24</v>
      </c>
      <c r="I28" s="1">
        <v>145.60499999999999</v>
      </c>
      <c r="J28" s="1"/>
      <c r="K28" s="1">
        <v>145.239</v>
      </c>
      <c r="L28" s="1"/>
      <c r="M28" s="1">
        <v>0</v>
      </c>
      <c r="N28" s="1"/>
      <c r="O28" s="1"/>
      <c r="P28" s="13"/>
      <c r="Q28" s="1"/>
      <c r="R28" t="s">
        <v>30</v>
      </c>
      <c r="U28" t="s">
        <v>150</v>
      </c>
      <c r="V28" t="s">
        <v>151</v>
      </c>
      <c r="W28" t="s">
        <v>152</v>
      </c>
      <c r="X28" t="s">
        <v>154</v>
      </c>
      <c r="Y28" s="9" t="s">
        <v>153</v>
      </c>
      <c r="Z28" t="s">
        <v>155</v>
      </c>
    </row>
    <row r="29" spans="1:28" x14ac:dyDescent="0.25">
      <c r="A29">
        <v>28</v>
      </c>
      <c r="B29" s="3">
        <v>45162</v>
      </c>
      <c r="C29" s="4">
        <v>0.32361111111111113</v>
      </c>
      <c r="D29" s="1" t="s">
        <v>125</v>
      </c>
      <c r="E29" s="1"/>
      <c r="F29" s="1" t="s">
        <v>72</v>
      </c>
      <c r="G29" s="1"/>
      <c r="H29" s="1">
        <v>145.417</v>
      </c>
      <c r="I29" s="1">
        <v>145.48500000000001</v>
      </c>
      <c r="J29" s="1"/>
      <c r="K29" s="1">
        <v>145.48500000000001</v>
      </c>
      <c r="L29" s="1"/>
      <c r="M29" s="1">
        <v>-1E-3</v>
      </c>
      <c r="N29" s="1"/>
      <c r="O29" s="1"/>
      <c r="P29" s="13"/>
      <c r="Q29" s="1"/>
      <c r="R29" t="s">
        <v>32</v>
      </c>
      <c r="U29" t="s">
        <v>156</v>
      </c>
      <c r="V29" t="s">
        <v>157</v>
      </c>
      <c r="W29" t="s">
        <v>158</v>
      </c>
      <c r="X29" t="s">
        <v>32</v>
      </c>
      <c r="Y29" t="s">
        <v>159</v>
      </c>
    </row>
    <row r="30" spans="1:28" x14ac:dyDescent="0.25">
      <c r="A30">
        <v>29</v>
      </c>
      <c r="B30" s="3">
        <v>45162</v>
      </c>
      <c r="C30" s="4">
        <v>0.41666666666666669</v>
      </c>
      <c r="D30" s="1" t="s">
        <v>125</v>
      </c>
      <c r="E30" s="1"/>
      <c r="F30" s="1" t="s">
        <v>72</v>
      </c>
      <c r="G30" s="1"/>
      <c r="H30" s="1">
        <v>145.858</v>
      </c>
      <c r="I30" s="1">
        <v>145.96299999999999</v>
      </c>
      <c r="J30" s="1"/>
      <c r="K30" s="1">
        <v>145.85599999999999</v>
      </c>
      <c r="L30" s="1"/>
      <c r="M30" s="1">
        <v>0</v>
      </c>
      <c r="N30" s="1"/>
      <c r="O30" s="1"/>
      <c r="P30" s="13"/>
      <c r="Q30" s="1"/>
      <c r="R30" t="s">
        <v>30</v>
      </c>
      <c r="U30" s="9" t="s">
        <v>160</v>
      </c>
      <c r="V30" t="s">
        <v>161</v>
      </c>
      <c r="W30" t="s">
        <v>162</v>
      </c>
      <c r="X30" t="s">
        <v>165</v>
      </c>
      <c r="Y30" t="s">
        <v>163</v>
      </c>
      <c r="Z30" t="s">
        <v>164</v>
      </c>
    </row>
    <row r="31" spans="1:28" x14ac:dyDescent="0.25">
      <c r="A31">
        <v>30</v>
      </c>
      <c r="B31" s="3">
        <v>45162</v>
      </c>
      <c r="C31" s="4">
        <v>0.44166666666666665</v>
      </c>
      <c r="D31" s="1" t="s">
        <v>125</v>
      </c>
      <c r="E31" s="1"/>
      <c r="F31" s="1" t="s">
        <v>21</v>
      </c>
      <c r="G31" s="1"/>
      <c r="H31" s="1">
        <v>145.90199999999999</v>
      </c>
      <c r="I31" s="1">
        <v>145.809</v>
      </c>
      <c r="J31" s="1"/>
      <c r="K31" s="1">
        <v>145.82599999999999</v>
      </c>
      <c r="L31" s="1"/>
      <c r="M31" s="1">
        <v>-5.9999999999999995E-4</v>
      </c>
      <c r="N31" s="1"/>
      <c r="O31" s="1"/>
      <c r="P31" s="13"/>
      <c r="Q31" s="1"/>
      <c r="R31" t="s">
        <v>144</v>
      </c>
      <c r="U31" t="s">
        <v>166</v>
      </c>
      <c r="X31" t="s">
        <v>169</v>
      </c>
      <c r="Y31" t="s">
        <v>167</v>
      </c>
      <c r="Z31" t="s">
        <v>168</v>
      </c>
    </row>
    <row r="32" spans="1:28" x14ac:dyDescent="0.25">
      <c r="A32">
        <v>31</v>
      </c>
      <c r="B32" s="3">
        <v>45162</v>
      </c>
      <c r="C32" s="4">
        <v>0.45416666666666666</v>
      </c>
      <c r="D32" s="1" t="s">
        <v>125</v>
      </c>
      <c r="E32" s="1"/>
      <c r="F32" s="1" t="s">
        <v>72</v>
      </c>
      <c r="G32" s="1"/>
      <c r="H32" s="1">
        <v>145.73599999999999</v>
      </c>
      <c r="I32" s="1">
        <v>145.96799999999999</v>
      </c>
      <c r="J32" s="1"/>
      <c r="K32" s="1">
        <v>145.73500000000001</v>
      </c>
      <c r="L32" s="1"/>
      <c r="M32" s="1">
        <v>0</v>
      </c>
      <c r="N32" s="1"/>
      <c r="O32" s="1"/>
      <c r="P32" s="13"/>
      <c r="Q32" s="1"/>
      <c r="R32" t="s">
        <v>30</v>
      </c>
      <c r="U32" t="s">
        <v>170</v>
      </c>
      <c r="V32" t="s">
        <v>172</v>
      </c>
      <c r="W32" t="s">
        <v>173</v>
      </c>
      <c r="X32" t="s">
        <v>176</v>
      </c>
      <c r="Y32" t="s">
        <v>171</v>
      </c>
      <c r="Z32" t="s">
        <v>175</v>
      </c>
    </row>
    <row r="33" spans="1:27" x14ac:dyDescent="0.25">
      <c r="A33">
        <v>32</v>
      </c>
      <c r="B33" s="3">
        <v>45162</v>
      </c>
      <c r="C33" s="4">
        <v>0.5</v>
      </c>
      <c r="D33" s="1" t="s">
        <v>125</v>
      </c>
      <c r="E33" s="1"/>
      <c r="F33" s="1" t="s">
        <v>21</v>
      </c>
      <c r="G33" s="1"/>
      <c r="H33" s="1">
        <v>146.64599999999999</v>
      </c>
      <c r="I33" s="1">
        <v>145.6</v>
      </c>
      <c r="J33" s="1"/>
      <c r="K33" s="1">
        <v>146.11099999999999</v>
      </c>
      <c r="L33" s="1"/>
      <c r="M33" s="1">
        <v>0.01</v>
      </c>
      <c r="N33" s="1"/>
      <c r="O33" s="1"/>
      <c r="P33" s="13"/>
      <c r="Q33" s="1"/>
      <c r="R33" t="s">
        <v>103</v>
      </c>
      <c r="U33" t="s">
        <v>174</v>
      </c>
      <c r="V33" t="s">
        <v>178</v>
      </c>
      <c r="W33" t="s">
        <v>179</v>
      </c>
      <c r="X33" t="s">
        <v>177</v>
      </c>
    </row>
    <row r="34" spans="1:27" x14ac:dyDescent="0.25">
      <c r="A34">
        <v>33</v>
      </c>
      <c r="B34" s="3">
        <v>45163</v>
      </c>
      <c r="C34" s="4">
        <v>0.48125000000000001</v>
      </c>
      <c r="D34" s="1" t="s">
        <v>44</v>
      </c>
      <c r="E34" s="1"/>
      <c r="F34" s="1" t="s">
        <v>21</v>
      </c>
      <c r="G34" s="1"/>
      <c r="H34" s="1">
        <v>1.0807500000000001</v>
      </c>
      <c r="I34" s="1">
        <v>1.08022</v>
      </c>
      <c r="J34" s="1"/>
      <c r="K34" s="1">
        <v>1.08022</v>
      </c>
      <c r="L34" s="1"/>
      <c r="M34" s="1">
        <v>-9.4999999999999998E-3</v>
      </c>
      <c r="N34" s="1"/>
      <c r="O34" s="1"/>
      <c r="P34" s="13"/>
      <c r="Q34" s="1"/>
      <c r="R34" t="s">
        <v>32</v>
      </c>
      <c r="U34" t="s">
        <v>180</v>
      </c>
      <c r="V34" t="s">
        <v>181</v>
      </c>
      <c r="X34" t="s">
        <v>32</v>
      </c>
      <c r="Y34" t="s">
        <v>182</v>
      </c>
    </row>
    <row r="35" spans="1:27" x14ac:dyDescent="0.25">
      <c r="A35">
        <v>34</v>
      </c>
      <c r="B35" s="3">
        <v>45163</v>
      </c>
      <c r="C35" s="4">
        <v>0.45</v>
      </c>
      <c r="D35" s="1" t="s">
        <v>44</v>
      </c>
      <c r="E35" s="1"/>
      <c r="F35" s="1" t="s">
        <v>21</v>
      </c>
      <c r="G35" s="1"/>
      <c r="H35" s="1">
        <v>1.0805100000000001</v>
      </c>
      <c r="I35" s="1">
        <v>1.0799000000000001</v>
      </c>
      <c r="J35" s="1"/>
      <c r="K35" s="1">
        <v>1.08084</v>
      </c>
      <c r="L35" s="1"/>
      <c r="M35" s="1">
        <v>4.0000000000000002E-4</v>
      </c>
      <c r="N35" s="1"/>
      <c r="O35" s="1"/>
      <c r="P35" s="13"/>
      <c r="Q35" s="1"/>
      <c r="R35" t="s">
        <v>184</v>
      </c>
      <c r="U35" t="s">
        <v>183</v>
      </c>
      <c r="X35" t="s">
        <v>185</v>
      </c>
      <c r="Y35" t="s">
        <v>186</v>
      </c>
    </row>
    <row r="36" spans="1:27" x14ac:dyDescent="0.25">
      <c r="A36">
        <v>35</v>
      </c>
      <c r="B36" s="3">
        <v>45163</v>
      </c>
      <c r="C36" s="4">
        <v>0.52847222222222223</v>
      </c>
      <c r="D36" s="1" t="s">
        <v>44</v>
      </c>
      <c r="E36" s="1"/>
      <c r="F36" s="1" t="s">
        <v>72</v>
      </c>
      <c r="G36" s="1"/>
      <c r="H36" s="1">
        <v>1.07874</v>
      </c>
      <c r="I36" s="1">
        <v>1.07914</v>
      </c>
      <c r="J36" s="1"/>
      <c r="K36" s="1">
        <v>1.0789800000000001</v>
      </c>
      <c r="L36" s="1"/>
      <c r="M36" s="1">
        <v>-5.0000000000000001E-4</v>
      </c>
      <c r="N36" s="1"/>
      <c r="O36" s="1"/>
      <c r="P36" s="13"/>
      <c r="Q36" s="1"/>
      <c r="R36" t="s">
        <v>191</v>
      </c>
      <c r="U36" t="s">
        <v>187</v>
      </c>
      <c r="X36" t="s">
        <v>189</v>
      </c>
      <c r="Y36" t="s">
        <v>188</v>
      </c>
    </row>
    <row r="37" spans="1:27" x14ac:dyDescent="0.25">
      <c r="A37">
        <v>36</v>
      </c>
      <c r="B37" s="3">
        <v>45163</v>
      </c>
      <c r="C37" s="4">
        <v>0.53680555555555554</v>
      </c>
      <c r="D37" s="1" t="s">
        <v>44</v>
      </c>
      <c r="E37" s="1"/>
      <c r="F37" s="1" t="s">
        <v>72</v>
      </c>
      <c r="G37" s="1"/>
      <c r="H37" s="1">
        <v>1.0786500000000001</v>
      </c>
      <c r="I37" s="1">
        <v>1.0790500000000001</v>
      </c>
      <c r="J37" s="1"/>
      <c r="K37" s="1">
        <v>1.07897</v>
      </c>
      <c r="L37" s="1"/>
      <c r="M37" s="1">
        <v>-6.0000000000000001E-3</v>
      </c>
      <c r="N37" s="1"/>
      <c r="O37" s="1"/>
      <c r="P37" s="13"/>
      <c r="Q37" s="1"/>
      <c r="R37" t="s">
        <v>191</v>
      </c>
      <c r="U37" t="s">
        <v>190</v>
      </c>
      <c r="X37" t="s">
        <v>191</v>
      </c>
      <c r="Y37" t="s">
        <v>192</v>
      </c>
    </row>
    <row r="38" spans="1:27" x14ac:dyDescent="0.25">
      <c r="A38">
        <v>37</v>
      </c>
      <c r="B38" s="3">
        <v>45163</v>
      </c>
      <c r="C38" s="4">
        <v>0.57916666666666672</v>
      </c>
      <c r="D38" s="1" t="s">
        <v>44</v>
      </c>
      <c r="E38" s="1"/>
      <c r="F38" s="1" t="s">
        <v>21</v>
      </c>
      <c r="G38" s="1"/>
      <c r="H38" s="1">
        <v>1.07934</v>
      </c>
      <c r="I38" s="1">
        <v>1.07907</v>
      </c>
      <c r="J38" s="1"/>
      <c r="K38" s="1">
        <v>1.07935</v>
      </c>
      <c r="L38" s="1"/>
      <c r="M38" s="1">
        <v>0</v>
      </c>
      <c r="N38" s="1"/>
      <c r="O38" s="1"/>
      <c r="P38" s="13"/>
      <c r="Q38" s="1"/>
      <c r="R38" t="s">
        <v>30</v>
      </c>
      <c r="U38" s="9" t="s">
        <v>193</v>
      </c>
      <c r="V38" t="s">
        <v>194</v>
      </c>
      <c r="W38" t="s">
        <v>195</v>
      </c>
      <c r="X38" t="s">
        <v>196</v>
      </c>
      <c r="Y38" s="9" t="s">
        <v>197</v>
      </c>
    </row>
    <row r="39" spans="1:27" x14ac:dyDescent="0.25">
      <c r="A39">
        <v>38</v>
      </c>
      <c r="B39" s="3">
        <v>45166</v>
      </c>
      <c r="C39" s="4">
        <v>0.43333333333333335</v>
      </c>
      <c r="D39" s="1" t="s">
        <v>44</v>
      </c>
      <c r="E39" s="1"/>
      <c r="F39" s="1" t="s">
        <v>72</v>
      </c>
      <c r="G39" s="1"/>
      <c r="H39" s="1">
        <v>1.0805400000000001</v>
      </c>
      <c r="I39" s="1">
        <v>1.08108</v>
      </c>
      <c r="J39" s="1"/>
      <c r="K39" s="1">
        <v>1.0805499999999999</v>
      </c>
      <c r="L39" s="1"/>
      <c r="M39" s="1">
        <v>0</v>
      </c>
      <c r="N39" s="1"/>
      <c r="O39" s="1"/>
      <c r="P39" s="13"/>
      <c r="Q39" s="1"/>
      <c r="R39" t="s">
        <v>30</v>
      </c>
      <c r="U39" t="s">
        <v>198</v>
      </c>
      <c r="V39" s="9" t="s">
        <v>199</v>
      </c>
      <c r="W39" t="s">
        <v>199</v>
      </c>
      <c r="X39" t="s">
        <v>203</v>
      </c>
      <c r="Y39" t="s">
        <v>200</v>
      </c>
      <c r="Z39" t="s">
        <v>201</v>
      </c>
      <c r="AA39" t="s">
        <v>202</v>
      </c>
    </row>
    <row r="40" spans="1:27" x14ac:dyDescent="0.25">
      <c r="A40">
        <v>39</v>
      </c>
      <c r="B40" s="3">
        <v>45166</v>
      </c>
      <c r="C40" s="4">
        <v>0.4597222222222222</v>
      </c>
      <c r="D40" s="1" t="s">
        <v>44</v>
      </c>
      <c r="E40" s="1"/>
      <c r="F40" s="1" t="s">
        <v>72</v>
      </c>
      <c r="G40" s="1"/>
      <c r="H40" s="1">
        <v>1.08033</v>
      </c>
      <c r="I40" s="1">
        <v>1.0803100000000001</v>
      </c>
      <c r="J40" s="1"/>
      <c r="K40" s="1">
        <v>1.0803100000000001</v>
      </c>
      <c r="L40" s="1"/>
      <c r="M40" s="1">
        <v>0</v>
      </c>
      <c r="N40" s="1"/>
      <c r="O40" s="1"/>
      <c r="P40" s="13"/>
      <c r="Q40" s="1"/>
      <c r="R40" t="s">
        <v>30</v>
      </c>
      <c r="U40" t="s">
        <v>204</v>
      </c>
      <c r="X40" t="s">
        <v>205</v>
      </c>
      <c r="Y40" t="s">
        <v>206</v>
      </c>
    </row>
    <row r="41" spans="1:27" x14ac:dyDescent="0.25">
      <c r="A41">
        <v>40</v>
      </c>
      <c r="B41" s="3">
        <v>45166</v>
      </c>
      <c r="C41" s="4">
        <v>0.4680555555555555</v>
      </c>
      <c r="D41" s="1" t="s">
        <v>44</v>
      </c>
      <c r="E41" s="1"/>
      <c r="F41" s="1" t="s">
        <v>72</v>
      </c>
      <c r="G41" s="1"/>
      <c r="H41" s="1">
        <v>1.08009</v>
      </c>
      <c r="I41" s="1">
        <v>1.0807500000000001</v>
      </c>
      <c r="J41" s="1"/>
      <c r="K41" s="1">
        <v>1.0807500000000001</v>
      </c>
      <c r="L41" s="1"/>
      <c r="M41" s="1">
        <v>-1E-3</v>
      </c>
      <c r="N41" s="1"/>
      <c r="O41" s="1"/>
      <c r="P41" s="13"/>
      <c r="Q41" s="1"/>
      <c r="R41" t="s">
        <v>32</v>
      </c>
      <c r="U41" s="9" t="s">
        <v>207</v>
      </c>
      <c r="X41" t="s">
        <v>32</v>
      </c>
      <c r="Y41" t="s">
        <v>208</v>
      </c>
    </row>
    <row r="42" spans="1:27" x14ac:dyDescent="0.25">
      <c r="A42">
        <v>41</v>
      </c>
      <c r="B42" s="3">
        <v>45166</v>
      </c>
      <c r="C42" s="4">
        <v>0.48749999999999999</v>
      </c>
      <c r="D42" s="1" t="s">
        <v>44</v>
      </c>
      <c r="E42" s="1"/>
      <c r="F42" s="1" t="s">
        <v>72</v>
      </c>
      <c r="G42" s="1"/>
      <c r="H42" s="1">
        <v>1.0809</v>
      </c>
      <c r="I42" s="1">
        <v>1.0811599999999999</v>
      </c>
      <c r="J42" s="1"/>
      <c r="K42" s="1">
        <v>1.0811599999999999</v>
      </c>
      <c r="L42" s="1"/>
      <c r="M42" s="1">
        <v>-1E-3</v>
      </c>
      <c r="N42" s="1"/>
      <c r="O42" s="1"/>
      <c r="P42" s="13"/>
      <c r="Q42" s="1"/>
      <c r="R42" t="s">
        <v>32</v>
      </c>
      <c r="U42" t="s">
        <v>209</v>
      </c>
      <c r="X42" t="s">
        <v>32</v>
      </c>
      <c r="Y42" t="s">
        <v>210</v>
      </c>
    </row>
    <row r="43" spans="1:27" x14ac:dyDescent="0.25">
      <c r="A43">
        <v>42</v>
      </c>
      <c r="B43" s="3">
        <v>45166</v>
      </c>
      <c r="C43" s="4">
        <v>0.49305555555555558</v>
      </c>
      <c r="D43" s="1" t="s">
        <v>44</v>
      </c>
      <c r="E43" s="1"/>
      <c r="F43" s="1" t="s">
        <v>72</v>
      </c>
      <c r="G43" s="1"/>
      <c r="H43" s="1">
        <v>1.0805800000000001</v>
      </c>
      <c r="I43" s="1">
        <v>1.0812200000000001</v>
      </c>
      <c r="J43" s="1"/>
      <c r="K43" s="1">
        <v>1.0809299999999999</v>
      </c>
      <c r="L43" s="1"/>
      <c r="M43" s="1">
        <v>-5.0000000000000001E-4</v>
      </c>
      <c r="N43" s="1"/>
      <c r="O43" s="1"/>
      <c r="P43" s="13"/>
      <c r="Q43" s="1"/>
      <c r="R43" t="s">
        <v>216</v>
      </c>
      <c r="U43" t="s">
        <v>211</v>
      </c>
      <c r="X43" t="s">
        <v>212</v>
      </c>
      <c r="Y43" t="s">
        <v>213</v>
      </c>
    </row>
    <row r="44" spans="1:27" x14ac:dyDescent="0.25">
      <c r="A44">
        <v>43</v>
      </c>
      <c r="B44" s="3">
        <v>45166</v>
      </c>
      <c r="C44" s="4">
        <v>0.56944444444444442</v>
      </c>
      <c r="D44" s="1" t="s">
        <v>44</v>
      </c>
      <c r="E44" s="1"/>
      <c r="F44" s="1" t="s">
        <v>21</v>
      </c>
      <c r="G44" s="1"/>
      <c r="H44" s="1">
        <v>1.0809299999999999</v>
      </c>
      <c r="I44" s="1">
        <v>1.08039</v>
      </c>
      <c r="J44" s="1"/>
      <c r="K44" s="1">
        <v>1.08046</v>
      </c>
      <c r="L44" s="1"/>
      <c r="M44" s="1">
        <v>-8.9999999999999998E-4</v>
      </c>
      <c r="N44" s="1"/>
      <c r="O44" s="1"/>
      <c r="P44" s="13"/>
      <c r="Q44" s="1"/>
      <c r="R44" t="s">
        <v>212</v>
      </c>
      <c r="U44" s="9" t="s">
        <v>214</v>
      </c>
      <c r="X44" t="s">
        <v>218</v>
      </c>
      <c r="Y44" t="s">
        <v>215</v>
      </c>
      <c r="Z44" t="s">
        <v>217</v>
      </c>
      <c r="AA44" t="s">
        <v>219</v>
      </c>
    </row>
    <row r="45" spans="1:27" x14ac:dyDescent="0.25">
      <c r="A45">
        <v>44</v>
      </c>
      <c r="B45" s="3">
        <v>45167</v>
      </c>
      <c r="C45" s="4">
        <v>0.34027777777777773</v>
      </c>
      <c r="D45" s="1" t="s">
        <v>125</v>
      </c>
      <c r="E45" s="1"/>
      <c r="F45" s="1" t="s">
        <v>72</v>
      </c>
      <c r="G45" s="1"/>
      <c r="H45" s="1">
        <v>146.779</v>
      </c>
      <c r="I45" s="1">
        <v>146.81899999999999</v>
      </c>
      <c r="J45" s="1"/>
      <c r="K45" s="1">
        <v>146.81899999999999</v>
      </c>
      <c r="L45" s="1"/>
      <c r="M45" s="1">
        <v>-1.1999999999999999E-3</v>
      </c>
      <c r="N45" s="1"/>
      <c r="O45" s="1"/>
      <c r="P45" s="13"/>
      <c r="Q45" s="1"/>
      <c r="R45" t="s">
        <v>32</v>
      </c>
      <c r="U45" t="s">
        <v>220</v>
      </c>
    </row>
    <row r="46" spans="1:27" x14ac:dyDescent="0.25">
      <c r="A46">
        <v>45</v>
      </c>
      <c r="B46" s="3">
        <v>45167</v>
      </c>
      <c r="C46" s="4">
        <v>0.4236111111111111</v>
      </c>
      <c r="D46" s="1" t="s">
        <v>125</v>
      </c>
      <c r="E46" s="1"/>
      <c r="F46" s="1" t="s">
        <v>21</v>
      </c>
      <c r="G46" s="1"/>
      <c r="H46" s="1">
        <v>147.17099999999999</v>
      </c>
      <c r="I46" s="1">
        <v>147.09899999999999</v>
      </c>
      <c r="J46" s="1">
        <v>147.37200000000001</v>
      </c>
      <c r="K46" s="1">
        <v>147.154</v>
      </c>
      <c r="L46" s="1"/>
      <c r="M46" s="1">
        <v>-1E-4</v>
      </c>
      <c r="N46" s="1"/>
      <c r="O46" s="1"/>
      <c r="P46" s="13"/>
      <c r="Q46" s="1"/>
      <c r="R46" t="s">
        <v>225</v>
      </c>
      <c r="U46" s="10" t="s">
        <v>221</v>
      </c>
      <c r="V46" t="s">
        <v>222</v>
      </c>
      <c r="W46" t="s">
        <v>223</v>
      </c>
      <c r="X46" t="s">
        <v>218</v>
      </c>
      <c r="Y46" t="s">
        <v>224</v>
      </c>
      <c r="Z46" t="s">
        <v>226</v>
      </c>
    </row>
    <row r="47" spans="1:27" x14ac:dyDescent="0.25">
      <c r="A47">
        <v>46</v>
      </c>
      <c r="B47" s="3">
        <v>45167</v>
      </c>
      <c r="C47" s="4">
        <v>0.46111111111111108</v>
      </c>
      <c r="D47" s="1" t="s">
        <v>125</v>
      </c>
      <c r="E47" s="1"/>
      <c r="F47" s="1" t="s">
        <v>72</v>
      </c>
      <c r="G47" s="1"/>
      <c r="H47" s="1">
        <v>146.583</v>
      </c>
      <c r="I47" s="1">
        <v>146.47499999999999</v>
      </c>
      <c r="J47" s="1"/>
      <c r="K47" s="1">
        <v>146.47499999999999</v>
      </c>
      <c r="L47" s="1"/>
      <c r="M47" s="1">
        <v>-1E-3</v>
      </c>
      <c r="N47" s="1"/>
      <c r="O47" s="1"/>
      <c r="P47" s="13"/>
      <c r="Q47" s="1"/>
      <c r="R47" t="s">
        <v>32</v>
      </c>
      <c r="U47" t="s">
        <v>227</v>
      </c>
    </row>
    <row r="48" spans="1:27" x14ac:dyDescent="0.25">
      <c r="A48">
        <v>47</v>
      </c>
      <c r="B48" s="3">
        <v>45167</v>
      </c>
      <c r="C48" s="4">
        <v>0.46319444444444446</v>
      </c>
      <c r="D48" s="1" t="s">
        <v>125</v>
      </c>
      <c r="E48" s="1"/>
      <c r="F48" s="1" t="s">
        <v>72</v>
      </c>
      <c r="G48" s="1"/>
      <c r="H48" s="1">
        <v>146.464</v>
      </c>
      <c r="I48" s="1">
        <v>146.39099999999999</v>
      </c>
      <c r="J48" s="1"/>
      <c r="K48" s="1">
        <v>146.39099999999999</v>
      </c>
      <c r="L48" s="1"/>
      <c r="M48" s="1">
        <v>-1E-3</v>
      </c>
      <c r="N48" s="1"/>
      <c r="O48" s="1"/>
      <c r="P48" s="13"/>
      <c r="Q48" s="1"/>
      <c r="R48" t="s">
        <v>32</v>
      </c>
      <c r="U48" s="9" t="s">
        <v>228</v>
      </c>
    </row>
    <row r="49" spans="1:26" x14ac:dyDescent="0.25">
      <c r="A49">
        <v>48</v>
      </c>
      <c r="B49" s="3">
        <v>45167</v>
      </c>
      <c r="C49" s="4">
        <v>0.46736111111111112</v>
      </c>
      <c r="D49" s="1" t="s">
        <v>125</v>
      </c>
      <c r="E49" s="1"/>
      <c r="F49" s="1" t="s">
        <v>21</v>
      </c>
      <c r="G49" s="1"/>
      <c r="H49" s="1">
        <v>146.63300000000001</v>
      </c>
      <c r="I49" s="1">
        <v>146.333</v>
      </c>
      <c r="J49" s="1"/>
      <c r="K49" s="1">
        <v>146.333</v>
      </c>
      <c r="L49" s="1"/>
      <c r="M49" s="1">
        <v>-8.3000000000000001E-4</v>
      </c>
      <c r="N49" s="1"/>
      <c r="O49" s="1"/>
      <c r="P49" s="13"/>
      <c r="Q49" s="1"/>
      <c r="R49" t="s">
        <v>32</v>
      </c>
      <c r="U49" t="s">
        <v>229</v>
      </c>
      <c r="X49" t="s">
        <v>32</v>
      </c>
      <c r="Y49" t="s">
        <v>230</v>
      </c>
    </row>
    <row r="50" spans="1:26" x14ac:dyDescent="0.25">
      <c r="A50">
        <v>49</v>
      </c>
      <c r="B50" s="3">
        <v>45167</v>
      </c>
      <c r="C50" s="4">
        <v>0.4909722222222222</v>
      </c>
      <c r="D50" s="1" t="s">
        <v>125</v>
      </c>
      <c r="E50" s="1"/>
      <c r="F50" s="1" t="s">
        <v>21</v>
      </c>
      <c r="G50" s="1"/>
      <c r="H50" s="1">
        <v>146.523</v>
      </c>
      <c r="I50" s="1">
        <v>146.238</v>
      </c>
      <c r="J50" s="1"/>
      <c r="K50" s="1">
        <v>146.238</v>
      </c>
      <c r="L50" s="1"/>
      <c r="M50" s="1">
        <v>-8.4000000000000003E-4</v>
      </c>
      <c r="N50" s="1"/>
      <c r="O50" s="1"/>
      <c r="P50" s="13"/>
      <c r="Q50" s="1"/>
      <c r="R50" t="s">
        <v>32</v>
      </c>
      <c r="U50" t="s">
        <v>231</v>
      </c>
    </row>
    <row r="51" spans="1:26" x14ac:dyDescent="0.25">
      <c r="A51">
        <v>50</v>
      </c>
      <c r="B51" s="3">
        <v>45167</v>
      </c>
      <c r="C51" s="4">
        <v>0.50555555555555554</v>
      </c>
      <c r="D51" s="1" t="s">
        <v>125</v>
      </c>
      <c r="E51" s="1"/>
      <c r="F51" s="1" t="s">
        <v>21</v>
      </c>
      <c r="G51" s="1"/>
      <c r="H51" s="1">
        <v>146.327</v>
      </c>
      <c r="I51" s="1">
        <v>146.226</v>
      </c>
      <c r="J51" s="1"/>
      <c r="K51" s="1">
        <v>146.226</v>
      </c>
      <c r="L51" s="1"/>
      <c r="M51" s="1">
        <v>-9.0000000000000011E-3</v>
      </c>
      <c r="N51" s="1"/>
      <c r="O51" s="1"/>
      <c r="P51" s="13"/>
      <c r="Q51" s="1"/>
      <c r="R51" t="s">
        <v>32</v>
      </c>
      <c r="U51" t="s">
        <v>232</v>
      </c>
    </row>
    <row r="52" spans="1:26" x14ac:dyDescent="0.25">
      <c r="A52">
        <v>51</v>
      </c>
      <c r="B52" s="3">
        <v>45167</v>
      </c>
      <c r="C52" s="4">
        <v>0.51180555555555551</v>
      </c>
      <c r="D52" s="1" t="s">
        <v>125</v>
      </c>
      <c r="E52" s="1"/>
      <c r="F52" s="1" t="s">
        <v>21</v>
      </c>
      <c r="G52" s="1"/>
      <c r="H52" s="1">
        <v>146.18199999999999</v>
      </c>
      <c r="I52" s="1">
        <v>146.10599999999999</v>
      </c>
      <c r="J52" s="1"/>
      <c r="K52" s="1">
        <v>146.10599999999999</v>
      </c>
      <c r="L52" s="1"/>
      <c r="M52" s="1">
        <v>-6.7000000000000002E-4</v>
      </c>
      <c r="N52" s="1"/>
      <c r="O52" s="1"/>
      <c r="P52" s="13"/>
      <c r="Q52" s="1"/>
      <c r="R52" t="s">
        <v>32</v>
      </c>
      <c r="U52" t="s">
        <v>233</v>
      </c>
    </row>
    <row r="53" spans="1:26" x14ac:dyDescent="0.25">
      <c r="A53">
        <v>52</v>
      </c>
      <c r="B53" s="3">
        <v>45167</v>
      </c>
      <c r="C53" s="4">
        <v>0.52847222222222223</v>
      </c>
      <c r="D53" s="1" t="s">
        <v>125</v>
      </c>
      <c r="E53" s="1"/>
      <c r="F53" s="1" t="s">
        <v>21</v>
      </c>
      <c r="G53" s="1"/>
      <c r="H53" s="1">
        <v>145.97200000000001</v>
      </c>
      <c r="I53" s="1">
        <v>145.845</v>
      </c>
      <c r="J53" s="1"/>
      <c r="K53" s="1">
        <v>145.97300000000001</v>
      </c>
      <c r="L53" s="1"/>
      <c r="M53" s="1">
        <v>0</v>
      </c>
      <c r="N53" s="1"/>
      <c r="O53" s="1"/>
      <c r="P53" s="13"/>
      <c r="Q53" s="1"/>
      <c r="R53" t="s">
        <v>30</v>
      </c>
      <c r="U53" t="s">
        <v>234</v>
      </c>
    </row>
    <row r="54" spans="1:26" x14ac:dyDescent="0.25">
      <c r="A54">
        <v>53</v>
      </c>
      <c r="B54" s="3">
        <v>45167</v>
      </c>
      <c r="C54" s="4">
        <v>0.54027777777777775</v>
      </c>
      <c r="D54" s="1" t="s">
        <v>125</v>
      </c>
      <c r="E54" s="1"/>
      <c r="F54" s="1" t="s">
        <v>21</v>
      </c>
      <c r="G54" s="1"/>
      <c r="H54" s="1">
        <v>146.029</v>
      </c>
      <c r="I54" s="1">
        <v>145.935</v>
      </c>
      <c r="J54" s="1"/>
      <c r="K54" s="1">
        <v>145.935</v>
      </c>
      <c r="L54" s="1"/>
      <c r="M54" s="1">
        <v>-7.000000000000001E-4</v>
      </c>
      <c r="N54" s="1"/>
      <c r="O54" s="1"/>
      <c r="P54" s="13"/>
      <c r="Q54" s="1"/>
      <c r="R54" t="s">
        <v>32</v>
      </c>
      <c r="U54" t="s">
        <v>235</v>
      </c>
    </row>
    <row r="55" spans="1:26" x14ac:dyDescent="0.25">
      <c r="A55">
        <v>54</v>
      </c>
      <c r="B55" s="3">
        <v>45167</v>
      </c>
      <c r="C55" s="4">
        <v>0.55347222222222225</v>
      </c>
      <c r="D55" s="1" t="s">
        <v>125</v>
      </c>
      <c r="E55" s="1"/>
      <c r="F55" s="1" t="s">
        <v>21</v>
      </c>
      <c r="G55" s="1"/>
      <c r="H55" s="1">
        <v>146.053</v>
      </c>
      <c r="I55" s="1">
        <v>145.91900000000001</v>
      </c>
      <c r="J55" s="1"/>
      <c r="K55" s="1">
        <v>145.97499999999999</v>
      </c>
      <c r="L55" s="1"/>
      <c r="M55" s="1">
        <v>-2.9999999999999997E-4</v>
      </c>
      <c r="N55" s="1"/>
      <c r="O55" s="1"/>
      <c r="P55" s="13"/>
      <c r="Q55" s="1"/>
      <c r="R55" t="s">
        <v>225</v>
      </c>
      <c r="U55" t="s">
        <v>236</v>
      </c>
    </row>
    <row r="56" spans="1:26" x14ac:dyDescent="0.25">
      <c r="A56">
        <v>55</v>
      </c>
      <c r="B56" s="3">
        <v>45167</v>
      </c>
      <c r="C56" s="1"/>
      <c r="D56" s="1" t="s">
        <v>125</v>
      </c>
      <c r="E56" s="1"/>
      <c r="F56" s="1" t="s">
        <v>72</v>
      </c>
      <c r="G56" s="1"/>
      <c r="H56" s="1">
        <v>145.99</v>
      </c>
      <c r="I56" s="1">
        <v>145.905</v>
      </c>
      <c r="J56" s="1"/>
      <c r="K56" s="1">
        <v>145.905</v>
      </c>
      <c r="L56" s="1"/>
      <c r="M56" s="1">
        <v>4.6999999999999999E-4</v>
      </c>
      <c r="N56" s="1"/>
      <c r="O56" s="1"/>
      <c r="P56" s="13"/>
      <c r="Q56" s="1"/>
      <c r="R56" t="s">
        <v>144</v>
      </c>
      <c r="U56" t="s">
        <v>237</v>
      </c>
    </row>
    <row r="57" spans="1:26" x14ac:dyDescent="0.25">
      <c r="B57" s="3">
        <v>45168</v>
      </c>
      <c r="C57" s="4">
        <v>0.3263888888888889</v>
      </c>
      <c r="D57" s="1" t="s">
        <v>125</v>
      </c>
      <c r="E57" s="1"/>
      <c r="F57" s="1" t="s">
        <v>72</v>
      </c>
      <c r="G57" s="1"/>
      <c r="H57" s="1">
        <v>146.333</v>
      </c>
      <c r="I57" s="1">
        <v>146.393</v>
      </c>
      <c r="J57" s="1"/>
      <c r="K57" s="1">
        <v>146.393</v>
      </c>
      <c r="L57" s="1"/>
      <c r="M57" s="1">
        <v>-6.9999999999999999E-4</v>
      </c>
      <c r="N57" s="1"/>
      <c r="O57" s="1"/>
      <c r="P57" s="13"/>
      <c r="Q57" s="1"/>
      <c r="R57" t="s">
        <v>32</v>
      </c>
      <c r="U57" t="s">
        <v>238</v>
      </c>
      <c r="V57" t="s">
        <v>239</v>
      </c>
      <c r="W57" t="s">
        <v>240</v>
      </c>
    </row>
    <row r="58" spans="1:26" x14ac:dyDescent="0.25">
      <c r="B58" s="3">
        <v>45168</v>
      </c>
      <c r="C58" s="4">
        <v>0.37708333333333338</v>
      </c>
      <c r="D58" s="1" t="s">
        <v>125</v>
      </c>
      <c r="E58" s="1"/>
      <c r="F58" s="1" t="s">
        <v>72</v>
      </c>
      <c r="G58" s="1"/>
      <c r="H58" s="1">
        <v>146.321</v>
      </c>
      <c r="I58" s="1">
        <v>146.38399999999999</v>
      </c>
      <c r="J58" s="1"/>
      <c r="K58" s="1">
        <v>146.32300000000001</v>
      </c>
      <c r="L58" s="1"/>
      <c r="M58" s="1">
        <v>0</v>
      </c>
      <c r="N58" s="1"/>
      <c r="O58" s="1"/>
      <c r="P58" s="13"/>
      <c r="Q58" s="1"/>
      <c r="R58" t="s">
        <v>30</v>
      </c>
      <c r="U58" t="s">
        <v>243</v>
      </c>
      <c r="V58" t="s">
        <v>241</v>
      </c>
      <c r="W58" t="s">
        <v>242</v>
      </c>
      <c r="X58" t="s">
        <v>245</v>
      </c>
      <c r="Y58" t="s">
        <v>244</v>
      </c>
    </row>
    <row r="59" spans="1:26" x14ac:dyDescent="0.25">
      <c r="B59" s="3">
        <v>45168</v>
      </c>
      <c r="C59" s="4">
        <v>0.39305555555555555</v>
      </c>
      <c r="D59" s="1" t="s">
        <v>125</v>
      </c>
      <c r="E59" s="1"/>
      <c r="F59" s="1" t="s">
        <v>72</v>
      </c>
      <c r="G59" s="1"/>
      <c r="H59" s="1">
        <v>146.27099999999999</v>
      </c>
      <c r="I59" s="1">
        <v>146.35300000000001</v>
      </c>
      <c r="J59" s="1"/>
      <c r="K59" s="1">
        <v>146.172</v>
      </c>
      <c r="L59" s="1">
        <v>3.39</v>
      </c>
      <c r="M59" s="1"/>
      <c r="N59" s="1">
        <v>8.14</v>
      </c>
      <c r="O59" s="1"/>
      <c r="P59" s="13"/>
      <c r="Q59" s="1"/>
      <c r="R59" t="s">
        <v>279</v>
      </c>
      <c r="U59" t="s">
        <v>246</v>
      </c>
      <c r="X59" t="s">
        <v>248</v>
      </c>
      <c r="Y59" t="s">
        <v>247</v>
      </c>
      <c r="Z59" t="s">
        <v>249</v>
      </c>
    </row>
    <row r="60" spans="1:26" x14ac:dyDescent="0.25">
      <c r="B60" s="3">
        <v>45168</v>
      </c>
      <c r="C60" s="4">
        <v>0.65972222222222221</v>
      </c>
      <c r="D60" s="1" t="s">
        <v>125</v>
      </c>
      <c r="E60" s="1"/>
      <c r="F60" s="1" t="s">
        <v>72</v>
      </c>
      <c r="G60" s="1"/>
      <c r="H60" s="1">
        <v>146.20500000000001</v>
      </c>
      <c r="I60" s="1">
        <v>146.23500000000001</v>
      </c>
      <c r="J60" s="1"/>
      <c r="K60" s="1">
        <v>146.209</v>
      </c>
      <c r="L60" s="1">
        <v>-0.52</v>
      </c>
      <c r="M60" s="1"/>
      <c r="N60" s="1"/>
      <c r="O60" s="1"/>
      <c r="P60" s="13"/>
      <c r="Q60" s="1"/>
      <c r="R60" t="s">
        <v>276</v>
      </c>
      <c r="U60" t="s">
        <v>280</v>
      </c>
      <c r="V60" t="s">
        <v>281</v>
      </c>
      <c r="X60" t="s">
        <v>282</v>
      </c>
      <c r="Y60" t="s">
        <v>283</v>
      </c>
    </row>
    <row r="61" spans="1:26" x14ac:dyDescent="0.25">
      <c r="B61" s="3">
        <v>45168</v>
      </c>
      <c r="C61" s="4">
        <v>0.67361111111111116</v>
      </c>
      <c r="D61" s="1" t="s">
        <v>125</v>
      </c>
      <c r="E61" s="1"/>
      <c r="F61" s="1" t="s">
        <v>72</v>
      </c>
      <c r="G61" s="1"/>
      <c r="H61" s="1">
        <v>146.22499999999999</v>
      </c>
      <c r="I61" s="1">
        <v>146.274</v>
      </c>
      <c r="J61" s="1"/>
      <c r="K61" s="1">
        <v>146.27500000000001</v>
      </c>
      <c r="L61" s="1">
        <v>-3.08</v>
      </c>
      <c r="M61" s="1"/>
      <c r="N61" s="1"/>
      <c r="O61" s="1"/>
      <c r="P61" s="13"/>
      <c r="Q61" s="1"/>
      <c r="R61" t="s">
        <v>275</v>
      </c>
      <c r="U61" t="s">
        <v>284</v>
      </c>
    </row>
  </sheetData>
  <hyperlinks>
    <hyperlink ref="U2" r:id="rId1" xr:uid="{F957D626-750C-4242-B9D6-191246ABAC4B}"/>
    <hyperlink ref="Z3" r:id="rId2" xr:uid="{F27039FE-FC3A-432D-8B5A-EBC4D6B0917B}"/>
    <hyperlink ref="U12" r:id="rId3" xr:uid="{DB2CD3F6-B12B-4FF5-9A8C-4BF47234ECCC}"/>
    <hyperlink ref="U17" r:id="rId4" xr:uid="{BEDF2756-9FCF-4CFD-96BD-BBB6E562818C}"/>
    <hyperlink ref="U16" r:id="rId5" xr:uid="{F016504E-360A-49A1-919C-054AA1077707}"/>
    <hyperlink ref="Z19" r:id="rId6" xr:uid="{04717376-5D7D-4968-8B80-925F8A363932}"/>
    <hyperlink ref="Y28" r:id="rId7" xr:uid="{13EAD76E-5627-4680-B531-E1489D10AECA}"/>
    <hyperlink ref="U30" r:id="rId8" xr:uid="{0F5D5641-EC94-403E-8A35-EAD926FA58D8}"/>
    <hyperlink ref="Y38" r:id="rId9" xr:uid="{AB25B250-3013-4F04-9916-B0C3F0AE5334}"/>
    <hyperlink ref="U38" r:id="rId10" xr:uid="{54FF86E7-A2ED-4A16-846A-6358F28DED79}"/>
    <hyperlink ref="V39" r:id="rId11" xr:uid="{606986EB-444E-4CF1-A51B-ADC9AD5DF765}"/>
    <hyperlink ref="U41" r:id="rId12" xr:uid="{3973FFF9-0C65-4383-9CDB-7D1C15E0E276}"/>
    <hyperlink ref="U44" r:id="rId13" xr:uid="{35AF12D5-1051-41BF-8411-75CDEB210D0C}"/>
    <hyperlink ref="U48" r:id="rId14" xr:uid="{25175BAE-3E05-413F-9E0A-722CB595C2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0CFA-69FD-49E8-9EF9-26D8D303985B}">
  <dimension ref="A1:N99"/>
  <sheetViews>
    <sheetView workbookViewId="0">
      <selection activeCell="Q16" sqref="Q16"/>
    </sheetView>
  </sheetViews>
  <sheetFormatPr defaultRowHeight="15" x14ac:dyDescent="0.25"/>
  <sheetData>
    <row r="1" spans="1:14" x14ac:dyDescent="0.25">
      <c r="A1" s="15" t="s">
        <v>306</v>
      </c>
      <c r="B1" s="16" t="s">
        <v>307</v>
      </c>
      <c r="C1" s="15" t="s">
        <v>308</v>
      </c>
      <c r="D1" s="15" t="s">
        <v>309</v>
      </c>
      <c r="E1" s="15" t="s">
        <v>310</v>
      </c>
      <c r="F1" s="15" t="s">
        <v>311</v>
      </c>
      <c r="G1" s="15" t="s">
        <v>312</v>
      </c>
      <c r="H1" s="15" t="s">
        <v>313</v>
      </c>
      <c r="I1" s="16" t="s">
        <v>314</v>
      </c>
      <c r="J1" s="15" t="s">
        <v>311</v>
      </c>
      <c r="K1" s="15" t="s">
        <v>315</v>
      </c>
      <c r="L1" s="15" t="s">
        <v>316</v>
      </c>
      <c r="M1" s="15" t="s">
        <v>317</v>
      </c>
      <c r="N1" s="15" t="s">
        <v>318</v>
      </c>
    </row>
    <row r="2" spans="1:14" x14ac:dyDescent="0.25">
      <c r="A2" s="17">
        <v>41759171</v>
      </c>
      <c r="B2" s="18" t="s">
        <v>319</v>
      </c>
      <c r="C2" s="17" t="s">
        <v>320</v>
      </c>
      <c r="D2" s="25" t="s">
        <v>321</v>
      </c>
      <c r="E2" s="25"/>
      <c r="F2" s="25"/>
      <c r="G2" s="25"/>
      <c r="H2" s="25"/>
      <c r="I2" s="25"/>
      <c r="J2" s="25"/>
      <c r="K2" s="25"/>
      <c r="L2" s="25"/>
      <c r="M2" s="25"/>
      <c r="N2" s="17" t="s">
        <v>322</v>
      </c>
    </row>
    <row r="3" spans="1:14" x14ac:dyDescent="0.25">
      <c r="A3" s="19">
        <v>43215566</v>
      </c>
      <c r="B3" s="20" t="s">
        <v>323</v>
      </c>
      <c r="C3" s="19" t="s">
        <v>324</v>
      </c>
      <c r="D3" s="19" t="s">
        <v>325</v>
      </c>
      <c r="E3" s="19" t="s">
        <v>326</v>
      </c>
      <c r="F3" s="21">
        <v>110155</v>
      </c>
      <c r="G3" s="21">
        <v>109805</v>
      </c>
      <c r="H3" s="19" t="s">
        <v>327</v>
      </c>
      <c r="I3" s="20" t="s">
        <v>328</v>
      </c>
      <c r="J3" s="21">
        <v>109971</v>
      </c>
      <c r="K3" s="24" t="s">
        <v>329</v>
      </c>
      <c r="L3" s="24"/>
      <c r="M3" s="24"/>
      <c r="N3" s="24"/>
    </row>
    <row r="4" spans="1:14" x14ac:dyDescent="0.25">
      <c r="A4" s="17">
        <v>43216141</v>
      </c>
      <c r="B4" s="18" t="s">
        <v>330</v>
      </c>
      <c r="C4" s="17" t="s">
        <v>324</v>
      </c>
      <c r="D4" s="17" t="s">
        <v>331</v>
      </c>
      <c r="E4" s="17" t="s">
        <v>332</v>
      </c>
      <c r="F4" s="22">
        <v>139922</v>
      </c>
      <c r="G4" s="22">
        <v>139638</v>
      </c>
      <c r="H4" s="17" t="s">
        <v>333</v>
      </c>
      <c r="I4" s="18" t="s">
        <v>334</v>
      </c>
      <c r="J4" s="22">
        <v>139801</v>
      </c>
      <c r="K4" s="23" t="s">
        <v>329</v>
      </c>
      <c r="L4" s="23"/>
      <c r="M4" s="23"/>
      <c r="N4" s="23"/>
    </row>
    <row r="5" spans="1:14" x14ac:dyDescent="0.25">
      <c r="A5" s="19">
        <v>43216269</v>
      </c>
      <c r="B5" s="20" t="s">
        <v>335</v>
      </c>
      <c r="C5" s="19" t="s">
        <v>324</v>
      </c>
      <c r="D5" s="19" t="s">
        <v>336</v>
      </c>
      <c r="E5" s="19" t="s">
        <v>332</v>
      </c>
      <c r="F5" s="21">
        <v>139916</v>
      </c>
      <c r="G5" s="21">
        <v>139632</v>
      </c>
      <c r="H5" s="19" t="s">
        <v>333</v>
      </c>
      <c r="I5" s="20" t="s">
        <v>337</v>
      </c>
      <c r="J5" s="21">
        <v>139853</v>
      </c>
      <c r="K5" s="24" t="s">
        <v>329</v>
      </c>
      <c r="L5" s="24"/>
      <c r="M5" s="24"/>
      <c r="N5" s="24"/>
    </row>
    <row r="6" spans="1:14" x14ac:dyDescent="0.25">
      <c r="A6" s="17">
        <v>43216844</v>
      </c>
      <c r="B6" s="18" t="s">
        <v>338</v>
      </c>
      <c r="C6" s="17" t="s">
        <v>324</v>
      </c>
      <c r="D6" s="17" t="s">
        <v>339</v>
      </c>
      <c r="E6" s="17" t="s">
        <v>332</v>
      </c>
      <c r="F6" s="22">
        <v>139908</v>
      </c>
      <c r="G6" s="22">
        <v>139779</v>
      </c>
      <c r="H6" s="17" t="s">
        <v>333</v>
      </c>
      <c r="I6" s="18" t="s">
        <v>340</v>
      </c>
      <c r="J6" s="22">
        <v>139768</v>
      </c>
      <c r="K6" s="23" t="s">
        <v>329</v>
      </c>
      <c r="L6" s="23"/>
      <c r="M6" s="23"/>
      <c r="N6" s="23"/>
    </row>
    <row r="7" spans="1:14" x14ac:dyDescent="0.25">
      <c r="A7" s="19">
        <v>43217684</v>
      </c>
      <c r="B7" s="20" t="s">
        <v>341</v>
      </c>
      <c r="C7" s="19" t="s">
        <v>324</v>
      </c>
      <c r="D7" s="19" t="s">
        <v>342</v>
      </c>
      <c r="E7" s="19" t="s">
        <v>332</v>
      </c>
      <c r="F7" s="21">
        <v>139920</v>
      </c>
      <c r="G7" s="21">
        <v>139674</v>
      </c>
      <c r="H7" s="19" t="s">
        <v>333</v>
      </c>
      <c r="I7" s="20" t="s">
        <v>343</v>
      </c>
      <c r="J7" s="21">
        <v>139776</v>
      </c>
      <c r="K7" s="24" t="s">
        <v>329</v>
      </c>
      <c r="L7" s="24"/>
      <c r="M7" s="24"/>
      <c r="N7" s="24"/>
    </row>
    <row r="8" spans="1:14" x14ac:dyDescent="0.25">
      <c r="A8" s="17">
        <v>43217809</v>
      </c>
      <c r="B8" s="18" t="s">
        <v>344</v>
      </c>
      <c r="C8" s="17" t="s">
        <v>324</v>
      </c>
      <c r="D8" s="17" t="s">
        <v>342</v>
      </c>
      <c r="E8" s="17" t="s">
        <v>332</v>
      </c>
      <c r="F8" s="22">
        <v>139899</v>
      </c>
      <c r="G8" s="22">
        <v>139664</v>
      </c>
      <c r="H8" s="17" t="s">
        <v>333</v>
      </c>
      <c r="I8" s="18" t="s">
        <v>345</v>
      </c>
      <c r="J8" s="22">
        <v>139663</v>
      </c>
      <c r="K8" s="23" t="s">
        <v>329</v>
      </c>
      <c r="L8" s="23"/>
      <c r="M8" s="23"/>
      <c r="N8" s="23"/>
    </row>
    <row r="9" spans="1:14" x14ac:dyDescent="0.25">
      <c r="A9" s="19">
        <v>43218621</v>
      </c>
      <c r="B9" s="20" t="s">
        <v>346</v>
      </c>
      <c r="C9" s="19" t="s">
        <v>72</v>
      </c>
      <c r="D9" s="19" t="s">
        <v>347</v>
      </c>
      <c r="E9" s="19" t="s">
        <v>332</v>
      </c>
      <c r="F9" s="21">
        <v>139577</v>
      </c>
      <c r="G9" s="21">
        <v>139576</v>
      </c>
      <c r="H9" s="19" t="s">
        <v>333</v>
      </c>
      <c r="I9" s="20" t="s">
        <v>348</v>
      </c>
      <c r="J9" s="21">
        <v>139584</v>
      </c>
      <c r="K9" s="19" t="s">
        <v>349</v>
      </c>
      <c r="L9" s="19" t="s">
        <v>350</v>
      </c>
      <c r="M9" s="19" t="s">
        <v>350</v>
      </c>
      <c r="N9" s="19" t="s">
        <v>351</v>
      </c>
    </row>
    <row r="10" spans="1:14" x14ac:dyDescent="0.25">
      <c r="A10" s="17">
        <v>43218389</v>
      </c>
      <c r="B10" s="18" t="s">
        <v>346</v>
      </c>
      <c r="C10" s="17" t="s">
        <v>72</v>
      </c>
      <c r="D10" s="17" t="s">
        <v>347</v>
      </c>
      <c r="E10" s="17" t="s">
        <v>332</v>
      </c>
      <c r="F10" s="22">
        <v>139577</v>
      </c>
      <c r="G10" s="22">
        <v>139819</v>
      </c>
      <c r="H10" s="22">
        <v>139166</v>
      </c>
      <c r="I10" s="18" t="s">
        <v>352</v>
      </c>
      <c r="J10" s="22">
        <v>139416</v>
      </c>
      <c r="K10" s="17" t="s">
        <v>349</v>
      </c>
      <c r="L10" s="17" t="s">
        <v>350</v>
      </c>
      <c r="M10" s="17" t="s">
        <v>350</v>
      </c>
      <c r="N10" s="17" t="s">
        <v>353</v>
      </c>
    </row>
    <row r="11" spans="1:14" x14ac:dyDescent="0.25">
      <c r="A11" s="19">
        <v>43395918</v>
      </c>
      <c r="B11" s="20" t="s">
        <v>354</v>
      </c>
      <c r="C11" s="19" t="s">
        <v>21</v>
      </c>
      <c r="D11" s="19" t="s">
        <v>355</v>
      </c>
      <c r="E11" s="19" t="s">
        <v>326</v>
      </c>
      <c r="F11" s="21">
        <v>110348</v>
      </c>
      <c r="G11" s="21">
        <v>110307</v>
      </c>
      <c r="H11" s="19" t="s">
        <v>327</v>
      </c>
      <c r="I11" s="20" t="s">
        <v>356</v>
      </c>
      <c r="J11" s="21">
        <v>110335</v>
      </c>
      <c r="K11" s="19" t="s">
        <v>357</v>
      </c>
      <c r="L11" s="19" t="s">
        <v>350</v>
      </c>
      <c r="M11" s="19" t="s">
        <v>350</v>
      </c>
      <c r="N11" s="19" t="s">
        <v>358</v>
      </c>
    </row>
    <row r="12" spans="1:14" x14ac:dyDescent="0.25">
      <c r="A12" s="17">
        <v>43398603</v>
      </c>
      <c r="B12" s="18" t="s">
        <v>359</v>
      </c>
      <c r="C12" s="17" t="s">
        <v>324</v>
      </c>
      <c r="D12" s="17" t="s">
        <v>360</v>
      </c>
      <c r="E12" s="17" t="s">
        <v>326</v>
      </c>
      <c r="F12" s="22">
        <v>110398</v>
      </c>
      <c r="G12" s="22">
        <v>110342</v>
      </c>
      <c r="H12" s="17" t="s">
        <v>327</v>
      </c>
      <c r="I12" s="18" t="s">
        <v>361</v>
      </c>
      <c r="J12" s="22">
        <v>110355</v>
      </c>
      <c r="K12" s="23" t="s">
        <v>329</v>
      </c>
      <c r="L12" s="23"/>
      <c r="M12" s="23"/>
      <c r="N12" s="23"/>
    </row>
    <row r="13" spans="1:14" x14ac:dyDescent="0.25">
      <c r="A13" s="19">
        <v>43399400</v>
      </c>
      <c r="B13" s="20" t="s">
        <v>362</v>
      </c>
      <c r="C13" s="19" t="s">
        <v>324</v>
      </c>
      <c r="D13" s="19" t="s">
        <v>331</v>
      </c>
      <c r="E13" s="19" t="s">
        <v>326</v>
      </c>
      <c r="F13" s="21">
        <v>110378</v>
      </c>
      <c r="G13" s="21">
        <v>110317</v>
      </c>
      <c r="H13" s="19" t="s">
        <v>327</v>
      </c>
      <c r="I13" s="20" t="s">
        <v>363</v>
      </c>
      <c r="J13" s="21">
        <v>110328</v>
      </c>
      <c r="K13" s="24" t="s">
        <v>329</v>
      </c>
      <c r="L13" s="24"/>
      <c r="M13" s="24"/>
      <c r="N13" s="24"/>
    </row>
    <row r="14" spans="1:14" x14ac:dyDescent="0.25">
      <c r="A14" s="17">
        <v>43400027</v>
      </c>
      <c r="B14" s="18" t="s">
        <v>364</v>
      </c>
      <c r="C14" s="17" t="s">
        <v>21</v>
      </c>
      <c r="D14" s="17" t="s">
        <v>365</v>
      </c>
      <c r="E14" s="17" t="s">
        <v>326</v>
      </c>
      <c r="F14" s="22">
        <v>110353</v>
      </c>
      <c r="G14" s="22">
        <v>110305</v>
      </c>
      <c r="H14" s="17" t="s">
        <v>327</v>
      </c>
      <c r="I14" s="18" t="s">
        <v>366</v>
      </c>
      <c r="J14" s="22">
        <v>110302</v>
      </c>
      <c r="K14" s="17" t="s">
        <v>367</v>
      </c>
      <c r="L14" s="17" t="s">
        <v>350</v>
      </c>
      <c r="M14" s="17" t="s">
        <v>350</v>
      </c>
      <c r="N14" s="17" t="s">
        <v>368</v>
      </c>
    </row>
    <row r="15" spans="1:14" x14ac:dyDescent="0.25">
      <c r="A15" s="19">
        <v>43536401</v>
      </c>
      <c r="B15" s="20" t="s">
        <v>369</v>
      </c>
      <c r="C15" s="19" t="s">
        <v>21</v>
      </c>
      <c r="D15" s="19" t="s">
        <v>370</v>
      </c>
      <c r="E15" s="19" t="s">
        <v>326</v>
      </c>
      <c r="F15" s="21">
        <v>110298</v>
      </c>
      <c r="G15" s="21">
        <v>110299</v>
      </c>
      <c r="H15" s="19" t="s">
        <v>327</v>
      </c>
      <c r="I15" s="20" t="s">
        <v>371</v>
      </c>
      <c r="J15" s="21">
        <v>110299</v>
      </c>
      <c r="K15" s="19" t="s">
        <v>372</v>
      </c>
      <c r="L15" s="19" t="s">
        <v>350</v>
      </c>
      <c r="M15" s="19" t="s">
        <v>350</v>
      </c>
      <c r="N15" s="19" t="s">
        <v>370</v>
      </c>
    </row>
    <row r="16" spans="1:14" x14ac:dyDescent="0.25">
      <c r="A16" s="17">
        <v>43536322</v>
      </c>
      <c r="B16" s="18" t="s">
        <v>369</v>
      </c>
      <c r="C16" s="17" t="s">
        <v>21</v>
      </c>
      <c r="D16" s="17" t="s">
        <v>373</v>
      </c>
      <c r="E16" s="17" t="s">
        <v>326</v>
      </c>
      <c r="F16" s="22">
        <v>110298</v>
      </c>
      <c r="G16" s="22">
        <v>110240</v>
      </c>
      <c r="H16" s="17" t="s">
        <v>327</v>
      </c>
      <c r="I16" s="18" t="s">
        <v>374</v>
      </c>
      <c r="J16" s="22">
        <v>110315</v>
      </c>
      <c r="K16" s="17" t="s">
        <v>375</v>
      </c>
      <c r="L16" s="17" t="s">
        <v>350</v>
      </c>
      <c r="M16" s="17" t="s">
        <v>350</v>
      </c>
      <c r="N16" s="17" t="s">
        <v>376</v>
      </c>
    </row>
    <row r="17" spans="1:14" x14ac:dyDescent="0.25">
      <c r="A17" s="19">
        <v>43957481</v>
      </c>
      <c r="B17" s="20" t="s">
        <v>377</v>
      </c>
      <c r="C17" s="19" t="s">
        <v>21</v>
      </c>
      <c r="D17" s="19" t="s">
        <v>378</v>
      </c>
      <c r="E17" s="19" t="s">
        <v>332</v>
      </c>
      <c r="F17" s="21">
        <v>142771</v>
      </c>
      <c r="G17" s="21">
        <v>142854</v>
      </c>
      <c r="H17" s="19" t="s">
        <v>333</v>
      </c>
      <c r="I17" s="20" t="s">
        <v>379</v>
      </c>
      <c r="J17" s="21">
        <v>142851</v>
      </c>
      <c r="K17" s="19" t="s">
        <v>380</v>
      </c>
      <c r="L17" s="19" t="s">
        <v>350</v>
      </c>
      <c r="M17" s="19" t="s">
        <v>350</v>
      </c>
      <c r="N17" s="19" t="s">
        <v>381</v>
      </c>
    </row>
    <row r="18" spans="1:14" x14ac:dyDescent="0.25">
      <c r="A18" s="17">
        <v>44380997</v>
      </c>
      <c r="B18" s="18" t="s">
        <v>382</v>
      </c>
      <c r="C18" s="17" t="s">
        <v>21</v>
      </c>
      <c r="D18" s="17" t="s">
        <v>347</v>
      </c>
      <c r="E18" s="17" t="s">
        <v>332</v>
      </c>
      <c r="F18" s="22">
        <v>142076</v>
      </c>
      <c r="G18" s="22">
        <v>141905</v>
      </c>
      <c r="H18" s="17" t="s">
        <v>333</v>
      </c>
      <c r="I18" s="18" t="s">
        <v>383</v>
      </c>
      <c r="J18" s="22">
        <v>141972</v>
      </c>
      <c r="K18" s="17" t="s">
        <v>349</v>
      </c>
      <c r="L18" s="17" t="s">
        <v>350</v>
      </c>
      <c r="M18" s="17" t="s">
        <v>350</v>
      </c>
      <c r="N18" s="17" t="s">
        <v>384</v>
      </c>
    </row>
    <row r="19" spans="1:14" x14ac:dyDescent="0.25">
      <c r="A19" s="19">
        <v>44400844</v>
      </c>
      <c r="B19" s="20" t="s">
        <v>385</v>
      </c>
      <c r="C19" s="19" t="s">
        <v>72</v>
      </c>
      <c r="D19" s="19" t="s">
        <v>342</v>
      </c>
      <c r="E19" s="19" t="s">
        <v>332</v>
      </c>
      <c r="F19" s="21">
        <v>141751</v>
      </c>
      <c r="G19" s="21">
        <v>141836</v>
      </c>
      <c r="H19" s="19" t="s">
        <v>333</v>
      </c>
      <c r="I19" s="20" t="s">
        <v>386</v>
      </c>
      <c r="J19" s="21">
        <v>141836</v>
      </c>
      <c r="K19" s="19" t="s">
        <v>387</v>
      </c>
      <c r="L19" s="19" t="s">
        <v>350</v>
      </c>
      <c r="M19" s="19" t="s">
        <v>350</v>
      </c>
      <c r="N19" s="19" t="s">
        <v>388</v>
      </c>
    </row>
    <row r="20" spans="1:14" x14ac:dyDescent="0.25">
      <c r="A20" s="17">
        <v>44405022</v>
      </c>
      <c r="B20" s="18" t="s">
        <v>389</v>
      </c>
      <c r="C20" s="17" t="s">
        <v>72</v>
      </c>
      <c r="D20" s="17" t="s">
        <v>347</v>
      </c>
      <c r="E20" s="17" t="s">
        <v>332</v>
      </c>
      <c r="F20" s="22">
        <v>141721</v>
      </c>
      <c r="G20" s="22">
        <v>141796</v>
      </c>
      <c r="H20" s="17" t="s">
        <v>333</v>
      </c>
      <c r="I20" s="18" t="s">
        <v>390</v>
      </c>
      <c r="J20" s="22">
        <v>141685</v>
      </c>
      <c r="K20" s="17" t="s">
        <v>349</v>
      </c>
      <c r="L20" s="17" t="s">
        <v>350</v>
      </c>
      <c r="M20" s="17" t="s">
        <v>350</v>
      </c>
      <c r="N20" s="17" t="s">
        <v>391</v>
      </c>
    </row>
    <row r="21" spans="1:14" x14ac:dyDescent="0.25">
      <c r="A21" s="19">
        <v>44406248</v>
      </c>
      <c r="B21" s="20" t="s">
        <v>389</v>
      </c>
      <c r="C21" s="19" t="s">
        <v>72</v>
      </c>
      <c r="D21" s="19" t="s">
        <v>347</v>
      </c>
      <c r="E21" s="19" t="s">
        <v>332</v>
      </c>
      <c r="F21" s="21">
        <v>141721</v>
      </c>
      <c r="G21" s="21">
        <v>141720</v>
      </c>
      <c r="H21" s="19" t="s">
        <v>333</v>
      </c>
      <c r="I21" s="20" t="s">
        <v>392</v>
      </c>
      <c r="J21" s="21">
        <v>141731</v>
      </c>
      <c r="K21" s="19" t="s">
        <v>349</v>
      </c>
      <c r="L21" s="19" t="s">
        <v>350</v>
      </c>
      <c r="M21" s="19" t="s">
        <v>350</v>
      </c>
      <c r="N21" s="19" t="s">
        <v>393</v>
      </c>
    </row>
    <row r="22" spans="1:14" x14ac:dyDescent="0.25">
      <c r="A22" s="17">
        <v>44546591</v>
      </c>
      <c r="B22" s="18" t="s">
        <v>394</v>
      </c>
      <c r="C22" s="17" t="s">
        <v>21</v>
      </c>
      <c r="D22" s="17" t="s">
        <v>395</v>
      </c>
      <c r="E22" s="17" t="s">
        <v>332</v>
      </c>
      <c r="F22" s="22">
        <v>142439</v>
      </c>
      <c r="G22" s="22">
        <v>142414</v>
      </c>
      <c r="H22" s="17" t="s">
        <v>333</v>
      </c>
      <c r="I22" s="18" t="s">
        <v>396</v>
      </c>
      <c r="J22" s="22">
        <v>142414</v>
      </c>
      <c r="K22" s="17" t="s">
        <v>397</v>
      </c>
      <c r="L22" s="17" t="s">
        <v>350</v>
      </c>
      <c r="M22" s="17" t="s">
        <v>350</v>
      </c>
      <c r="N22" s="17" t="s">
        <v>398</v>
      </c>
    </row>
    <row r="23" spans="1:14" x14ac:dyDescent="0.25">
      <c r="A23" s="19">
        <v>44547633</v>
      </c>
      <c r="B23" s="20" t="s">
        <v>399</v>
      </c>
      <c r="C23" s="19" t="s">
        <v>72</v>
      </c>
      <c r="D23" s="19" t="s">
        <v>339</v>
      </c>
      <c r="E23" s="19" t="s">
        <v>332</v>
      </c>
      <c r="F23" s="21">
        <v>142374</v>
      </c>
      <c r="G23" s="21">
        <v>142373</v>
      </c>
      <c r="H23" s="19" t="s">
        <v>333</v>
      </c>
      <c r="I23" s="20" t="s">
        <v>400</v>
      </c>
      <c r="J23" s="21">
        <v>142373</v>
      </c>
      <c r="K23" s="19" t="s">
        <v>401</v>
      </c>
      <c r="L23" s="19" t="s">
        <v>350</v>
      </c>
      <c r="M23" s="19" t="s">
        <v>350</v>
      </c>
      <c r="N23" s="19" t="s">
        <v>370</v>
      </c>
    </row>
    <row r="24" spans="1:14" x14ac:dyDescent="0.25">
      <c r="A24" s="17">
        <v>44554913</v>
      </c>
      <c r="B24" s="18" t="s">
        <v>402</v>
      </c>
      <c r="C24" s="17" t="s">
        <v>21</v>
      </c>
      <c r="D24" s="17" t="s">
        <v>403</v>
      </c>
      <c r="E24" s="17" t="s">
        <v>332</v>
      </c>
      <c r="F24" s="22">
        <v>142366</v>
      </c>
      <c r="G24" s="22">
        <v>142331</v>
      </c>
      <c r="H24" s="17" t="s">
        <v>333</v>
      </c>
      <c r="I24" s="18" t="s">
        <v>404</v>
      </c>
      <c r="J24" s="22">
        <v>142324</v>
      </c>
      <c r="K24" s="17" t="s">
        <v>405</v>
      </c>
      <c r="L24" s="17" t="s">
        <v>350</v>
      </c>
      <c r="M24" s="17" t="s">
        <v>350</v>
      </c>
      <c r="N24" s="17" t="s">
        <v>406</v>
      </c>
    </row>
    <row r="25" spans="1:14" x14ac:dyDescent="0.25">
      <c r="A25" s="19">
        <v>44557773</v>
      </c>
      <c r="B25" s="20" t="s">
        <v>407</v>
      </c>
      <c r="C25" s="19" t="s">
        <v>21</v>
      </c>
      <c r="D25" s="19" t="s">
        <v>403</v>
      </c>
      <c r="E25" s="19" t="s">
        <v>332</v>
      </c>
      <c r="F25" s="21">
        <v>142311</v>
      </c>
      <c r="G25" s="21">
        <v>142260</v>
      </c>
      <c r="H25" s="19" t="s">
        <v>333</v>
      </c>
      <c r="I25" s="20" t="s">
        <v>408</v>
      </c>
      <c r="J25" s="21">
        <v>142260</v>
      </c>
      <c r="K25" s="19" t="s">
        <v>405</v>
      </c>
      <c r="L25" s="19" t="s">
        <v>350</v>
      </c>
      <c r="M25" s="19" t="s">
        <v>350</v>
      </c>
      <c r="N25" s="19" t="s">
        <v>409</v>
      </c>
    </row>
    <row r="26" spans="1:14" x14ac:dyDescent="0.25">
      <c r="A26" s="17">
        <v>44561565</v>
      </c>
      <c r="B26" s="18" t="s">
        <v>410</v>
      </c>
      <c r="C26" s="17" t="s">
        <v>21</v>
      </c>
      <c r="D26" s="17" t="s">
        <v>411</v>
      </c>
      <c r="E26" s="17" t="s">
        <v>332</v>
      </c>
      <c r="F26" s="22">
        <v>142255</v>
      </c>
      <c r="G26" s="22">
        <v>142231</v>
      </c>
      <c r="H26" s="17" t="s">
        <v>333</v>
      </c>
      <c r="I26" s="18" t="s">
        <v>412</v>
      </c>
      <c r="J26" s="22">
        <v>142230</v>
      </c>
      <c r="K26" s="17" t="s">
        <v>413</v>
      </c>
      <c r="L26" s="17" t="s">
        <v>350</v>
      </c>
      <c r="M26" s="17" t="s">
        <v>350</v>
      </c>
      <c r="N26" s="17" t="s">
        <v>414</v>
      </c>
    </row>
    <row r="27" spans="1:14" x14ac:dyDescent="0.25">
      <c r="A27" s="19">
        <v>44663863</v>
      </c>
      <c r="B27" s="20" t="s">
        <v>415</v>
      </c>
      <c r="C27" s="19" t="s">
        <v>416</v>
      </c>
      <c r="D27" s="19" t="s">
        <v>347</v>
      </c>
      <c r="E27" s="19" t="s">
        <v>332</v>
      </c>
      <c r="F27" s="21">
        <v>142385</v>
      </c>
      <c r="G27" s="21">
        <v>142538</v>
      </c>
      <c r="H27" s="19" t="s">
        <v>333</v>
      </c>
      <c r="I27" s="20" t="s">
        <v>417</v>
      </c>
      <c r="J27" s="21">
        <v>142449</v>
      </c>
      <c r="K27" s="24" t="s">
        <v>329</v>
      </c>
      <c r="L27" s="24"/>
      <c r="M27" s="24"/>
      <c r="N27" s="24"/>
    </row>
    <row r="28" spans="1:14" x14ac:dyDescent="0.25">
      <c r="A28" s="17">
        <v>44666358</v>
      </c>
      <c r="B28" s="18" t="s">
        <v>418</v>
      </c>
      <c r="C28" s="17" t="s">
        <v>72</v>
      </c>
      <c r="D28" s="17" t="s">
        <v>347</v>
      </c>
      <c r="E28" s="17" t="s">
        <v>332</v>
      </c>
      <c r="F28" s="22">
        <v>142406</v>
      </c>
      <c r="G28" s="22">
        <v>142540</v>
      </c>
      <c r="H28" s="17" t="s">
        <v>333</v>
      </c>
      <c r="I28" s="18" t="s">
        <v>419</v>
      </c>
      <c r="J28" s="22">
        <v>142545</v>
      </c>
      <c r="K28" s="17" t="s">
        <v>349</v>
      </c>
      <c r="L28" s="17" t="s">
        <v>350</v>
      </c>
      <c r="M28" s="17" t="s">
        <v>350</v>
      </c>
      <c r="N28" s="17" t="s">
        <v>420</v>
      </c>
    </row>
    <row r="29" spans="1:14" x14ac:dyDescent="0.25">
      <c r="A29" s="19">
        <v>44666326</v>
      </c>
      <c r="B29" s="20" t="s">
        <v>418</v>
      </c>
      <c r="C29" s="19" t="s">
        <v>72</v>
      </c>
      <c r="D29" s="19" t="s">
        <v>421</v>
      </c>
      <c r="E29" s="19" t="s">
        <v>332</v>
      </c>
      <c r="F29" s="21">
        <v>142406</v>
      </c>
      <c r="G29" s="21">
        <v>142464</v>
      </c>
      <c r="H29" s="19" t="s">
        <v>333</v>
      </c>
      <c r="I29" s="20" t="s">
        <v>422</v>
      </c>
      <c r="J29" s="21">
        <v>142467</v>
      </c>
      <c r="K29" s="19" t="s">
        <v>423</v>
      </c>
      <c r="L29" s="19" t="s">
        <v>350</v>
      </c>
      <c r="M29" s="19" t="s">
        <v>350</v>
      </c>
      <c r="N29" s="19" t="s">
        <v>424</v>
      </c>
    </row>
    <row r="30" spans="1:14" x14ac:dyDescent="0.25">
      <c r="A30" s="17">
        <v>44858523</v>
      </c>
      <c r="B30" s="18" t="s">
        <v>425</v>
      </c>
      <c r="C30" s="17" t="s">
        <v>21</v>
      </c>
      <c r="D30" s="17" t="s">
        <v>426</v>
      </c>
      <c r="E30" s="17" t="s">
        <v>332</v>
      </c>
      <c r="F30" s="22">
        <v>143107</v>
      </c>
      <c r="G30" s="22">
        <v>143027</v>
      </c>
      <c r="H30" s="17" t="s">
        <v>333</v>
      </c>
      <c r="I30" s="18" t="s">
        <v>427</v>
      </c>
      <c r="J30" s="22">
        <v>143290</v>
      </c>
      <c r="K30" s="17" t="s">
        <v>428</v>
      </c>
      <c r="L30" s="17" t="s">
        <v>350</v>
      </c>
      <c r="M30" s="17" t="s">
        <v>350</v>
      </c>
      <c r="N30" s="17" t="s">
        <v>429</v>
      </c>
    </row>
    <row r="31" spans="1:14" x14ac:dyDescent="0.25">
      <c r="A31" s="19">
        <v>44870694</v>
      </c>
      <c r="B31" s="20" t="s">
        <v>425</v>
      </c>
      <c r="C31" s="19" t="s">
        <v>21</v>
      </c>
      <c r="D31" s="19" t="s">
        <v>426</v>
      </c>
      <c r="E31" s="19" t="s">
        <v>332</v>
      </c>
      <c r="F31" s="21">
        <v>143107</v>
      </c>
      <c r="G31" s="21">
        <v>143114</v>
      </c>
      <c r="H31" s="21">
        <v>151661</v>
      </c>
      <c r="I31" s="20" t="s">
        <v>430</v>
      </c>
      <c r="J31" s="21">
        <v>143112</v>
      </c>
      <c r="K31" s="19" t="s">
        <v>428</v>
      </c>
      <c r="L31" s="19" t="s">
        <v>350</v>
      </c>
      <c r="M31" s="19" t="s">
        <v>431</v>
      </c>
      <c r="N31" s="19" t="s">
        <v>325</v>
      </c>
    </row>
    <row r="32" spans="1:14" x14ac:dyDescent="0.25">
      <c r="A32" s="17">
        <v>45014340</v>
      </c>
      <c r="B32" s="18" t="s">
        <v>432</v>
      </c>
      <c r="C32" s="17" t="s">
        <v>72</v>
      </c>
      <c r="D32" s="17" t="s">
        <v>347</v>
      </c>
      <c r="E32" s="17" t="s">
        <v>332</v>
      </c>
      <c r="F32" s="22">
        <v>143367</v>
      </c>
      <c r="G32" s="22">
        <v>143440</v>
      </c>
      <c r="H32" s="17" t="s">
        <v>333</v>
      </c>
      <c r="I32" s="18" t="s">
        <v>433</v>
      </c>
      <c r="J32" s="22">
        <v>143442</v>
      </c>
      <c r="K32" s="17" t="s">
        <v>349</v>
      </c>
      <c r="L32" s="17" t="s">
        <v>350</v>
      </c>
      <c r="M32" s="17" t="s">
        <v>350</v>
      </c>
      <c r="N32" s="17" t="s">
        <v>434</v>
      </c>
    </row>
    <row r="33" spans="1:14" x14ac:dyDescent="0.25">
      <c r="A33" s="19">
        <v>45013192</v>
      </c>
      <c r="B33" s="20" t="s">
        <v>432</v>
      </c>
      <c r="C33" s="19" t="s">
        <v>72</v>
      </c>
      <c r="D33" s="19" t="s">
        <v>426</v>
      </c>
      <c r="E33" s="19" t="s">
        <v>332</v>
      </c>
      <c r="F33" s="21">
        <v>143367</v>
      </c>
      <c r="G33" s="21">
        <v>143440</v>
      </c>
      <c r="H33" s="19" t="s">
        <v>333</v>
      </c>
      <c r="I33" s="20" t="s">
        <v>435</v>
      </c>
      <c r="J33" s="21">
        <v>143414</v>
      </c>
      <c r="K33" s="19" t="s">
        <v>428</v>
      </c>
      <c r="L33" s="19" t="s">
        <v>350</v>
      </c>
      <c r="M33" s="19" t="s">
        <v>350</v>
      </c>
      <c r="N33" s="19" t="s">
        <v>436</v>
      </c>
    </row>
    <row r="34" spans="1:14" x14ac:dyDescent="0.25">
      <c r="A34" s="17">
        <v>45020067</v>
      </c>
      <c r="B34" s="18" t="s">
        <v>437</v>
      </c>
      <c r="C34" s="17" t="s">
        <v>72</v>
      </c>
      <c r="D34" s="17" t="s">
        <v>426</v>
      </c>
      <c r="E34" s="17" t="s">
        <v>332</v>
      </c>
      <c r="F34" s="22">
        <v>143353</v>
      </c>
      <c r="G34" s="22">
        <v>143451</v>
      </c>
      <c r="H34" s="17" t="s">
        <v>333</v>
      </c>
      <c r="I34" s="18" t="s">
        <v>438</v>
      </c>
      <c r="J34" s="22">
        <v>143451</v>
      </c>
      <c r="K34" s="17" t="s">
        <v>428</v>
      </c>
      <c r="L34" s="17" t="s">
        <v>350</v>
      </c>
      <c r="M34" s="17" t="s">
        <v>350</v>
      </c>
      <c r="N34" s="17" t="s">
        <v>439</v>
      </c>
    </row>
    <row r="35" spans="1:14" x14ac:dyDescent="0.25">
      <c r="A35" s="19">
        <v>45018842</v>
      </c>
      <c r="B35" s="20" t="s">
        <v>437</v>
      </c>
      <c r="C35" s="19" t="s">
        <v>72</v>
      </c>
      <c r="D35" s="19" t="s">
        <v>440</v>
      </c>
      <c r="E35" s="19" t="s">
        <v>332</v>
      </c>
      <c r="F35" s="21">
        <v>143353</v>
      </c>
      <c r="G35" s="21">
        <v>143451</v>
      </c>
      <c r="H35" s="19" t="s">
        <v>333</v>
      </c>
      <c r="I35" s="20" t="s">
        <v>441</v>
      </c>
      <c r="J35" s="21">
        <v>143406</v>
      </c>
      <c r="K35" s="19" t="s">
        <v>442</v>
      </c>
      <c r="L35" s="19" t="s">
        <v>350</v>
      </c>
      <c r="M35" s="19" t="s">
        <v>350</v>
      </c>
      <c r="N35" s="19" t="s">
        <v>357</v>
      </c>
    </row>
    <row r="36" spans="1:14" x14ac:dyDescent="0.25">
      <c r="A36" s="17">
        <v>45036338</v>
      </c>
      <c r="B36" s="18" t="s">
        <v>443</v>
      </c>
      <c r="C36" s="17" t="s">
        <v>72</v>
      </c>
      <c r="D36" s="17" t="s">
        <v>444</v>
      </c>
      <c r="E36" s="17" t="s">
        <v>332</v>
      </c>
      <c r="F36" s="22">
        <v>143409</v>
      </c>
      <c r="G36" s="22">
        <v>143578</v>
      </c>
      <c r="H36" s="17" t="s">
        <v>333</v>
      </c>
      <c r="I36" s="18" t="s">
        <v>445</v>
      </c>
      <c r="J36" s="22">
        <v>143495</v>
      </c>
      <c r="K36" s="17" t="s">
        <v>446</v>
      </c>
      <c r="L36" s="17" t="s">
        <v>350</v>
      </c>
      <c r="M36" s="17" t="s">
        <v>350</v>
      </c>
      <c r="N36" s="17" t="s">
        <v>447</v>
      </c>
    </row>
    <row r="37" spans="1:14" x14ac:dyDescent="0.25">
      <c r="A37" s="19">
        <v>45037831</v>
      </c>
      <c r="B37" s="20" t="s">
        <v>443</v>
      </c>
      <c r="C37" s="19" t="s">
        <v>72</v>
      </c>
      <c r="D37" s="19" t="s">
        <v>444</v>
      </c>
      <c r="E37" s="19" t="s">
        <v>332</v>
      </c>
      <c r="F37" s="21">
        <v>143409</v>
      </c>
      <c r="G37" s="21">
        <v>143578</v>
      </c>
      <c r="H37" s="21">
        <v>140666</v>
      </c>
      <c r="I37" s="20" t="s">
        <v>448</v>
      </c>
      <c r="J37" s="21">
        <v>143582</v>
      </c>
      <c r="K37" s="19" t="s">
        <v>446</v>
      </c>
      <c r="L37" s="19" t="s">
        <v>350</v>
      </c>
      <c r="M37" s="19" t="s">
        <v>350</v>
      </c>
      <c r="N37" s="19" t="s">
        <v>449</v>
      </c>
    </row>
    <row r="38" spans="1:14" x14ac:dyDescent="0.25">
      <c r="A38" s="17">
        <v>45039952</v>
      </c>
      <c r="B38" s="18" t="s">
        <v>450</v>
      </c>
      <c r="C38" s="17" t="s">
        <v>72</v>
      </c>
      <c r="D38" s="17" t="s">
        <v>451</v>
      </c>
      <c r="E38" s="17" t="s">
        <v>332</v>
      </c>
      <c r="F38" s="22">
        <v>143371</v>
      </c>
      <c r="G38" s="22">
        <v>143506</v>
      </c>
      <c r="H38" s="17" t="s">
        <v>333</v>
      </c>
      <c r="I38" s="18" t="s">
        <v>452</v>
      </c>
      <c r="J38" s="22">
        <v>143458</v>
      </c>
      <c r="K38" s="17" t="s">
        <v>453</v>
      </c>
      <c r="L38" s="17" t="s">
        <v>350</v>
      </c>
      <c r="M38" s="17" t="s">
        <v>350</v>
      </c>
      <c r="N38" s="17" t="s">
        <v>454</v>
      </c>
    </row>
    <row r="39" spans="1:14" x14ac:dyDescent="0.25">
      <c r="A39" s="19">
        <v>45040845</v>
      </c>
      <c r="B39" s="20" t="s">
        <v>450</v>
      </c>
      <c r="C39" s="19" t="s">
        <v>72</v>
      </c>
      <c r="D39" s="19" t="s">
        <v>444</v>
      </c>
      <c r="E39" s="19" t="s">
        <v>332</v>
      </c>
      <c r="F39" s="21">
        <v>143371</v>
      </c>
      <c r="G39" s="21">
        <v>143506</v>
      </c>
      <c r="H39" s="21">
        <v>140655</v>
      </c>
      <c r="I39" s="20" t="s">
        <v>455</v>
      </c>
      <c r="J39" s="21">
        <v>143508</v>
      </c>
      <c r="K39" s="19" t="s">
        <v>446</v>
      </c>
      <c r="L39" s="19" t="s">
        <v>350</v>
      </c>
      <c r="M39" s="19" t="s">
        <v>350</v>
      </c>
      <c r="N39" s="19" t="s">
        <v>456</v>
      </c>
    </row>
    <row r="40" spans="1:14" x14ac:dyDescent="0.25">
      <c r="A40" s="17">
        <v>45089620</v>
      </c>
      <c r="B40" s="18" t="s">
        <v>457</v>
      </c>
      <c r="C40" s="17" t="s">
        <v>21</v>
      </c>
      <c r="D40" s="17" t="s">
        <v>444</v>
      </c>
      <c r="E40" s="17" t="s">
        <v>332</v>
      </c>
      <c r="F40" s="22">
        <v>143643</v>
      </c>
      <c r="G40" s="22">
        <v>143501</v>
      </c>
      <c r="H40" s="17" t="s">
        <v>333</v>
      </c>
      <c r="I40" s="18" t="s">
        <v>458</v>
      </c>
      <c r="J40" s="22">
        <v>143571</v>
      </c>
      <c r="K40" s="17" t="s">
        <v>446</v>
      </c>
      <c r="L40" s="17" t="s">
        <v>350</v>
      </c>
      <c r="M40" s="17" t="s">
        <v>350</v>
      </c>
      <c r="N40" s="17" t="s">
        <v>459</v>
      </c>
    </row>
    <row r="41" spans="1:14" x14ac:dyDescent="0.25">
      <c r="A41" s="19">
        <v>45104441</v>
      </c>
      <c r="B41" s="20" t="s">
        <v>457</v>
      </c>
      <c r="C41" s="19" t="s">
        <v>21</v>
      </c>
      <c r="D41" s="19" t="s">
        <v>440</v>
      </c>
      <c r="E41" s="19" t="s">
        <v>332</v>
      </c>
      <c r="F41" s="21">
        <v>143643</v>
      </c>
      <c r="G41" s="21">
        <v>143501</v>
      </c>
      <c r="H41" s="19" t="s">
        <v>333</v>
      </c>
      <c r="I41" s="20" t="s">
        <v>460</v>
      </c>
      <c r="J41" s="21">
        <v>143501</v>
      </c>
      <c r="K41" s="19" t="s">
        <v>442</v>
      </c>
      <c r="L41" s="19" t="s">
        <v>350</v>
      </c>
      <c r="M41" s="19" t="s">
        <v>350</v>
      </c>
      <c r="N41" s="19" t="s">
        <v>461</v>
      </c>
    </row>
    <row r="42" spans="1:14" x14ac:dyDescent="0.25">
      <c r="A42" s="17">
        <v>45105134</v>
      </c>
      <c r="B42" s="18" t="s">
        <v>462</v>
      </c>
      <c r="C42" s="17" t="s">
        <v>324</v>
      </c>
      <c r="D42" s="17" t="s">
        <v>336</v>
      </c>
      <c r="E42" s="17" t="s">
        <v>332</v>
      </c>
      <c r="F42" s="22">
        <v>143669</v>
      </c>
      <c r="G42" s="22">
        <v>143562</v>
      </c>
      <c r="H42" s="17" t="s">
        <v>333</v>
      </c>
      <c r="I42" s="18" t="s">
        <v>463</v>
      </c>
      <c r="J42" s="22">
        <v>143571</v>
      </c>
      <c r="K42" s="23" t="s">
        <v>329</v>
      </c>
      <c r="L42" s="23"/>
      <c r="M42" s="23"/>
      <c r="N42" s="23"/>
    </row>
    <row r="43" spans="1:14" x14ac:dyDescent="0.25">
      <c r="A43" s="19">
        <v>45107433</v>
      </c>
      <c r="B43" s="20" t="s">
        <v>464</v>
      </c>
      <c r="C43" s="19" t="s">
        <v>324</v>
      </c>
      <c r="D43" s="19" t="s">
        <v>465</v>
      </c>
      <c r="E43" s="19" t="s">
        <v>332</v>
      </c>
      <c r="F43" s="21">
        <v>143669</v>
      </c>
      <c r="G43" s="21">
        <v>143548</v>
      </c>
      <c r="H43" s="19" t="s">
        <v>333</v>
      </c>
      <c r="I43" s="20" t="s">
        <v>466</v>
      </c>
      <c r="J43" s="21">
        <v>143554</v>
      </c>
      <c r="K43" s="24" t="s">
        <v>329</v>
      </c>
      <c r="L43" s="24"/>
      <c r="M43" s="24"/>
      <c r="N43" s="24"/>
    </row>
    <row r="44" spans="1:14" x14ac:dyDescent="0.25">
      <c r="A44" s="17">
        <v>45109687</v>
      </c>
      <c r="B44" s="18" t="s">
        <v>467</v>
      </c>
      <c r="C44" s="17" t="s">
        <v>324</v>
      </c>
      <c r="D44" s="17" t="s">
        <v>336</v>
      </c>
      <c r="E44" s="17" t="s">
        <v>332</v>
      </c>
      <c r="F44" s="22">
        <v>143631</v>
      </c>
      <c r="G44" s="22">
        <v>143532</v>
      </c>
      <c r="H44" s="17" t="s">
        <v>333</v>
      </c>
      <c r="I44" s="18" t="s">
        <v>468</v>
      </c>
      <c r="J44" s="22">
        <v>143574</v>
      </c>
      <c r="K44" s="23" t="s">
        <v>329</v>
      </c>
      <c r="L44" s="23"/>
      <c r="M44" s="23"/>
      <c r="N44" s="23"/>
    </row>
    <row r="45" spans="1:14" x14ac:dyDescent="0.25">
      <c r="A45" s="19">
        <v>45117278</v>
      </c>
      <c r="B45" s="20" t="s">
        <v>469</v>
      </c>
      <c r="C45" s="19" t="s">
        <v>470</v>
      </c>
      <c r="D45" s="19" t="s">
        <v>370</v>
      </c>
      <c r="E45" s="19" t="s">
        <v>332</v>
      </c>
      <c r="F45" s="21">
        <v>143471</v>
      </c>
      <c r="G45" s="21">
        <v>143404</v>
      </c>
      <c r="H45" s="19" t="s">
        <v>333</v>
      </c>
      <c r="I45" s="20" t="s">
        <v>471</v>
      </c>
      <c r="J45" s="21">
        <v>143655</v>
      </c>
      <c r="K45" s="24" t="s">
        <v>329</v>
      </c>
      <c r="L45" s="24"/>
      <c r="M45" s="24"/>
      <c r="N45" s="24"/>
    </row>
    <row r="46" spans="1:14" x14ac:dyDescent="0.25">
      <c r="A46" s="17">
        <v>45123542</v>
      </c>
      <c r="B46" s="18" t="s">
        <v>472</v>
      </c>
      <c r="C46" s="17" t="s">
        <v>21</v>
      </c>
      <c r="D46" s="17" t="s">
        <v>378</v>
      </c>
      <c r="E46" s="17" t="s">
        <v>332</v>
      </c>
      <c r="F46" s="22">
        <v>143541</v>
      </c>
      <c r="G46" s="22">
        <v>143504</v>
      </c>
      <c r="H46" s="17" t="s">
        <v>333</v>
      </c>
      <c r="I46" s="18" t="s">
        <v>473</v>
      </c>
      <c r="J46" s="22">
        <v>143523</v>
      </c>
      <c r="K46" s="17" t="s">
        <v>380</v>
      </c>
      <c r="L46" s="17" t="s">
        <v>350</v>
      </c>
      <c r="M46" s="17" t="s">
        <v>350</v>
      </c>
      <c r="N46" s="17" t="s">
        <v>474</v>
      </c>
    </row>
    <row r="47" spans="1:14" x14ac:dyDescent="0.25">
      <c r="A47" s="19">
        <v>45123921</v>
      </c>
      <c r="B47" s="20" t="s">
        <v>472</v>
      </c>
      <c r="C47" s="19" t="s">
        <v>21</v>
      </c>
      <c r="D47" s="19" t="s">
        <v>421</v>
      </c>
      <c r="E47" s="19" t="s">
        <v>332</v>
      </c>
      <c r="F47" s="21">
        <v>143541</v>
      </c>
      <c r="G47" s="21">
        <v>143646</v>
      </c>
      <c r="H47" s="21">
        <v>143881</v>
      </c>
      <c r="I47" s="20" t="s">
        <v>475</v>
      </c>
      <c r="J47" s="21">
        <v>143639</v>
      </c>
      <c r="K47" s="19" t="s">
        <v>423</v>
      </c>
      <c r="L47" s="19" t="s">
        <v>350</v>
      </c>
      <c r="M47" s="19" t="s">
        <v>350</v>
      </c>
      <c r="N47" s="19" t="s">
        <v>476</v>
      </c>
    </row>
    <row r="48" spans="1:14" x14ac:dyDescent="0.25">
      <c r="A48" s="17">
        <v>45126635</v>
      </c>
      <c r="B48" s="18" t="s">
        <v>477</v>
      </c>
      <c r="C48" s="17" t="s">
        <v>324</v>
      </c>
      <c r="D48" s="17" t="s">
        <v>421</v>
      </c>
      <c r="E48" s="17" t="s">
        <v>332</v>
      </c>
      <c r="F48" s="22">
        <v>143651</v>
      </c>
      <c r="G48" s="22">
        <v>143596</v>
      </c>
      <c r="H48" s="17" t="s">
        <v>333</v>
      </c>
      <c r="I48" s="18" t="s">
        <v>478</v>
      </c>
      <c r="J48" s="22">
        <v>143596</v>
      </c>
      <c r="K48" s="23" t="s">
        <v>329</v>
      </c>
      <c r="L48" s="23"/>
      <c r="M48" s="23"/>
      <c r="N48" s="23"/>
    </row>
    <row r="49" spans="1:14" x14ac:dyDescent="0.25">
      <c r="A49" s="19">
        <v>45131152</v>
      </c>
      <c r="B49" s="20" t="s">
        <v>479</v>
      </c>
      <c r="C49" s="19" t="s">
        <v>21</v>
      </c>
      <c r="D49" s="19" t="s">
        <v>465</v>
      </c>
      <c r="E49" s="19" t="s">
        <v>332</v>
      </c>
      <c r="F49" s="21">
        <v>143653</v>
      </c>
      <c r="G49" s="21">
        <v>143649</v>
      </c>
      <c r="H49" s="21">
        <v>143880</v>
      </c>
      <c r="I49" s="20" t="s">
        <v>480</v>
      </c>
      <c r="J49" s="21">
        <v>143649</v>
      </c>
      <c r="K49" s="19" t="s">
        <v>481</v>
      </c>
      <c r="L49" s="19" t="s">
        <v>350</v>
      </c>
      <c r="M49" s="19" t="s">
        <v>350</v>
      </c>
      <c r="N49" s="19" t="s">
        <v>482</v>
      </c>
    </row>
    <row r="50" spans="1:14" x14ac:dyDescent="0.25">
      <c r="A50" s="17">
        <v>45127404</v>
      </c>
      <c r="B50" s="18" t="s">
        <v>479</v>
      </c>
      <c r="C50" s="17" t="s">
        <v>21</v>
      </c>
      <c r="D50" s="17" t="s">
        <v>347</v>
      </c>
      <c r="E50" s="17" t="s">
        <v>332</v>
      </c>
      <c r="F50" s="22">
        <v>143653</v>
      </c>
      <c r="G50" s="22">
        <v>143585</v>
      </c>
      <c r="H50" s="17" t="s">
        <v>333</v>
      </c>
      <c r="I50" s="18" t="s">
        <v>483</v>
      </c>
      <c r="J50" s="22">
        <v>143729</v>
      </c>
      <c r="K50" s="17" t="s">
        <v>349</v>
      </c>
      <c r="L50" s="17" t="s">
        <v>350</v>
      </c>
      <c r="M50" s="17" t="s">
        <v>350</v>
      </c>
      <c r="N50" s="17" t="s">
        <v>484</v>
      </c>
    </row>
    <row r="51" spans="1:14" x14ac:dyDescent="0.25">
      <c r="A51" s="19">
        <v>45219980</v>
      </c>
      <c r="B51" s="20" t="s">
        <v>485</v>
      </c>
      <c r="C51" s="19" t="s">
        <v>416</v>
      </c>
      <c r="D51" s="19" t="s">
        <v>486</v>
      </c>
      <c r="E51" s="19" t="s">
        <v>332</v>
      </c>
      <c r="F51" s="21">
        <v>143816</v>
      </c>
      <c r="G51" s="21">
        <v>143856</v>
      </c>
      <c r="H51" s="19" t="s">
        <v>333</v>
      </c>
      <c r="I51" s="20" t="s">
        <v>487</v>
      </c>
      <c r="J51" s="21">
        <v>143851</v>
      </c>
      <c r="K51" s="24" t="s">
        <v>329</v>
      </c>
      <c r="L51" s="24"/>
      <c r="M51" s="24"/>
      <c r="N51" s="24"/>
    </row>
    <row r="52" spans="1:14" x14ac:dyDescent="0.25">
      <c r="A52" s="17">
        <v>46006866</v>
      </c>
      <c r="B52" s="18" t="s">
        <v>488</v>
      </c>
      <c r="C52" s="17" t="s">
        <v>416</v>
      </c>
      <c r="D52" s="17" t="s">
        <v>342</v>
      </c>
      <c r="E52" s="17" t="s">
        <v>332</v>
      </c>
      <c r="F52" s="22">
        <v>145117</v>
      </c>
      <c r="G52" s="22">
        <v>145881</v>
      </c>
      <c r="H52" s="17" t="s">
        <v>333</v>
      </c>
      <c r="I52" s="18" t="s">
        <v>489</v>
      </c>
      <c r="J52" s="22">
        <v>145141</v>
      </c>
      <c r="K52" s="23" t="s">
        <v>329</v>
      </c>
      <c r="L52" s="23"/>
      <c r="M52" s="23"/>
      <c r="N52" s="23"/>
    </row>
    <row r="53" spans="1:14" x14ac:dyDescent="0.25">
      <c r="A53" s="19">
        <v>46007041</v>
      </c>
      <c r="B53" s="20" t="s">
        <v>490</v>
      </c>
      <c r="C53" s="19" t="s">
        <v>416</v>
      </c>
      <c r="D53" s="19" t="s">
        <v>451</v>
      </c>
      <c r="E53" s="19" t="s">
        <v>332</v>
      </c>
      <c r="F53" s="21">
        <v>145108</v>
      </c>
      <c r="G53" s="21">
        <v>145867</v>
      </c>
      <c r="H53" s="21">
        <v>137636</v>
      </c>
      <c r="I53" s="20" t="s">
        <v>491</v>
      </c>
      <c r="J53" s="21">
        <v>145164</v>
      </c>
      <c r="K53" s="24" t="s">
        <v>329</v>
      </c>
      <c r="L53" s="24"/>
      <c r="M53" s="24"/>
      <c r="N53" s="24"/>
    </row>
    <row r="54" spans="1:14" x14ac:dyDescent="0.25">
      <c r="A54" s="17">
        <v>46008970</v>
      </c>
      <c r="B54" s="18" t="s">
        <v>492</v>
      </c>
      <c r="C54" s="17" t="s">
        <v>416</v>
      </c>
      <c r="D54" s="17" t="s">
        <v>451</v>
      </c>
      <c r="E54" s="17" t="s">
        <v>332</v>
      </c>
      <c r="F54" s="22">
        <v>145097</v>
      </c>
      <c r="G54" s="22">
        <v>145874</v>
      </c>
      <c r="H54" s="17" t="s">
        <v>333</v>
      </c>
      <c r="I54" s="18" t="s">
        <v>493</v>
      </c>
      <c r="J54" s="22">
        <v>145523</v>
      </c>
      <c r="K54" s="23" t="s">
        <v>329</v>
      </c>
      <c r="L54" s="23"/>
      <c r="M54" s="23"/>
      <c r="N54" s="23"/>
    </row>
    <row r="55" spans="1:14" x14ac:dyDescent="0.25">
      <c r="A55" s="19">
        <v>47169251</v>
      </c>
      <c r="B55" s="20" t="s">
        <v>494</v>
      </c>
      <c r="C55" s="19" t="s">
        <v>416</v>
      </c>
      <c r="D55" s="19" t="s">
        <v>373</v>
      </c>
      <c r="E55" s="19" t="s">
        <v>332</v>
      </c>
      <c r="F55" s="21">
        <v>145725</v>
      </c>
      <c r="G55" s="21">
        <v>145795</v>
      </c>
      <c r="H55" s="19" t="s">
        <v>333</v>
      </c>
      <c r="I55" s="20" t="s">
        <v>495</v>
      </c>
      <c r="J55" s="21">
        <v>145781</v>
      </c>
      <c r="K55" s="24" t="s">
        <v>329</v>
      </c>
      <c r="L55" s="24"/>
      <c r="M55" s="24"/>
      <c r="N55" s="24"/>
    </row>
    <row r="56" spans="1:14" x14ac:dyDescent="0.25">
      <c r="A56" s="17">
        <v>47169514</v>
      </c>
      <c r="B56" s="18" t="s">
        <v>496</v>
      </c>
      <c r="C56" s="17" t="s">
        <v>416</v>
      </c>
      <c r="D56" s="17" t="s">
        <v>497</v>
      </c>
      <c r="E56" s="17" t="s">
        <v>332</v>
      </c>
      <c r="F56" s="22">
        <v>145757</v>
      </c>
      <c r="G56" s="22">
        <v>145800</v>
      </c>
      <c r="H56" s="17" t="s">
        <v>333</v>
      </c>
      <c r="I56" s="18" t="s">
        <v>498</v>
      </c>
      <c r="J56" s="22">
        <v>145798</v>
      </c>
      <c r="K56" s="23" t="s">
        <v>329</v>
      </c>
      <c r="L56" s="23"/>
      <c r="M56" s="23"/>
      <c r="N56" s="23"/>
    </row>
    <row r="57" spans="1:14" x14ac:dyDescent="0.25">
      <c r="A57" s="19">
        <v>47173581</v>
      </c>
      <c r="B57" s="20" t="s">
        <v>499</v>
      </c>
      <c r="C57" s="19" t="s">
        <v>72</v>
      </c>
      <c r="D57" s="19" t="s">
        <v>336</v>
      </c>
      <c r="E57" s="19" t="s">
        <v>332</v>
      </c>
      <c r="F57" s="21">
        <v>145745</v>
      </c>
      <c r="G57" s="21">
        <v>145863</v>
      </c>
      <c r="H57" s="19" t="s">
        <v>333</v>
      </c>
      <c r="I57" s="20" t="s">
        <v>500</v>
      </c>
      <c r="J57" s="21">
        <v>145868</v>
      </c>
      <c r="K57" s="19" t="s">
        <v>501</v>
      </c>
      <c r="L57" s="19" t="s">
        <v>350</v>
      </c>
      <c r="M57" s="19" t="s">
        <v>350</v>
      </c>
      <c r="N57" s="19" t="s">
        <v>502</v>
      </c>
    </row>
    <row r="58" spans="1:14" x14ac:dyDescent="0.25">
      <c r="A58" s="17">
        <v>47205340</v>
      </c>
      <c r="B58" s="18" t="s">
        <v>503</v>
      </c>
      <c r="C58" s="17" t="s">
        <v>416</v>
      </c>
      <c r="D58" s="17" t="s">
        <v>465</v>
      </c>
      <c r="E58" s="17" t="s">
        <v>332</v>
      </c>
      <c r="F58" s="22">
        <v>145924</v>
      </c>
      <c r="G58" s="22">
        <v>146043</v>
      </c>
      <c r="H58" s="17" t="s">
        <v>333</v>
      </c>
      <c r="I58" s="18" t="s">
        <v>504</v>
      </c>
      <c r="J58" s="22">
        <v>146012</v>
      </c>
      <c r="K58" s="23" t="s">
        <v>329</v>
      </c>
      <c r="L58" s="23"/>
      <c r="M58" s="23"/>
      <c r="N58" s="23"/>
    </row>
    <row r="59" spans="1:14" x14ac:dyDescent="0.25">
      <c r="A59" s="19">
        <v>47207218</v>
      </c>
      <c r="B59" s="20" t="s">
        <v>505</v>
      </c>
      <c r="C59" s="19" t="s">
        <v>416</v>
      </c>
      <c r="D59" s="19" t="s">
        <v>347</v>
      </c>
      <c r="E59" s="19" t="s">
        <v>332</v>
      </c>
      <c r="F59" s="21">
        <v>145893</v>
      </c>
      <c r="G59" s="21">
        <v>146045</v>
      </c>
      <c r="H59" s="19" t="s">
        <v>333</v>
      </c>
      <c r="I59" s="20" t="s">
        <v>506</v>
      </c>
      <c r="J59" s="21">
        <v>146059</v>
      </c>
      <c r="K59" s="24" t="s">
        <v>329</v>
      </c>
      <c r="L59" s="24"/>
      <c r="M59" s="24"/>
      <c r="N59" s="24"/>
    </row>
    <row r="60" spans="1:14" x14ac:dyDescent="0.25">
      <c r="A60" s="17">
        <v>47219937</v>
      </c>
      <c r="B60" s="18" t="s">
        <v>507</v>
      </c>
      <c r="C60" s="17" t="s">
        <v>416</v>
      </c>
      <c r="D60" s="17" t="s">
        <v>426</v>
      </c>
      <c r="E60" s="17" t="s">
        <v>332</v>
      </c>
      <c r="F60" s="22">
        <v>145893</v>
      </c>
      <c r="G60" s="22">
        <v>146077</v>
      </c>
      <c r="H60" s="17" t="s">
        <v>333</v>
      </c>
      <c r="I60" s="18" t="s">
        <v>508</v>
      </c>
      <c r="J60" s="22">
        <v>146064</v>
      </c>
      <c r="K60" s="23" t="s">
        <v>329</v>
      </c>
      <c r="L60" s="23"/>
      <c r="M60" s="23"/>
      <c r="N60" s="23"/>
    </row>
    <row r="61" spans="1:14" x14ac:dyDescent="0.25">
      <c r="A61" s="19">
        <v>47229951</v>
      </c>
      <c r="B61" s="20" t="s">
        <v>509</v>
      </c>
      <c r="C61" s="19" t="s">
        <v>416</v>
      </c>
      <c r="D61" s="19" t="s">
        <v>451</v>
      </c>
      <c r="E61" s="19" t="s">
        <v>332</v>
      </c>
      <c r="F61" s="21">
        <v>145495</v>
      </c>
      <c r="G61" s="21">
        <v>146399</v>
      </c>
      <c r="H61" s="19" t="s">
        <v>333</v>
      </c>
      <c r="I61" s="20" t="s">
        <v>510</v>
      </c>
      <c r="J61" s="21">
        <v>146099</v>
      </c>
      <c r="K61" s="24" t="s">
        <v>329</v>
      </c>
      <c r="L61" s="24"/>
      <c r="M61" s="24"/>
      <c r="N61" s="24"/>
    </row>
    <row r="62" spans="1:14" x14ac:dyDescent="0.25">
      <c r="A62" s="17">
        <v>47230385</v>
      </c>
      <c r="B62" s="18" t="s">
        <v>511</v>
      </c>
      <c r="C62" s="17" t="s">
        <v>416</v>
      </c>
      <c r="D62" s="17" t="s">
        <v>451</v>
      </c>
      <c r="E62" s="17" t="s">
        <v>332</v>
      </c>
      <c r="F62" s="22">
        <v>145491</v>
      </c>
      <c r="G62" s="22">
        <v>146416</v>
      </c>
      <c r="H62" s="17" t="s">
        <v>333</v>
      </c>
      <c r="I62" s="18" t="s">
        <v>512</v>
      </c>
      <c r="J62" s="22">
        <v>145879</v>
      </c>
      <c r="K62" s="23" t="s">
        <v>329</v>
      </c>
      <c r="L62" s="23"/>
      <c r="M62" s="23"/>
      <c r="N62" s="23"/>
    </row>
    <row r="63" spans="1:14" x14ac:dyDescent="0.25">
      <c r="A63" s="19">
        <v>47235380</v>
      </c>
      <c r="B63" s="20" t="s">
        <v>513</v>
      </c>
      <c r="C63" s="19" t="s">
        <v>72</v>
      </c>
      <c r="D63" s="19" t="s">
        <v>440</v>
      </c>
      <c r="E63" s="19" t="s">
        <v>332</v>
      </c>
      <c r="F63" s="21">
        <v>145894</v>
      </c>
      <c r="G63" s="21">
        <v>146140</v>
      </c>
      <c r="H63" s="19" t="s">
        <v>333</v>
      </c>
      <c r="I63" s="20" t="s">
        <v>514</v>
      </c>
      <c r="J63" s="21">
        <v>146026</v>
      </c>
      <c r="K63" s="19" t="s">
        <v>442</v>
      </c>
      <c r="L63" s="19" t="s">
        <v>350</v>
      </c>
      <c r="M63" s="19" t="s">
        <v>350</v>
      </c>
      <c r="N63" s="19" t="s">
        <v>515</v>
      </c>
    </row>
    <row r="64" spans="1:14" x14ac:dyDescent="0.25">
      <c r="A64" s="17">
        <v>47246863</v>
      </c>
      <c r="B64" s="18" t="s">
        <v>516</v>
      </c>
      <c r="C64" s="17" t="s">
        <v>21</v>
      </c>
      <c r="D64" s="17" t="s">
        <v>426</v>
      </c>
      <c r="E64" s="17" t="s">
        <v>332</v>
      </c>
      <c r="F64" s="22">
        <v>146054</v>
      </c>
      <c r="G64" s="22">
        <v>145876</v>
      </c>
      <c r="H64" s="17" t="s">
        <v>333</v>
      </c>
      <c r="I64" s="18" t="s">
        <v>517</v>
      </c>
      <c r="J64" s="22">
        <v>145876</v>
      </c>
      <c r="K64" s="17" t="s">
        <v>428</v>
      </c>
      <c r="L64" s="17" t="s">
        <v>350</v>
      </c>
      <c r="M64" s="17" t="s">
        <v>350</v>
      </c>
      <c r="N64" s="17" t="s">
        <v>420</v>
      </c>
    </row>
    <row r="65" spans="1:14" x14ac:dyDescent="0.25">
      <c r="A65" s="19">
        <v>47254192</v>
      </c>
      <c r="B65" s="20" t="s">
        <v>518</v>
      </c>
      <c r="C65" s="19" t="s">
        <v>416</v>
      </c>
      <c r="D65" s="19" t="s">
        <v>451</v>
      </c>
      <c r="E65" s="19" t="s">
        <v>332</v>
      </c>
      <c r="F65" s="21">
        <v>145490</v>
      </c>
      <c r="G65" s="21">
        <v>146146</v>
      </c>
      <c r="H65" s="19" t="s">
        <v>333</v>
      </c>
      <c r="I65" s="20" t="s">
        <v>519</v>
      </c>
      <c r="J65" s="21">
        <v>145757</v>
      </c>
      <c r="K65" s="24" t="s">
        <v>329</v>
      </c>
      <c r="L65" s="24"/>
      <c r="M65" s="24"/>
      <c r="N65" s="24"/>
    </row>
    <row r="66" spans="1:14" x14ac:dyDescent="0.25">
      <c r="A66" s="17">
        <v>47282370</v>
      </c>
      <c r="B66" s="18" t="s">
        <v>520</v>
      </c>
      <c r="C66" s="17" t="s">
        <v>416</v>
      </c>
      <c r="D66" s="17" t="s">
        <v>426</v>
      </c>
      <c r="E66" s="17" t="s">
        <v>332</v>
      </c>
      <c r="F66" s="22">
        <v>145702</v>
      </c>
      <c r="G66" s="22">
        <v>145876</v>
      </c>
      <c r="H66" s="17" t="s">
        <v>333</v>
      </c>
      <c r="I66" s="18" t="s">
        <v>521</v>
      </c>
      <c r="J66" s="22">
        <v>145757</v>
      </c>
      <c r="K66" s="23" t="s">
        <v>329</v>
      </c>
      <c r="L66" s="23"/>
      <c r="M66" s="23"/>
      <c r="N66" s="23"/>
    </row>
    <row r="67" spans="1:14" x14ac:dyDescent="0.25">
      <c r="A67" s="19">
        <v>47283345</v>
      </c>
      <c r="B67" s="20" t="s">
        <v>522</v>
      </c>
      <c r="C67" s="19" t="s">
        <v>21</v>
      </c>
      <c r="D67" s="19" t="s">
        <v>523</v>
      </c>
      <c r="E67" s="19" t="s">
        <v>332</v>
      </c>
      <c r="F67" s="21">
        <v>145796</v>
      </c>
      <c r="G67" s="21">
        <v>145781</v>
      </c>
      <c r="H67" s="21">
        <v>146402</v>
      </c>
      <c r="I67" s="20" t="s">
        <v>524</v>
      </c>
      <c r="J67" s="21">
        <v>145781</v>
      </c>
      <c r="K67" s="19" t="s">
        <v>525</v>
      </c>
      <c r="L67" s="19" t="s">
        <v>350</v>
      </c>
      <c r="M67" s="19" t="s">
        <v>526</v>
      </c>
      <c r="N67" s="19" t="s">
        <v>527</v>
      </c>
    </row>
    <row r="68" spans="1:14" x14ac:dyDescent="0.25">
      <c r="A68" s="17">
        <v>47403519</v>
      </c>
      <c r="B68" s="18" t="s">
        <v>528</v>
      </c>
      <c r="C68" s="17" t="s">
        <v>72</v>
      </c>
      <c r="D68" s="17" t="s">
        <v>347</v>
      </c>
      <c r="E68" s="17" t="s">
        <v>332</v>
      </c>
      <c r="F68" s="22">
        <v>145417</v>
      </c>
      <c r="G68" s="22">
        <v>145554</v>
      </c>
      <c r="H68" s="17" t="s">
        <v>333</v>
      </c>
      <c r="I68" s="18" t="s">
        <v>529</v>
      </c>
      <c r="J68" s="22">
        <v>145554</v>
      </c>
      <c r="K68" s="17" t="s">
        <v>349</v>
      </c>
      <c r="L68" s="17" t="s">
        <v>350</v>
      </c>
      <c r="M68" s="17" t="s">
        <v>350</v>
      </c>
      <c r="N68" s="17" t="s">
        <v>530</v>
      </c>
    </row>
    <row r="69" spans="1:14" x14ac:dyDescent="0.25">
      <c r="A69" s="19">
        <v>47421842</v>
      </c>
      <c r="B69" s="20" t="s">
        <v>531</v>
      </c>
      <c r="C69" s="19" t="s">
        <v>72</v>
      </c>
      <c r="D69" s="19" t="s">
        <v>523</v>
      </c>
      <c r="E69" s="19" t="s">
        <v>332</v>
      </c>
      <c r="F69" s="21">
        <v>145462</v>
      </c>
      <c r="G69" s="21">
        <v>145548</v>
      </c>
      <c r="H69" s="19" t="s">
        <v>333</v>
      </c>
      <c r="I69" s="20" t="s">
        <v>532</v>
      </c>
      <c r="J69" s="21">
        <v>145558</v>
      </c>
      <c r="K69" s="19" t="s">
        <v>525</v>
      </c>
      <c r="L69" s="19" t="s">
        <v>350</v>
      </c>
      <c r="M69" s="19" t="s">
        <v>350</v>
      </c>
      <c r="N69" s="19" t="s">
        <v>533</v>
      </c>
    </row>
    <row r="70" spans="1:14" x14ac:dyDescent="0.25">
      <c r="A70" s="17">
        <v>47435270</v>
      </c>
      <c r="B70" s="18" t="s">
        <v>534</v>
      </c>
      <c r="C70" s="17" t="s">
        <v>535</v>
      </c>
      <c r="D70" s="17" t="s">
        <v>523</v>
      </c>
      <c r="E70" s="17" t="s">
        <v>332</v>
      </c>
      <c r="F70" s="22">
        <v>145457</v>
      </c>
      <c r="G70" s="22">
        <v>145549</v>
      </c>
      <c r="H70" s="17" t="s">
        <v>333</v>
      </c>
      <c r="I70" s="18" t="s">
        <v>536</v>
      </c>
      <c r="J70" s="22">
        <v>145449</v>
      </c>
      <c r="K70" s="23" t="s">
        <v>329</v>
      </c>
      <c r="L70" s="23"/>
      <c r="M70" s="23"/>
      <c r="N70" s="23"/>
    </row>
    <row r="71" spans="1:14" x14ac:dyDescent="0.25">
      <c r="A71" s="19">
        <v>47442660</v>
      </c>
      <c r="B71" s="20" t="s">
        <v>537</v>
      </c>
      <c r="C71" s="19" t="s">
        <v>72</v>
      </c>
      <c r="D71" s="19" t="s">
        <v>444</v>
      </c>
      <c r="E71" s="19" t="s">
        <v>332</v>
      </c>
      <c r="F71" s="21">
        <v>145240</v>
      </c>
      <c r="G71" s="21">
        <v>145235</v>
      </c>
      <c r="H71" s="21">
        <v>143289</v>
      </c>
      <c r="I71" s="20" t="s">
        <v>538</v>
      </c>
      <c r="J71" s="21">
        <v>145235</v>
      </c>
      <c r="K71" s="19" t="s">
        <v>446</v>
      </c>
      <c r="L71" s="19" t="s">
        <v>350</v>
      </c>
      <c r="M71" s="19" t="s">
        <v>539</v>
      </c>
      <c r="N71" s="19" t="s">
        <v>336</v>
      </c>
    </row>
    <row r="72" spans="1:14" x14ac:dyDescent="0.25">
      <c r="A72" s="17">
        <v>47460383</v>
      </c>
      <c r="B72" s="18" t="s">
        <v>540</v>
      </c>
      <c r="C72" s="17" t="s">
        <v>535</v>
      </c>
      <c r="D72" s="17" t="s">
        <v>440</v>
      </c>
      <c r="E72" s="17" t="s">
        <v>332</v>
      </c>
      <c r="F72" s="22">
        <v>145920</v>
      </c>
      <c r="G72" s="22">
        <v>146154</v>
      </c>
      <c r="H72" s="17" t="s">
        <v>333</v>
      </c>
      <c r="I72" s="18" t="s">
        <v>541</v>
      </c>
      <c r="J72" s="22">
        <v>144803</v>
      </c>
      <c r="K72" s="23" t="s">
        <v>329</v>
      </c>
      <c r="L72" s="23"/>
      <c r="M72" s="23"/>
      <c r="N72" s="23"/>
    </row>
    <row r="73" spans="1:14" x14ac:dyDescent="0.25">
      <c r="A73" s="19">
        <v>47635124</v>
      </c>
      <c r="B73" s="20" t="s">
        <v>542</v>
      </c>
      <c r="C73" s="19" t="s">
        <v>72</v>
      </c>
      <c r="D73" s="19" t="s">
        <v>370</v>
      </c>
      <c r="E73" s="19" t="s">
        <v>332</v>
      </c>
      <c r="F73" s="21">
        <v>145417</v>
      </c>
      <c r="G73" s="21">
        <v>145485</v>
      </c>
      <c r="H73" s="19" t="s">
        <v>333</v>
      </c>
      <c r="I73" s="20" t="s">
        <v>543</v>
      </c>
      <c r="J73" s="21">
        <v>145487</v>
      </c>
      <c r="K73" s="19" t="s">
        <v>372</v>
      </c>
      <c r="L73" s="19" t="s">
        <v>350</v>
      </c>
      <c r="M73" s="19" t="s">
        <v>350</v>
      </c>
      <c r="N73" s="19" t="s">
        <v>544</v>
      </c>
    </row>
    <row r="74" spans="1:14" x14ac:dyDescent="0.25">
      <c r="A74" s="17">
        <v>47672011</v>
      </c>
      <c r="B74" s="18" t="s">
        <v>545</v>
      </c>
      <c r="C74" s="17" t="s">
        <v>416</v>
      </c>
      <c r="D74" s="17" t="s">
        <v>342</v>
      </c>
      <c r="E74" s="17" t="s">
        <v>332</v>
      </c>
      <c r="F74" s="22">
        <v>145885</v>
      </c>
      <c r="G74" s="22">
        <v>145961</v>
      </c>
      <c r="H74" s="17" t="s">
        <v>333</v>
      </c>
      <c r="I74" s="18" t="s">
        <v>546</v>
      </c>
      <c r="J74" s="22">
        <v>145947</v>
      </c>
      <c r="K74" s="23" t="s">
        <v>329</v>
      </c>
      <c r="L74" s="23"/>
      <c r="M74" s="23"/>
      <c r="N74" s="23"/>
    </row>
    <row r="75" spans="1:14" x14ac:dyDescent="0.25">
      <c r="A75" s="19">
        <v>47673644</v>
      </c>
      <c r="B75" s="20" t="s">
        <v>547</v>
      </c>
      <c r="C75" s="19" t="s">
        <v>72</v>
      </c>
      <c r="D75" s="19" t="s">
        <v>336</v>
      </c>
      <c r="E75" s="19" t="s">
        <v>332</v>
      </c>
      <c r="F75" s="21">
        <v>145858</v>
      </c>
      <c r="G75" s="21">
        <v>145856</v>
      </c>
      <c r="H75" s="21">
        <v>145404</v>
      </c>
      <c r="I75" s="20" t="s">
        <v>548</v>
      </c>
      <c r="J75" s="21">
        <v>145856</v>
      </c>
      <c r="K75" s="19" t="s">
        <v>501</v>
      </c>
      <c r="L75" s="19" t="s">
        <v>350</v>
      </c>
      <c r="M75" s="19" t="s">
        <v>350</v>
      </c>
      <c r="N75" s="19" t="s">
        <v>373</v>
      </c>
    </row>
    <row r="76" spans="1:14" x14ac:dyDescent="0.25">
      <c r="A76" s="17">
        <v>47683326</v>
      </c>
      <c r="B76" s="18" t="s">
        <v>549</v>
      </c>
      <c r="C76" s="17" t="s">
        <v>324</v>
      </c>
      <c r="D76" s="17" t="s">
        <v>339</v>
      </c>
      <c r="E76" s="17" t="s">
        <v>332</v>
      </c>
      <c r="F76" s="22">
        <v>145893</v>
      </c>
      <c r="G76" s="22">
        <v>145847</v>
      </c>
      <c r="H76" s="17" t="s">
        <v>333</v>
      </c>
      <c r="I76" s="18" t="s">
        <v>550</v>
      </c>
      <c r="J76" s="22">
        <v>145882</v>
      </c>
      <c r="K76" s="23" t="s">
        <v>329</v>
      </c>
      <c r="L76" s="23"/>
      <c r="M76" s="23"/>
      <c r="N76" s="23"/>
    </row>
    <row r="77" spans="1:14" x14ac:dyDescent="0.25">
      <c r="A77" s="19">
        <v>47683511</v>
      </c>
      <c r="B77" s="20" t="s">
        <v>551</v>
      </c>
      <c r="C77" s="19" t="s">
        <v>324</v>
      </c>
      <c r="D77" s="19" t="s">
        <v>403</v>
      </c>
      <c r="E77" s="19" t="s">
        <v>332</v>
      </c>
      <c r="F77" s="21">
        <v>145897</v>
      </c>
      <c r="G77" s="21">
        <v>145849</v>
      </c>
      <c r="H77" s="19" t="s">
        <v>333</v>
      </c>
      <c r="I77" s="20" t="s">
        <v>552</v>
      </c>
      <c r="J77" s="21">
        <v>145848</v>
      </c>
      <c r="K77" s="24" t="s">
        <v>329</v>
      </c>
      <c r="L77" s="24"/>
      <c r="M77" s="24"/>
      <c r="N77" s="24"/>
    </row>
    <row r="78" spans="1:14" x14ac:dyDescent="0.25">
      <c r="A78" s="17">
        <v>47684109</v>
      </c>
      <c r="B78" s="18" t="s">
        <v>553</v>
      </c>
      <c r="C78" s="17" t="s">
        <v>21</v>
      </c>
      <c r="D78" s="17" t="s">
        <v>554</v>
      </c>
      <c r="E78" s="17" t="s">
        <v>332</v>
      </c>
      <c r="F78" s="22">
        <v>145874</v>
      </c>
      <c r="G78" s="22">
        <v>145838</v>
      </c>
      <c r="H78" s="17" t="s">
        <v>333</v>
      </c>
      <c r="I78" s="18" t="s">
        <v>555</v>
      </c>
      <c r="J78" s="22">
        <v>145833</v>
      </c>
      <c r="K78" s="17" t="s">
        <v>556</v>
      </c>
      <c r="L78" s="17" t="s">
        <v>350</v>
      </c>
      <c r="M78" s="17" t="s">
        <v>350</v>
      </c>
      <c r="N78" s="17" t="s">
        <v>557</v>
      </c>
    </row>
    <row r="79" spans="1:14" x14ac:dyDescent="0.25">
      <c r="A79" s="19">
        <v>47687241</v>
      </c>
      <c r="B79" s="20" t="s">
        <v>558</v>
      </c>
      <c r="C79" s="19" t="s">
        <v>21</v>
      </c>
      <c r="D79" s="19" t="s">
        <v>465</v>
      </c>
      <c r="E79" s="19" t="s">
        <v>332</v>
      </c>
      <c r="F79" s="21">
        <v>145902</v>
      </c>
      <c r="G79" s="21">
        <v>145831</v>
      </c>
      <c r="H79" s="19" t="s">
        <v>333</v>
      </c>
      <c r="I79" s="20" t="s">
        <v>559</v>
      </c>
      <c r="J79" s="21">
        <v>145826</v>
      </c>
      <c r="K79" s="19" t="s">
        <v>481</v>
      </c>
      <c r="L79" s="19" t="s">
        <v>350</v>
      </c>
      <c r="M79" s="19" t="s">
        <v>350</v>
      </c>
      <c r="N79" s="19" t="s">
        <v>560</v>
      </c>
    </row>
    <row r="80" spans="1:14" x14ac:dyDescent="0.25">
      <c r="A80" s="17">
        <v>47691220</v>
      </c>
      <c r="B80" s="18" t="s">
        <v>561</v>
      </c>
      <c r="C80" s="17" t="s">
        <v>72</v>
      </c>
      <c r="D80" s="17" t="s">
        <v>440</v>
      </c>
      <c r="E80" s="17" t="s">
        <v>332</v>
      </c>
      <c r="F80" s="22">
        <v>145736</v>
      </c>
      <c r="G80" s="22">
        <v>145734</v>
      </c>
      <c r="H80" s="17" t="s">
        <v>333</v>
      </c>
      <c r="I80" s="18" t="s">
        <v>562</v>
      </c>
      <c r="J80" s="22">
        <v>145734</v>
      </c>
      <c r="K80" s="17" t="s">
        <v>442</v>
      </c>
      <c r="L80" s="17" t="s">
        <v>350</v>
      </c>
      <c r="M80" s="17" t="s">
        <v>350</v>
      </c>
      <c r="N80" s="17" t="s">
        <v>426</v>
      </c>
    </row>
    <row r="81" spans="1:14" x14ac:dyDescent="0.25">
      <c r="A81" s="19">
        <v>47732567</v>
      </c>
      <c r="B81" s="20" t="s">
        <v>563</v>
      </c>
      <c r="C81" s="19" t="s">
        <v>21</v>
      </c>
      <c r="D81" s="19" t="s">
        <v>339</v>
      </c>
      <c r="E81" s="19" t="s">
        <v>332</v>
      </c>
      <c r="F81" s="21">
        <v>145646</v>
      </c>
      <c r="G81" s="21">
        <v>145766</v>
      </c>
      <c r="H81" s="21">
        <v>146394</v>
      </c>
      <c r="I81" s="20" t="s">
        <v>564</v>
      </c>
      <c r="J81" s="21">
        <v>146111</v>
      </c>
      <c r="K81" s="19" t="s">
        <v>401</v>
      </c>
      <c r="L81" s="19" t="s">
        <v>350</v>
      </c>
      <c r="M81" s="19" t="s">
        <v>565</v>
      </c>
      <c r="N81" s="19" t="s">
        <v>566</v>
      </c>
    </row>
    <row r="82" spans="1:14" x14ac:dyDescent="0.25">
      <c r="A82" s="17">
        <v>48316643</v>
      </c>
      <c r="B82" s="18" t="s">
        <v>567</v>
      </c>
      <c r="C82" s="17" t="s">
        <v>72</v>
      </c>
      <c r="D82" s="17" t="s">
        <v>568</v>
      </c>
      <c r="E82" s="17" t="s">
        <v>332</v>
      </c>
      <c r="F82" s="22">
        <v>146779</v>
      </c>
      <c r="G82" s="22">
        <v>146819</v>
      </c>
      <c r="H82" s="22">
        <v>146657</v>
      </c>
      <c r="I82" s="18" t="s">
        <v>569</v>
      </c>
      <c r="J82" s="22">
        <v>146819</v>
      </c>
      <c r="K82" s="17" t="s">
        <v>570</v>
      </c>
      <c r="L82" s="17" t="s">
        <v>350</v>
      </c>
      <c r="M82" s="17" t="s">
        <v>350</v>
      </c>
      <c r="N82" s="17" t="s">
        <v>571</v>
      </c>
    </row>
    <row r="83" spans="1:14" x14ac:dyDescent="0.25">
      <c r="A83" s="19">
        <v>48355089</v>
      </c>
      <c r="B83" s="20" t="s">
        <v>572</v>
      </c>
      <c r="C83" s="19" t="s">
        <v>21</v>
      </c>
      <c r="D83" s="19" t="s">
        <v>336</v>
      </c>
      <c r="E83" s="19" t="s">
        <v>332</v>
      </c>
      <c r="F83" s="21">
        <v>147171</v>
      </c>
      <c r="G83" s="21">
        <v>147159</v>
      </c>
      <c r="H83" s="19" t="s">
        <v>333</v>
      </c>
      <c r="I83" s="20" t="s">
        <v>573</v>
      </c>
      <c r="J83" s="21">
        <v>147154</v>
      </c>
      <c r="K83" s="19" t="s">
        <v>501</v>
      </c>
      <c r="L83" s="19" t="s">
        <v>350</v>
      </c>
      <c r="M83" s="19" t="s">
        <v>350</v>
      </c>
      <c r="N83" s="19" t="s">
        <v>574</v>
      </c>
    </row>
    <row r="84" spans="1:14" x14ac:dyDescent="0.25">
      <c r="A84" s="17">
        <v>48375674</v>
      </c>
      <c r="B84" s="18" t="s">
        <v>575</v>
      </c>
      <c r="C84" s="17" t="s">
        <v>21</v>
      </c>
      <c r="D84" s="17" t="s">
        <v>336</v>
      </c>
      <c r="E84" s="17" t="s">
        <v>332</v>
      </c>
      <c r="F84" s="22">
        <v>146583</v>
      </c>
      <c r="G84" s="22">
        <v>146483</v>
      </c>
      <c r="H84" s="17" t="s">
        <v>333</v>
      </c>
      <c r="I84" s="18" t="s">
        <v>576</v>
      </c>
      <c r="J84" s="22">
        <v>146475</v>
      </c>
      <c r="K84" s="17" t="s">
        <v>501</v>
      </c>
      <c r="L84" s="17" t="s">
        <v>350</v>
      </c>
      <c r="M84" s="17" t="s">
        <v>350</v>
      </c>
      <c r="N84" s="17" t="s">
        <v>577</v>
      </c>
    </row>
    <row r="85" spans="1:14" x14ac:dyDescent="0.25">
      <c r="A85" s="19">
        <v>48382621</v>
      </c>
      <c r="B85" s="20" t="s">
        <v>578</v>
      </c>
      <c r="C85" s="19" t="s">
        <v>21</v>
      </c>
      <c r="D85" s="19" t="s">
        <v>373</v>
      </c>
      <c r="E85" s="19" t="s">
        <v>332</v>
      </c>
      <c r="F85" s="21">
        <v>146464</v>
      </c>
      <c r="G85" s="21">
        <v>146391</v>
      </c>
      <c r="H85" s="19" t="s">
        <v>333</v>
      </c>
      <c r="I85" s="20" t="s">
        <v>579</v>
      </c>
      <c r="J85" s="21">
        <v>146391</v>
      </c>
      <c r="K85" s="19" t="s">
        <v>375</v>
      </c>
      <c r="L85" s="19" t="s">
        <v>350</v>
      </c>
      <c r="M85" s="19" t="s">
        <v>350</v>
      </c>
      <c r="N85" s="19" t="s">
        <v>580</v>
      </c>
    </row>
    <row r="86" spans="1:14" x14ac:dyDescent="0.25">
      <c r="A86" s="17">
        <v>48389509</v>
      </c>
      <c r="B86" s="18" t="s">
        <v>581</v>
      </c>
      <c r="C86" s="17" t="s">
        <v>21</v>
      </c>
      <c r="D86" s="17" t="s">
        <v>444</v>
      </c>
      <c r="E86" s="17" t="s">
        <v>332</v>
      </c>
      <c r="F86" s="22">
        <v>146633</v>
      </c>
      <c r="G86" s="22">
        <v>146333</v>
      </c>
      <c r="H86" s="17" t="s">
        <v>333</v>
      </c>
      <c r="I86" s="18" t="s">
        <v>582</v>
      </c>
      <c r="J86" s="22">
        <v>146333</v>
      </c>
      <c r="K86" s="17" t="s">
        <v>446</v>
      </c>
      <c r="L86" s="17" t="s">
        <v>350</v>
      </c>
      <c r="M86" s="17" t="s">
        <v>350</v>
      </c>
      <c r="N86" s="17" t="s">
        <v>583</v>
      </c>
    </row>
    <row r="87" spans="1:14" x14ac:dyDescent="0.25">
      <c r="A87" s="19">
        <v>48408130</v>
      </c>
      <c r="B87" s="20" t="s">
        <v>584</v>
      </c>
      <c r="C87" s="19" t="s">
        <v>21</v>
      </c>
      <c r="D87" s="19" t="s">
        <v>444</v>
      </c>
      <c r="E87" s="19" t="s">
        <v>332</v>
      </c>
      <c r="F87" s="21">
        <v>146523</v>
      </c>
      <c r="G87" s="21">
        <v>146238</v>
      </c>
      <c r="H87" s="21">
        <v>148370</v>
      </c>
      <c r="I87" s="20" t="s">
        <v>585</v>
      </c>
      <c r="J87" s="21">
        <v>146237</v>
      </c>
      <c r="K87" s="19" t="s">
        <v>446</v>
      </c>
      <c r="L87" s="19" t="s">
        <v>350</v>
      </c>
      <c r="M87" s="19" t="s">
        <v>350</v>
      </c>
      <c r="N87" s="19" t="s">
        <v>586</v>
      </c>
    </row>
    <row r="88" spans="1:14" x14ac:dyDescent="0.25">
      <c r="A88" s="17">
        <v>48416555</v>
      </c>
      <c r="B88" s="18" t="s">
        <v>587</v>
      </c>
      <c r="C88" s="17" t="s">
        <v>21</v>
      </c>
      <c r="D88" s="17" t="s">
        <v>465</v>
      </c>
      <c r="E88" s="17" t="s">
        <v>332</v>
      </c>
      <c r="F88" s="22">
        <v>146327</v>
      </c>
      <c r="G88" s="22">
        <v>146226</v>
      </c>
      <c r="H88" s="17" t="s">
        <v>333</v>
      </c>
      <c r="I88" s="18" t="s">
        <v>588</v>
      </c>
      <c r="J88" s="22">
        <v>146226</v>
      </c>
      <c r="K88" s="17" t="s">
        <v>481</v>
      </c>
      <c r="L88" s="17" t="s">
        <v>350</v>
      </c>
      <c r="M88" s="17" t="s">
        <v>350</v>
      </c>
      <c r="N88" s="17" t="s">
        <v>589</v>
      </c>
    </row>
    <row r="89" spans="1:14" x14ac:dyDescent="0.25">
      <c r="A89" s="19">
        <v>48419003</v>
      </c>
      <c r="B89" s="20" t="s">
        <v>590</v>
      </c>
      <c r="C89" s="19" t="s">
        <v>21</v>
      </c>
      <c r="D89" s="19" t="s">
        <v>523</v>
      </c>
      <c r="E89" s="19" t="s">
        <v>332</v>
      </c>
      <c r="F89" s="21">
        <v>146182</v>
      </c>
      <c r="G89" s="21">
        <v>146103</v>
      </c>
      <c r="H89" s="19" t="s">
        <v>333</v>
      </c>
      <c r="I89" s="20" t="s">
        <v>591</v>
      </c>
      <c r="J89" s="21">
        <v>146101</v>
      </c>
      <c r="K89" s="19" t="s">
        <v>525</v>
      </c>
      <c r="L89" s="19" t="s">
        <v>350</v>
      </c>
      <c r="M89" s="19" t="s">
        <v>350</v>
      </c>
      <c r="N89" s="19" t="s">
        <v>592</v>
      </c>
    </row>
    <row r="90" spans="1:14" x14ac:dyDescent="0.25">
      <c r="A90" s="17">
        <v>48422124</v>
      </c>
      <c r="B90" s="18" t="s">
        <v>593</v>
      </c>
      <c r="C90" s="17" t="s">
        <v>21</v>
      </c>
      <c r="D90" s="17" t="s">
        <v>336</v>
      </c>
      <c r="E90" s="17" t="s">
        <v>332</v>
      </c>
      <c r="F90" s="22">
        <v>146055</v>
      </c>
      <c r="G90" s="22">
        <v>145995</v>
      </c>
      <c r="H90" s="17" t="s">
        <v>333</v>
      </c>
      <c r="I90" s="18" t="s">
        <v>594</v>
      </c>
      <c r="J90" s="22">
        <v>145986</v>
      </c>
      <c r="K90" s="17" t="s">
        <v>501</v>
      </c>
      <c r="L90" s="17" t="s">
        <v>350</v>
      </c>
      <c r="M90" s="17" t="s">
        <v>350</v>
      </c>
      <c r="N90" s="17" t="s">
        <v>595</v>
      </c>
    </row>
    <row r="91" spans="1:14" x14ac:dyDescent="0.25">
      <c r="A91" s="19">
        <v>48426947</v>
      </c>
      <c r="B91" s="20" t="s">
        <v>596</v>
      </c>
      <c r="C91" s="19" t="s">
        <v>21</v>
      </c>
      <c r="D91" s="19" t="s">
        <v>426</v>
      </c>
      <c r="E91" s="19" t="s">
        <v>332</v>
      </c>
      <c r="F91" s="21">
        <v>145972</v>
      </c>
      <c r="G91" s="21">
        <v>145975</v>
      </c>
      <c r="H91" s="19" t="s">
        <v>333</v>
      </c>
      <c r="I91" s="20" t="s">
        <v>597</v>
      </c>
      <c r="J91" s="21">
        <v>145975</v>
      </c>
      <c r="K91" s="19" t="s">
        <v>428</v>
      </c>
      <c r="L91" s="19" t="s">
        <v>350</v>
      </c>
      <c r="M91" s="19" t="s">
        <v>350</v>
      </c>
      <c r="N91" s="19" t="s">
        <v>523</v>
      </c>
    </row>
    <row r="92" spans="1:14" x14ac:dyDescent="0.25">
      <c r="A92" s="17">
        <v>48429245</v>
      </c>
      <c r="B92" s="18" t="s">
        <v>598</v>
      </c>
      <c r="C92" s="17" t="s">
        <v>21</v>
      </c>
      <c r="D92" s="17" t="s">
        <v>347</v>
      </c>
      <c r="E92" s="17" t="s">
        <v>332</v>
      </c>
      <c r="F92" s="22">
        <v>146030</v>
      </c>
      <c r="G92" s="22">
        <v>145935</v>
      </c>
      <c r="H92" s="22">
        <v>146430</v>
      </c>
      <c r="I92" s="18" t="s">
        <v>599</v>
      </c>
      <c r="J92" s="22">
        <v>145929</v>
      </c>
      <c r="K92" s="17" t="s">
        <v>349</v>
      </c>
      <c r="L92" s="17" t="s">
        <v>350</v>
      </c>
      <c r="M92" s="17" t="s">
        <v>350</v>
      </c>
      <c r="N92" s="17" t="s">
        <v>600</v>
      </c>
    </row>
    <row r="93" spans="1:14" x14ac:dyDescent="0.25">
      <c r="A93" s="19">
        <v>48434050</v>
      </c>
      <c r="B93" s="20" t="s">
        <v>601</v>
      </c>
      <c r="C93" s="19" t="s">
        <v>21</v>
      </c>
      <c r="D93" s="19" t="s">
        <v>440</v>
      </c>
      <c r="E93" s="19" t="s">
        <v>332</v>
      </c>
      <c r="F93" s="21">
        <v>146053</v>
      </c>
      <c r="G93" s="21">
        <v>145918</v>
      </c>
      <c r="H93" s="21">
        <v>146055</v>
      </c>
      <c r="I93" s="20" t="s">
        <v>602</v>
      </c>
      <c r="J93" s="21">
        <v>145972</v>
      </c>
      <c r="K93" s="19" t="s">
        <v>442</v>
      </c>
      <c r="L93" s="19" t="s">
        <v>350</v>
      </c>
      <c r="M93" s="19" t="s">
        <v>350</v>
      </c>
      <c r="N93" s="19" t="s">
        <v>603</v>
      </c>
    </row>
    <row r="94" spans="1:14" x14ac:dyDescent="0.25">
      <c r="A94" s="17">
        <v>48437051</v>
      </c>
      <c r="B94" s="18" t="s">
        <v>604</v>
      </c>
      <c r="C94" s="17" t="s">
        <v>72</v>
      </c>
      <c r="D94" s="17" t="s">
        <v>426</v>
      </c>
      <c r="E94" s="17" t="s">
        <v>332</v>
      </c>
      <c r="F94" s="22">
        <v>145990</v>
      </c>
      <c r="G94" s="22">
        <v>145905</v>
      </c>
      <c r="H94" s="17" t="s">
        <v>333</v>
      </c>
      <c r="I94" s="18" t="s">
        <v>605</v>
      </c>
      <c r="J94" s="22">
        <v>145905</v>
      </c>
      <c r="K94" s="17" t="s">
        <v>428</v>
      </c>
      <c r="L94" s="17" t="s">
        <v>350</v>
      </c>
      <c r="M94" s="17" t="s">
        <v>350</v>
      </c>
      <c r="N94" s="17" t="s">
        <v>606</v>
      </c>
    </row>
    <row r="95" spans="1:14" x14ac:dyDescent="0.25">
      <c r="A95" s="19">
        <v>48552583</v>
      </c>
      <c r="B95" s="20" t="s">
        <v>607</v>
      </c>
      <c r="C95" s="19" t="s">
        <v>72</v>
      </c>
      <c r="D95" s="19" t="s">
        <v>523</v>
      </c>
      <c r="E95" s="19" t="s">
        <v>332</v>
      </c>
      <c r="F95" s="21">
        <v>146333</v>
      </c>
      <c r="G95" s="21">
        <v>146393</v>
      </c>
      <c r="H95" s="19" t="s">
        <v>333</v>
      </c>
      <c r="I95" s="20" t="s">
        <v>608</v>
      </c>
      <c r="J95" s="21">
        <v>146402</v>
      </c>
      <c r="K95" s="19" t="s">
        <v>525</v>
      </c>
      <c r="L95" s="19" t="s">
        <v>350</v>
      </c>
      <c r="M95" s="19" t="s">
        <v>350</v>
      </c>
      <c r="N95" s="19" t="s">
        <v>609</v>
      </c>
    </row>
    <row r="96" spans="1:14" x14ac:dyDescent="0.25">
      <c r="A96" s="17">
        <v>48560284</v>
      </c>
      <c r="B96" s="18" t="s">
        <v>610</v>
      </c>
      <c r="C96" s="17" t="s">
        <v>72</v>
      </c>
      <c r="D96" s="17" t="s">
        <v>523</v>
      </c>
      <c r="E96" s="17" t="s">
        <v>332</v>
      </c>
      <c r="F96" s="22">
        <v>146321</v>
      </c>
      <c r="G96" s="22">
        <v>146319</v>
      </c>
      <c r="H96" s="17" t="s">
        <v>333</v>
      </c>
      <c r="I96" s="18" t="s">
        <v>611</v>
      </c>
      <c r="J96" s="22">
        <v>146323</v>
      </c>
      <c r="K96" s="17" t="s">
        <v>525</v>
      </c>
      <c r="L96" s="17" t="s">
        <v>350</v>
      </c>
      <c r="M96" s="17" t="s">
        <v>350</v>
      </c>
      <c r="N96" s="17" t="s">
        <v>612</v>
      </c>
    </row>
    <row r="97" spans="1:14" x14ac:dyDescent="0.25">
      <c r="A97" s="19">
        <v>48573850</v>
      </c>
      <c r="B97" s="20" t="s">
        <v>613</v>
      </c>
      <c r="C97" s="19" t="s">
        <v>72</v>
      </c>
      <c r="D97" s="19" t="s">
        <v>347</v>
      </c>
      <c r="E97" s="19" t="s">
        <v>332</v>
      </c>
      <c r="F97" s="21">
        <v>146271</v>
      </c>
      <c r="G97" s="21">
        <v>146168</v>
      </c>
      <c r="H97" s="19" t="s">
        <v>333</v>
      </c>
      <c r="I97" s="20" t="s">
        <v>614</v>
      </c>
      <c r="J97" s="21">
        <v>146172</v>
      </c>
      <c r="K97" s="19" t="s">
        <v>349</v>
      </c>
      <c r="L97" s="19" t="s">
        <v>350</v>
      </c>
      <c r="M97" s="19" t="s">
        <v>350</v>
      </c>
      <c r="N97" s="19" t="s">
        <v>615</v>
      </c>
    </row>
    <row r="98" spans="1:14" x14ac:dyDescent="0.25">
      <c r="A98" s="17">
        <v>48673399</v>
      </c>
      <c r="B98" s="18" t="s">
        <v>616</v>
      </c>
      <c r="C98" s="17" t="s">
        <v>72</v>
      </c>
      <c r="D98" s="17" t="s">
        <v>568</v>
      </c>
      <c r="E98" s="17" t="s">
        <v>332</v>
      </c>
      <c r="F98" s="22">
        <v>146205</v>
      </c>
      <c r="G98" s="22">
        <v>146203</v>
      </c>
      <c r="H98" s="17" t="s">
        <v>333</v>
      </c>
      <c r="I98" s="18" t="s">
        <v>617</v>
      </c>
      <c r="J98" s="22">
        <v>146209</v>
      </c>
      <c r="K98" s="17" t="s">
        <v>570</v>
      </c>
      <c r="L98" s="17" t="s">
        <v>350</v>
      </c>
      <c r="M98" s="17" t="s">
        <v>350</v>
      </c>
      <c r="N98" s="17" t="s">
        <v>618</v>
      </c>
    </row>
    <row r="99" spans="1:14" x14ac:dyDescent="0.25">
      <c r="A99" s="19">
        <v>48674917</v>
      </c>
      <c r="B99" s="20" t="s">
        <v>619</v>
      </c>
      <c r="C99" s="19" t="s">
        <v>72</v>
      </c>
      <c r="D99" s="19" t="s">
        <v>342</v>
      </c>
      <c r="E99" s="19" t="s">
        <v>332</v>
      </c>
      <c r="F99" s="21">
        <v>146225</v>
      </c>
      <c r="G99" s="21">
        <v>146274</v>
      </c>
      <c r="H99" s="19" t="s">
        <v>333</v>
      </c>
      <c r="I99" s="20" t="s">
        <v>620</v>
      </c>
      <c r="J99" s="21">
        <v>146275</v>
      </c>
      <c r="K99" s="19" t="s">
        <v>387</v>
      </c>
      <c r="L99" s="19" t="s">
        <v>350</v>
      </c>
      <c r="M99" s="19" t="s">
        <v>350</v>
      </c>
      <c r="N99" s="19" t="s">
        <v>621</v>
      </c>
    </row>
  </sheetData>
  <mergeCells count="33">
    <mergeCell ref="K43:N43"/>
    <mergeCell ref="K45:N45"/>
    <mergeCell ref="K7:N7"/>
    <mergeCell ref="K6:N6"/>
    <mergeCell ref="D2:M2"/>
    <mergeCell ref="K5:N5"/>
    <mergeCell ref="K4:N4"/>
    <mergeCell ref="K3:N3"/>
    <mergeCell ref="K8:N8"/>
    <mergeCell ref="K12:N12"/>
    <mergeCell ref="K13:N13"/>
    <mergeCell ref="K27:N27"/>
    <mergeCell ref="K42:N42"/>
    <mergeCell ref="K62:N62"/>
    <mergeCell ref="K74:N74"/>
    <mergeCell ref="K76:N76"/>
    <mergeCell ref="K77:N77"/>
    <mergeCell ref="K56:N56"/>
    <mergeCell ref="K66:N66"/>
    <mergeCell ref="K61:N61"/>
    <mergeCell ref="K65:N65"/>
    <mergeCell ref="K70:N70"/>
    <mergeCell ref="K72:N72"/>
    <mergeCell ref="K58:N58"/>
    <mergeCell ref="K59:N59"/>
    <mergeCell ref="K48:N48"/>
    <mergeCell ref="K60:N60"/>
    <mergeCell ref="K55:N55"/>
    <mergeCell ref="K54:N54"/>
    <mergeCell ref="K44:N44"/>
    <mergeCell ref="K51:N51"/>
    <mergeCell ref="K52:N52"/>
    <mergeCell ref="K53:N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journal2</vt:lpstr>
      <vt:lpstr>journal2 (2)</vt:lpstr>
      <vt:lpstr>params</vt:lpstr>
      <vt:lpstr>backup</vt:lpstr>
      <vt:lpstr>mff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Tokman</cp:lastModifiedBy>
  <dcterms:created xsi:type="dcterms:W3CDTF">2023-08-09T19:10:43Z</dcterms:created>
  <dcterms:modified xsi:type="dcterms:W3CDTF">2023-09-07T19:17:26Z</dcterms:modified>
</cp:coreProperties>
</file>