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679" documentId="11_F25DC773A252ABEACE02EC515B9A6E5C5BDE589C" xr6:coauthVersionLast="40" xr6:coauthVersionMax="40" xr10:uidLastSave="{799E2D28-9228-4533-84B6-A19492234EC7}"/>
  <bookViews>
    <workbookView xWindow="0" yWindow="0" windowWidth="22260" windowHeight="12645" xr2:uid="{00000000-000D-0000-FFFF-FFFF00000000}"/>
  </bookViews>
  <sheets>
    <sheet name="pensioenen-verdrukken-lonen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0" l="1"/>
  <c r="D16" i="10" l="1"/>
  <c r="D7" i="10"/>
  <c r="G6" i="10"/>
  <c r="C26" i="10"/>
  <c r="B3" i="10"/>
  <c r="D10" i="10" s="1"/>
  <c r="D20" i="10" l="1"/>
  <c r="D11" i="10"/>
  <c r="D14" i="10"/>
  <c r="D13" i="10"/>
  <c r="D19" i="10"/>
  <c r="D22" i="10"/>
  <c r="D21" i="10"/>
  <c r="D8" i="10"/>
  <c r="D9" i="10"/>
  <c r="D17" i="10"/>
  <c r="D15" i="10"/>
  <c r="D24" i="10"/>
  <c r="D23" i="10"/>
  <c r="D12" i="10"/>
  <c r="D18" i="10"/>
  <c r="D6" i="10"/>
  <c r="F6" i="10" s="1"/>
  <c r="E7" i="10"/>
  <c r="I6" i="10" l="1"/>
  <c r="L6" i="10"/>
  <c r="H6" i="10"/>
  <c r="J6" i="10"/>
  <c r="E8" i="10"/>
  <c r="F7" i="10"/>
  <c r="L7" i="10" s="1"/>
  <c r="I7" i="10"/>
  <c r="G7" i="10"/>
  <c r="M6" i="10" l="1"/>
  <c r="F8" i="10"/>
  <c r="J8" i="10" s="1"/>
  <c r="E9" i="10"/>
  <c r="H7" i="10"/>
  <c r="J7" i="10"/>
  <c r="M7" i="10" s="1"/>
  <c r="G8" i="10"/>
  <c r="I8" i="10"/>
  <c r="M8" i="10" l="1"/>
  <c r="L8" i="10"/>
  <c r="H8" i="10"/>
  <c r="F9" i="10"/>
  <c r="L9" i="10" s="1"/>
  <c r="E10" i="10"/>
  <c r="G9" i="10"/>
  <c r="I9" i="10"/>
  <c r="J9" i="10" l="1"/>
  <c r="M9" i="10" s="1"/>
  <c r="H9" i="10"/>
  <c r="I10" i="10"/>
  <c r="G10" i="10"/>
  <c r="E11" i="10"/>
  <c r="F10" i="10"/>
  <c r="F11" i="10" l="1"/>
  <c r="J11" i="10" s="1"/>
  <c r="E12" i="10"/>
  <c r="I11" i="10"/>
  <c r="G11" i="10"/>
  <c r="H10" i="10"/>
  <c r="J10" i="10"/>
  <c r="M10" i="10" s="1"/>
  <c r="L10" i="10"/>
  <c r="H11" i="10" l="1"/>
  <c r="L11" i="10"/>
  <c r="F12" i="10"/>
  <c r="J12" i="10" s="1"/>
  <c r="G12" i="10"/>
  <c r="I12" i="10"/>
  <c r="M11" i="10"/>
  <c r="E13" i="10"/>
  <c r="L12" i="10" l="1"/>
  <c r="H12" i="10"/>
  <c r="F13" i="10"/>
  <c r="J13" i="10" s="1"/>
  <c r="E14" i="10"/>
  <c r="G13" i="10"/>
  <c r="I13" i="10"/>
  <c r="M12" i="10"/>
  <c r="L13" i="10" l="1"/>
  <c r="H13" i="10"/>
  <c r="F14" i="10"/>
  <c r="H14" i="10" s="1"/>
  <c r="E15" i="10"/>
  <c r="M13" i="10"/>
  <c r="I14" i="10"/>
  <c r="G14" i="10"/>
  <c r="L14" i="10" l="1"/>
  <c r="J14" i="10"/>
  <c r="M14" i="10"/>
  <c r="I15" i="10"/>
  <c r="G15" i="10"/>
  <c r="F15" i="10"/>
  <c r="L15" i="10" s="1"/>
  <c r="E16" i="10"/>
  <c r="E17" i="10" l="1"/>
  <c r="G16" i="10"/>
  <c r="I16" i="10"/>
  <c r="F16" i="10"/>
  <c r="L16" i="10" s="1"/>
  <c r="J15" i="10"/>
  <c r="M15" i="10" s="1"/>
  <c r="H15" i="10"/>
  <c r="F17" i="10" l="1"/>
  <c r="J17" i="10" s="1"/>
  <c r="E18" i="10"/>
  <c r="G17" i="10"/>
  <c r="I17" i="10"/>
  <c r="J16" i="10"/>
  <c r="M16" i="10" s="1"/>
  <c r="H16" i="10"/>
  <c r="L17" i="10" l="1"/>
  <c r="H17" i="10"/>
  <c r="F18" i="10"/>
  <c r="J18" i="10" s="1"/>
  <c r="I18" i="10"/>
  <c r="G18" i="10"/>
  <c r="E19" i="10"/>
  <c r="H18" i="10"/>
  <c r="M17" i="10"/>
  <c r="F19" i="10" l="1"/>
  <c r="H19" i="10" s="1"/>
  <c r="L18" i="10"/>
  <c r="I19" i="10"/>
  <c r="G19" i="10"/>
  <c r="E20" i="10"/>
  <c r="F20" i="10" s="1"/>
  <c r="M18" i="10"/>
  <c r="L19" i="10" l="1"/>
  <c r="J19" i="10"/>
  <c r="M19" i="10" s="1"/>
  <c r="J20" i="10"/>
  <c r="H20" i="10"/>
  <c r="E21" i="10"/>
  <c r="L20" i="10"/>
  <c r="I20" i="10"/>
  <c r="G20" i="10"/>
  <c r="M20" i="10" l="1"/>
  <c r="E22" i="10"/>
  <c r="F22" i="10"/>
  <c r="G21" i="10"/>
  <c r="I21" i="10"/>
  <c r="F21" i="10"/>
  <c r="J21" i="10" l="1"/>
  <c r="M21" i="10" s="1"/>
  <c r="H21" i="10"/>
  <c r="L21" i="10"/>
  <c r="B26" i="10"/>
  <c r="E24" i="10"/>
  <c r="E23" i="10"/>
  <c r="F23" i="10" s="1"/>
  <c r="H22" i="10"/>
  <c r="J22" i="10"/>
  <c r="I22" i="10"/>
  <c r="G22" i="10"/>
  <c r="L22" i="10"/>
  <c r="M22" i="10" l="1"/>
  <c r="J23" i="10"/>
  <c r="H23" i="10"/>
  <c r="E26" i="10"/>
  <c r="I24" i="10"/>
  <c r="G24" i="10"/>
  <c r="G26" i="10" s="1"/>
  <c r="D26" i="10"/>
  <c r="F24" i="10"/>
  <c r="L23" i="10"/>
  <c r="I23" i="10"/>
  <c r="M23" i="10" s="1"/>
  <c r="G23" i="10"/>
  <c r="F26" i="10" l="1"/>
  <c r="J24" i="10"/>
  <c r="J26" i="10" s="1"/>
  <c r="H24" i="10"/>
  <c r="H26" i="10" s="1"/>
  <c r="L24" i="10"/>
  <c r="I26" i="10"/>
  <c r="M2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ACC76B-A8D2-4FEC-81BD-56B215868B35}" keepAlive="1" name="Query - ecb-data" description="Verbinding maken met de query ecb-data in de werkmap." type="5" refreshedVersion="6" background="1" saveData="1">
    <dbPr connection="Provider=Microsoft.Mashup.OleDb.1;Data Source=$Workbook$;Location=ecb-data;Extended Properties=&quot;&quot;" command="SELECT * FROM [ecb-data]"/>
  </connection>
</connections>
</file>

<file path=xl/sharedStrings.xml><?xml version="1.0" encoding="utf-8"?>
<sst xmlns="http://schemas.openxmlformats.org/spreadsheetml/2006/main" count="34" uniqueCount="17">
  <si>
    <t>A</t>
  </si>
  <si>
    <t>L</t>
  </si>
  <si>
    <t>K</t>
  </si>
  <si>
    <t>i</t>
  </si>
  <si>
    <t>Y</t>
  </si>
  <si>
    <t>yL</t>
  </si>
  <si>
    <t>yK</t>
  </si>
  <si>
    <t>yL/L</t>
  </si>
  <si>
    <t>yK/K</t>
  </si>
  <si>
    <t>yL/Y</t>
  </si>
  <si>
    <t>yK/Y</t>
  </si>
  <si>
    <t>a</t>
  </si>
  <si>
    <t>b</t>
  </si>
  <si>
    <t>Groeifactor</t>
  </si>
  <si>
    <t>yL+yK</t>
  </si>
  <si>
    <t>yL/Y+yK/Y</t>
  </si>
  <si>
    <t>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</si>
</sst>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2" borderId="0" xfId="0" applyFill="1"/>
    <xf numFmtId="164" fontId="0" fillId="3" borderId="0" xfId="0" applyNumberFormat="1" applyFill="1"/>
    <xf numFmtId="0" fontId="1" fillId="0" borderId="0" xfId="0" applyFont="1"/>
    <xf numFmtId="165" fontId="0" fillId="0" borderId="0" xfId="0" applyNumberFormat="1" applyFill="1"/>
  </cellXfs>
  <cellStyles count="1">
    <cellStyle name="Standaard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'pensioenen-verdrukken-lonen'!$B$5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'pensioenen-verdrukken-lonen'!$B$6:$B$24</c:f>
              <c:numCache>
                <c:formatCode>0.0</c:formatCode>
                <c:ptCount val="19"/>
                <c:pt idx="0">
                  <c:v>100</c:v>
                </c:pt>
                <c:pt idx="1">
                  <c:v>100.93285150012605</c:v>
                </c:pt>
                <c:pt idx="2">
                  <c:v>102.24388604084378</c:v>
                </c:pt>
                <c:pt idx="3">
                  <c:v>101.72283385158416</c:v>
                </c:pt>
                <c:pt idx="4">
                  <c:v>100.55466845953443</c:v>
                </c:pt>
                <c:pt idx="5">
                  <c:v>100.81519455416421</c:v>
                </c:pt>
                <c:pt idx="6">
                  <c:v>100.4790318514161</c:v>
                </c:pt>
                <c:pt idx="7">
                  <c:v>102.43717959492393</c:v>
                </c:pt>
                <c:pt idx="8">
                  <c:v>105.36179510883268</c:v>
                </c:pt>
                <c:pt idx="9">
                  <c:v>107.03420455500464</c:v>
                </c:pt>
                <c:pt idx="10">
                  <c:v>105.48785612236323</c:v>
                </c:pt>
                <c:pt idx="11">
                  <c:v>104.73989410874864</c:v>
                </c:pt>
                <c:pt idx="12">
                  <c:v>105.6895537440121</c:v>
                </c:pt>
                <c:pt idx="13">
                  <c:v>104.75670224388605</c:v>
                </c:pt>
                <c:pt idx="14">
                  <c:v>103.83225481132867</c:v>
                </c:pt>
                <c:pt idx="15">
                  <c:v>104.52979241953105</c:v>
                </c:pt>
                <c:pt idx="16">
                  <c:v>105.54668459534415</c:v>
                </c:pt>
                <c:pt idx="17">
                  <c:v>107.60568114967643</c:v>
                </c:pt>
                <c:pt idx="18">
                  <c:v>109.68988990671484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F-4860-8297-9B9B9DEB80E6}"/>
            </c:ext>
          </c:extLst>
        </c:ser>
        <c:ser>
          <c:idx val="1"/>
          <c:order val="1"/>
          <c:tx>
            <c:strRef>
              <c:f>'pensioenen-verdrukken-lonen'!$C$5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'pensioenen-verdrukken-lonen'!$C$6:$C$24</c:f>
              <c:numCache>
                <c:formatCode>0.0</c:formatCode>
                <c:ptCount val="19"/>
                <c:pt idx="0">
                  <c:v>100</c:v>
                </c:pt>
                <c:pt idx="1">
                  <c:v>103.74113878570672</c:v>
                </c:pt>
                <c:pt idx="2">
                  <c:v>100.7895406697918</c:v>
                </c:pt>
                <c:pt idx="3">
                  <c:v>96.518587431773994</c:v>
                </c:pt>
                <c:pt idx="4">
                  <c:v>108.00105422263471</c:v>
                </c:pt>
                <c:pt idx="5">
                  <c:v>121.05561925443034</c:v>
                </c:pt>
                <c:pt idx="6">
                  <c:v>154.98536928202483</c:v>
                </c:pt>
                <c:pt idx="7">
                  <c:v>165.83823088827268</c:v>
                </c:pt>
                <c:pt idx="8">
                  <c:v>168.46928225008955</c:v>
                </c:pt>
                <c:pt idx="9">
                  <c:v>156.54778128935033</c:v>
                </c:pt>
                <c:pt idx="10">
                  <c:v>160.65023911481339</c:v>
                </c:pt>
                <c:pt idx="11">
                  <c:v>175.46814918601848</c:v>
                </c:pt>
                <c:pt idx="12">
                  <c:v>190.67823908778206</c:v>
                </c:pt>
                <c:pt idx="13">
                  <c:v>220.15006904257211</c:v>
                </c:pt>
                <c:pt idx="14">
                  <c:v>224.50436894188033</c:v>
                </c:pt>
                <c:pt idx="15">
                  <c:v>271.06316550619584</c:v>
                </c:pt>
                <c:pt idx="16">
                  <c:v>272.49492599041736</c:v>
                </c:pt>
                <c:pt idx="17">
                  <c:v>298.68087013914385</c:v>
                </c:pt>
                <c:pt idx="18">
                  <c:v>317.25208310337916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F-4860-8297-9B9B9DEB80E6}"/>
            </c:ext>
          </c:extLst>
        </c:ser>
        <c:ser>
          <c:idx val="2"/>
          <c:order val="2"/>
          <c:tx>
            <c:strRef>
              <c:f>'pensioenen-verdrukken-lonen'!$D$5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'pensioenen-verdrukken-lonen'!$D$6:$D$24</c:f>
              <c:numCache>
                <c:formatCode>0.0</c:formatCode>
                <c:ptCount val="19"/>
                <c:pt idx="0">
                  <c:v>100.00000000000006</c:v>
                </c:pt>
                <c:pt idx="1">
                  <c:v>101.48836044824216</c:v>
                </c:pt>
                <c:pt idx="2">
                  <c:v>101.95134773915611</c:v>
                </c:pt>
                <c:pt idx="3">
                  <c:v>100.66000597786821</c:v>
                </c:pt>
                <c:pt idx="4">
                  <c:v>102.00169524342964</c:v>
                </c:pt>
                <c:pt idx="5">
                  <c:v>104.57257079718151</c:v>
                </c:pt>
                <c:pt idx="6">
                  <c:v>109.5767698468554</c:v>
                </c:pt>
                <c:pt idx="7">
                  <c:v>112.79842126054159</c:v>
                </c:pt>
                <c:pt idx="8">
                  <c:v>115.73125806792733</c:v>
                </c:pt>
                <c:pt idx="9">
                  <c:v>115.49081658575385</c:v>
                </c:pt>
                <c:pt idx="10">
                  <c:v>114.74618308974543</c:v>
                </c:pt>
                <c:pt idx="11">
                  <c:v>116.12597234384883</c:v>
                </c:pt>
                <c:pt idx="12">
                  <c:v>118.92848261744427</c:v>
                </c:pt>
                <c:pt idx="13">
                  <c:v>121.53160120151468</c:v>
                </c:pt>
                <c:pt idx="14">
                  <c:v>121.14647655537307</c:v>
                </c:pt>
                <c:pt idx="15">
                  <c:v>126.47543200559048</c:v>
                </c:pt>
                <c:pt idx="16">
                  <c:v>127.59315039541173</c:v>
                </c:pt>
                <c:pt idx="17">
                  <c:v>131.98046140710721</c:v>
                </c:pt>
                <c:pt idx="18">
                  <c:v>135.64824427058343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EF-4860-8297-9B9B9DEB80E6}"/>
            </c:ext>
          </c:extLst>
        </c:ser>
        <c:ser>
          <c:idx val="3"/>
          <c:order val="3"/>
          <c:tx>
            <c:strRef>
              <c:f>'pensioenen-verdrukken-lonen'!$E$5</c:f>
              <c:strCache>
                <c:ptCount val="1"/>
                <c:pt idx="0">
                  <c:v>yL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'pensioenen-verdrukken-lonen'!$E$6:$E$24</c:f>
              <c:numCache>
                <c:formatCode>0.0</c:formatCode>
                <c:ptCount val="19"/>
                <c:pt idx="0">
                  <c:v>80</c:v>
                </c:pt>
                <c:pt idx="1">
                  <c:v>80.746281200100839</c:v>
                </c:pt>
                <c:pt idx="2">
                  <c:v>81.795108832675027</c:v>
                </c:pt>
                <c:pt idx="3">
                  <c:v>81.378267081267325</c:v>
                </c:pt>
                <c:pt idx="4">
                  <c:v>80.443734767627546</c:v>
                </c:pt>
                <c:pt idx="5">
                  <c:v>80.652155643331369</c:v>
                </c:pt>
                <c:pt idx="6">
                  <c:v>80.383225481132882</c:v>
                </c:pt>
                <c:pt idx="7">
                  <c:v>81.949743675939146</c:v>
                </c:pt>
                <c:pt idx="8">
                  <c:v>84.28943608706615</c:v>
                </c:pt>
                <c:pt idx="9">
                  <c:v>85.627363644003708</c:v>
                </c:pt>
                <c:pt idx="10">
                  <c:v>84.390284897890581</c:v>
                </c:pt>
                <c:pt idx="11">
                  <c:v>83.791915286998915</c:v>
                </c:pt>
                <c:pt idx="12">
                  <c:v>84.55164299520969</c:v>
                </c:pt>
                <c:pt idx="13">
                  <c:v>83.805361795108851</c:v>
                </c:pt>
                <c:pt idx="14">
                  <c:v>83.065803849062945</c:v>
                </c:pt>
                <c:pt idx="15">
                  <c:v>83.623833935624845</c:v>
                </c:pt>
                <c:pt idx="16">
                  <c:v>84.437347676275323</c:v>
                </c:pt>
                <c:pt idx="17">
                  <c:v>86.084544919741148</c:v>
                </c:pt>
                <c:pt idx="18">
                  <c:v>87.751911925371871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EF-4860-8297-9B9B9DEB80E6}"/>
            </c:ext>
          </c:extLst>
        </c:ser>
        <c:ser>
          <c:idx val="4"/>
          <c:order val="4"/>
          <c:tx>
            <c:strRef>
              <c:f>'pensioenen-verdrukken-lonen'!$F$5</c:f>
              <c:strCache>
                <c:ptCount val="1"/>
                <c:pt idx="0">
                  <c:v>yK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'pensioenen-verdrukken-lonen'!$F$6:$F$24</c:f>
              <c:numCache>
                <c:formatCode>0.0</c:formatCode>
                <c:ptCount val="19"/>
                <c:pt idx="0">
                  <c:v>20.000000000000057</c:v>
                </c:pt>
                <c:pt idx="1">
                  <c:v>20.742079248141323</c:v>
                </c:pt>
                <c:pt idx="2">
                  <c:v>20.156238906481079</c:v>
                </c:pt>
                <c:pt idx="3">
                  <c:v>19.281738896600885</c:v>
                </c:pt>
                <c:pt idx="4">
                  <c:v>21.557960475802091</c:v>
                </c:pt>
                <c:pt idx="5">
                  <c:v>23.920415153850143</c:v>
                </c:pt>
                <c:pt idx="6">
                  <c:v>29.193544365722516</c:v>
                </c:pt>
                <c:pt idx="7">
                  <c:v>30.848677584602441</c:v>
                </c:pt>
                <c:pt idx="8">
                  <c:v>31.441821980861178</c:v>
                </c:pt>
                <c:pt idx="9">
                  <c:v>29.86345294175014</c:v>
                </c:pt>
                <c:pt idx="10">
                  <c:v>30.355898191854848</c:v>
                </c:pt>
                <c:pt idx="11">
                  <c:v>32.334057056849915</c:v>
                </c:pt>
                <c:pt idx="12">
                  <c:v>34.376839622234584</c:v>
                </c:pt>
                <c:pt idx="13">
                  <c:v>37.726239406405824</c:v>
                </c:pt>
                <c:pt idx="14">
                  <c:v>38.080672706310125</c:v>
                </c:pt>
                <c:pt idx="15">
                  <c:v>42.851598069965632</c:v>
                </c:pt>
                <c:pt idx="16">
                  <c:v>43.155802719136403</c:v>
                </c:pt>
                <c:pt idx="17">
                  <c:v>45.895916487366065</c:v>
                </c:pt>
                <c:pt idx="18">
                  <c:v>47.896332345211562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EF-4860-8297-9B9B9DEB8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872400"/>
        <c:axId val="1107872720"/>
      </c:lineChart>
      <c:catAx>
        <c:axId val="110787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7872720"/>
        <c:crosses val="autoZero"/>
        <c:auto val="1"/>
        <c:lblAlgn val="ctr"/>
        <c:lblOffset val="100"/>
        <c:noMultiLvlLbl val="0"/>
      </c:catAx>
      <c:valAx>
        <c:axId val="11078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78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'pensioenen-verdrukken-lonen'!$G$5</c:f>
              <c:strCache>
                <c:ptCount val="1"/>
                <c:pt idx="0">
                  <c:v>yL/L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'pensioenen-verdrukken-lonen'!$G$6:$G$24</c:f>
              <c:numCache>
                <c:formatCode>0.000</c:formatCode>
                <c:ptCount val="1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0.80000000000000016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D-43AF-96E7-EFCFB3D8198D}"/>
            </c:ext>
          </c:extLst>
        </c:ser>
        <c:ser>
          <c:idx val="1"/>
          <c:order val="1"/>
          <c:tx>
            <c:strRef>
              <c:f>'pensioenen-verdrukken-lonen'!$H$5</c:f>
              <c:strCache>
                <c:ptCount val="1"/>
                <c:pt idx="0">
                  <c:v>yK/K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'pensioenen-verdrukken-lonen'!$H$6:$H$24</c:f>
              <c:numCache>
                <c:formatCode>0.000</c:formatCode>
                <c:ptCount val="19"/>
                <c:pt idx="0">
                  <c:v>0.20000000000000057</c:v>
                </c:pt>
                <c:pt idx="1">
                  <c:v>0.19994073220062947</c:v>
                </c:pt>
                <c:pt idx="2">
                  <c:v>0.19998343848512268</c:v>
                </c:pt>
                <c:pt idx="3">
                  <c:v>0.19977228645446712</c:v>
                </c:pt>
                <c:pt idx="4">
                  <c:v>0.19960879670083817</c:v>
                </c:pt>
                <c:pt idx="5">
                  <c:v>0.19759855264194781</c:v>
                </c:pt>
                <c:pt idx="6">
                  <c:v>0.18836322745148548</c:v>
                </c:pt>
                <c:pt idx="7">
                  <c:v>0.18601668275987332</c:v>
                </c:pt>
                <c:pt idx="8">
                  <c:v>0.18663237333786686</c:v>
                </c:pt>
                <c:pt idx="9">
                  <c:v>0.19076254352371136</c:v>
                </c:pt>
                <c:pt idx="10">
                  <c:v>0.18895644574895479</c:v>
                </c:pt>
                <c:pt idx="11">
                  <c:v>0.18427308435659007</c:v>
                </c:pt>
                <c:pt idx="12">
                  <c:v>0.18028716746439327</c:v>
                </c:pt>
                <c:pt idx="13">
                  <c:v>0.17136601215015024</c:v>
                </c:pt>
                <c:pt idx="14">
                  <c:v>0.16962107635494811</c:v>
                </c:pt>
                <c:pt idx="15">
                  <c:v>0.15808713068757455</c:v>
                </c:pt>
                <c:pt idx="16">
                  <c:v>0.15837286717277824</c:v>
                </c:pt>
                <c:pt idx="17">
                  <c:v>0.15366205564482566</c:v>
                </c:pt>
                <c:pt idx="18">
                  <c:v>0.15097247550492571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D-43AF-96E7-EFCFB3D8198D}"/>
            </c:ext>
          </c:extLst>
        </c:ser>
        <c:ser>
          <c:idx val="2"/>
          <c:order val="2"/>
          <c:tx>
            <c:strRef>
              <c:f>'pensioenen-verdrukken-lonen'!$I$5</c:f>
              <c:strCache>
                <c:ptCount val="1"/>
                <c:pt idx="0">
                  <c:v>yL/Y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'pensioenen-verdrukken-lonen'!$I$6:$I$24</c:f>
              <c:numCache>
                <c:formatCode>0.00</c:formatCode>
                <c:ptCount val="19"/>
                <c:pt idx="0" formatCode="0.000">
                  <c:v>0.7999999999999996</c:v>
                </c:pt>
                <c:pt idx="1">
                  <c:v>0.79562110219802462</c:v>
                </c:pt>
                <c:pt idx="2">
                  <c:v>0.80229551297300072</c:v>
                </c:pt>
                <c:pt idx="3">
                  <c:v>0.80844687312217822</c:v>
                </c:pt>
                <c:pt idx="4">
                  <c:v>0.78865095894383452</c:v>
                </c:pt>
                <c:pt idx="5">
                  <c:v>0.77125535911091081</c:v>
                </c:pt>
                <c:pt idx="6">
                  <c:v>0.73357907514043863</c:v>
                </c:pt>
                <c:pt idx="7">
                  <c:v>0.72651498806576187</c:v>
                </c:pt>
                <c:pt idx="8">
                  <c:v>0.72832039929604231</c:v>
                </c:pt>
                <c:pt idx="9">
                  <c:v>0.74142140626760544</c:v>
                </c:pt>
                <c:pt idx="10">
                  <c:v>0.73545178258249466</c:v>
                </c:pt>
                <c:pt idx="11">
                  <c:v>0.72156050533545746</c:v>
                </c:pt>
                <c:pt idx="12">
                  <c:v>0.71094527681132436</c:v>
                </c:pt>
                <c:pt idx="13">
                  <c:v>0.68957671063799297</c:v>
                </c:pt>
                <c:pt idx="14">
                  <c:v>0.68566421583953874</c:v>
                </c:pt>
                <c:pt idx="15">
                  <c:v>0.66118638702833998</c:v>
                </c:pt>
                <c:pt idx="16">
                  <c:v>0.66177022367269411</c:v>
                </c:pt>
                <c:pt idx="17">
                  <c:v>0.65225218946768626</c:v>
                </c:pt>
                <c:pt idx="18" formatCode="0.000">
                  <c:v>0.64690783428298071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D-43AF-96E7-EFCFB3D8198D}"/>
            </c:ext>
          </c:extLst>
        </c:ser>
        <c:ser>
          <c:idx val="3"/>
          <c:order val="3"/>
          <c:tx>
            <c:strRef>
              <c:f>'pensioenen-verdrukken-lonen'!$J$5</c:f>
              <c:strCache>
                <c:ptCount val="1"/>
                <c:pt idx="0">
                  <c:v>yK/Y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'pensioenen-verdrukken-lonen'!$J$6:$J$24</c:f>
              <c:numCache>
                <c:formatCode>0.00</c:formatCode>
                <c:ptCount val="19"/>
                <c:pt idx="0" formatCode="0.000">
                  <c:v>0.20000000000000046</c:v>
                </c:pt>
                <c:pt idx="1">
                  <c:v>0.20437889780197535</c:v>
                </c:pt>
                <c:pt idx="2">
                  <c:v>0.19770448702699925</c:v>
                </c:pt>
                <c:pt idx="3">
                  <c:v>0.19155312687782175</c:v>
                </c:pt>
                <c:pt idx="4">
                  <c:v>0.2113490410561655</c:v>
                </c:pt>
                <c:pt idx="5">
                  <c:v>0.22874464088908922</c:v>
                </c:pt>
                <c:pt idx="6">
                  <c:v>0.26642092485956143</c:v>
                </c:pt>
                <c:pt idx="7">
                  <c:v>0.27348501193423819</c:v>
                </c:pt>
                <c:pt idx="8">
                  <c:v>0.27167960070395769</c:v>
                </c:pt>
                <c:pt idx="9">
                  <c:v>0.25857859373239456</c:v>
                </c:pt>
                <c:pt idx="10">
                  <c:v>0.26454821741750534</c:v>
                </c:pt>
                <c:pt idx="11">
                  <c:v>0.2784394946645426</c:v>
                </c:pt>
                <c:pt idx="12">
                  <c:v>0.2890547231886757</c:v>
                </c:pt>
                <c:pt idx="13">
                  <c:v>0.31042328936200697</c:v>
                </c:pt>
                <c:pt idx="14">
                  <c:v>0.31433578416046121</c:v>
                </c:pt>
                <c:pt idx="15">
                  <c:v>0.33881361297166002</c:v>
                </c:pt>
                <c:pt idx="16">
                  <c:v>0.33822977632730583</c:v>
                </c:pt>
                <c:pt idx="17">
                  <c:v>0.34774781053231374</c:v>
                </c:pt>
                <c:pt idx="18" formatCode="0.000">
                  <c:v>0.35309216571701929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D-43AF-96E7-EFCFB3D8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872400"/>
        <c:axId val="1107872720"/>
      </c:lineChart>
      <c:catAx>
        <c:axId val="110787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7872720"/>
        <c:crosses val="autoZero"/>
        <c:auto val="1"/>
        <c:lblAlgn val="ctr"/>
        <c:lblOffset val="100"/>
        <c:noMultiLvlLbl val="0"/>
      </c:catAx>
      <c:valAx>
        <c:axId val="11078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78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27</xdr:row>
      <xdr:rowOff>0</xdr:rowOff>
    </xdr:from>
    <xdr:to>
      <xdr:col>8</xdr:col>
      <xdr:colOff>43275</xdr:colOff>
      <xdr:row>49</xdr:row>
      <xdr:rowOff>129000</xdr:rowOff>
    </xdr:to>
    <xdr:graphicFrame macro="">
      <xdr:nvGraphicFramePr>
        <xdr:cNvPr id="3" name="Grafiek 1">
          <a:extLst>
            <a:ext uri="{FF2B5EF4-FFF2-40B4-BE49-F238E27FC236}">
              <a16:creationId xmlns:a16="http://schemas.microsoft.com/office/drawing/2014/main" id="{4C487187-9DED-4351-BFEF-29B15E2E8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27</xdr:row>
      <xdr:rowOff>0</xdr:rowOff>
    </xdr:from>
    <xdr:to>
      <xdr:col>15</xdr:col>
      <xdr:colOff>90900</xdr:colOff>
      <xdr:row>49</xdr:row>
      <xdr:rowOff>129000</xdr:rowOff>
    </xdr:to>
    <xdr:graphicFrame macro="">
      <xdr:nvGraphicFramePr>
        <xdr:cNvPr id="4" name="Grafiek 1">
          <a:extLst>
            <a:ext uri="{FF2B5EF4-FFF2-40B4-BE49-F238E27FC236}">
              <a16:creationId xmlns:a16="http://schemas.microsoft.com/office/drawing/2014/main" id="{F56509B7-4EBB-480F-AB89-C65AFF166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D1047-3ABE-4764-B0D6-0CEC0D2D6CC8}">
  <dimension ref="A1:M26"/>
  <sheetViews>
    <sheetView tabSelected="1" workbookViewId="0">
      <selection activeCell="B3" sqref="B3"/>
    </sheetView>
  </sheetViews>
  <sheetFormatPr defaultRowHeight="15" x14ac:dyDescent="0.25"/>
  <sheetData>
    <row r="1" spans="1:13" x14ac:dyDescent="0.25">
      <c r="A1" s="6" t="s">
        <v>0</v>
      </c>
      <c r="B1" s="4">
        <v>1</v>
      </c>
    </row>
    <row r="2" spans="1:13" x14ac:dyDescent="0.25">
      <c r="A2" s="6" t="s">
        <v>11</v>
      </c>
      <c r="B2" s="5">
        <v>0.8</v>
      </c>
    </row>
    <row r="3" spans="1:13" x14ac:dyDescent="0.25">
      <c r="A3" s="6" t="s">
        <v>12</v>
      </c>
      <c r="B3" s="1">
        <f>1-$B$2</f>
        <v>0.19999999999999996</v>
      </c>
    </row>
    <row r="4" spans="1:13" x14ac:dyDescent="0.25">
      <c r="M4" s="6" t="s">
        <v>16</v>
      </c>
    </row>
    <row r="5" spans="1:13" x14ac:dyDescent="0.25">
      <c r="A5" s="6" t="s">
        <v>3</v>
      </c>
      <c r="B5" s="6" t="s">
        <v>1</v>
      </c>
      <c r="C5" s="6" t="s">
        <v>2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L5" s="6" t="s">
        <v>14</v>
      </c>
      <c r="M5" s="6" t="s">
        <v>15</v>
      </c>
    </row>
    <row r="6" spans="1:13" x14ac:dyDescent="0.25">
      <c r="A6">
        <v>1</v>
      </c>
      <c r="B6" s="7">
        <v>100</v>
      </c>
      <c r="C6" s="7">
        <v>100</v>
      </c>
      <c r="D6" s="3">
        <f t="shared" ref="D6:D24" si="0">$B$1*$B6^$B$2*$C6^$B$3</f>
        <v>100.00000000000006</v>
      </c>
      <c r="E6" s="3">
        <f t="shared" ref="E6:E24" si="1">$B$2*$B6</f>
        <v>80</v>
      </c>
      <c r="F6" s="3">
        <f>D6-E6</f>
        <v>20.000000000000057</v>
      </c>
      <c r="G6" s="1">
        <f t="shared" ref="G6:G24" si="2">E6/B6</f>
        <v>0.8</v>
      </c>
      <c r="H6" s="1">
        <f t="shared" ref="H6:H24" si="3">F6/C6</f>
        <v>0.20000000000000057</v>
      </c>
      <c r="I6" s="1">
        <f>E6/$D6</f>
        <v>0.7999999999999996</v>
      </c>
      <c r="J6" s="1">
        <f>F6/$D6</f>
        <v>0.20000000000000046</v>
      </c>
      <c r="L6" s="2">
        <f>E6+F6-D6</f>
        <v>0</v>
      </c>
      <c r="M6" s="2">
        <f>I6+J6-1</f>
        <v>0</v>
      </c>
    </row>
    <row r="7" spans="1:13" x14ac:dyDescent="0.25">
      <c r="A7">
        <v>2</v>
      </c>
      <c r="B7" s="7">
        <v>100.93285150012605</v>
      </c>
      <c r="C7" s="7">
        <v>103.74113878570672</v>
      </c>
      <c r="D7" s="3">
        <f t="shared" si="0"/>
        <v>101.48836044824216</v>
      </c>
      <c r="E7" s="3">
        <f t="shared" si="1"/>
        <v>80.746281200100839</v>
      </c>
      <c r="F7" s="3">
        <f t="shared" ref="F7:F24" si="4">D7-E7</f>
        <v>20.742079248141323</v>
      </c>
      <c r="G7" s="1">
        <f t="shared" si="2"/>
        <v>0.8</v>
      </c>
      <c r="H7" s="1">
        <f t="shared" si="3"/>
        <v>0.19994073220062947</v>
      </c>
      <c r="I7" s="2">
        <f t="shared" ref="I7:J24" si="5">E7/$D7</f>
        <v>0.79562110219802462</v>
      </c>
      <c r="J7" s="2">
        <f t="shared" si="5"/>
        <v>0.20437889780197535</v>
      </c>
      <c r="L7" s="2">
        <f t="shared" ref="L7:L24" si="6">E7+F7-D7</f>
        <v>0</v>
      </c>
      <c r="M7" s="2">
        <f t="shared" ref="M7:M24" si="7">I7+J7-1</f>
        <v>0</v>
      </c>
    </row>
    <row r="8" spans="1:13" x14ac:dyDescent="0.25">
      <c r="A8">
        <v>3</v>
      </c>
      <c r="B8" s="7">
        <v>102.24388604084378</v>
      </c>
      <c r="C8" s="7">
        <v>100.7895406697918</v>
      </c>
      <c r="D8" s="3">
        <f t="shared" si="0"/>
        <v>101.95134773915611</v>
      </c>
      <c r="E8" s="3">
        <f t="shared" si="1"/>
        <v>81.795108832675027</v>
      </c>
      <c r="F8" s="3">
        <f t="shared" si="4"/>
        <v>20.156238906481079</v>
      </c>
      <c r="G8" s="1">
        <f t="shared" si="2"/>
        <v>0.8</v>
      </c>
      <c r="H8" s="1">
        <f t="shared" si="3"/>
        <v>0.19998343848512268</v>
      </c>
      <c r="I8" s="2">
        <f t="shared" si="5"/>
        <v>0.80229551297300072</v>
      </c>
      <c r="J8" s="2">
        <f t="shared" si="5"/>
        <v>0.19770448702699925</v>
      </c>
      <c r="L8" s="2">
        <f t="shared" si="6"/>
        <v>0</v>
      </c>
      <c r="M8" s="2">
        <f t="shared" si="7"/>
        <v>0</v>
      </c>
    </row>
    <row r="9" spans="1:13" x14ac:dyDescent="0.25">
      <c r="A9">
        <v>4</v>
      </c>
      <c r="B9" s="7">
        <v>101.72283385158416</v>
      </c>
      <c r="C9" s="7">
        <v>96.518587431773994</v>
      </c>
      <c r="D9" s="3">
        <f t="shared" si="0"/>
        <v>100.66000597786821</v>
      </c>
      <c r="E9" s="3">
        <f t="shared" si="1"/>
        <v>81.378267081267325</v>
      </c>
      <c r="F9" s="3">
        <f t="shared" si="4"/>
        <v>19.281738896600885</v>
      </c>
      <c r="G9" s="1">
        <f t="shared" si="2"/>
        <v>0.8</v>
      </c>
      <c r="H9" s="1">
        <f t="shared" si="3"/>
        <v>0.19977228645446712</v>
      </c>
      <c r="I9" s="2">
        <f t="shared" si="5"/>
        <v>0.80844687312217822</v>
      </c>
      <c r="J9" s="2">
        <f t="shared" si="5"/>
        <v>0.19155312687782175</v>
      </c>
      <c r="L9" s="2">
        <f t="shared" si="6"/>
        <v>0</v>
      </c>
      <c r="M9" s="2">
        <f t="shared" si="7"/>
        <v>0</v>
      </c>
    </row>
    <row r="10" spans="1:13" x14ac:dyDescent="0.25">
      <c r="A10">
        <v>5</v>
      </c>
      <c r="B10" s="7">
        <v>100.55466845953443</v>
      </c>
      <c r="C10" s="7">
        <v>108.00105422263471</v>
      </c>
      <c r="D10" s="3">
        <f t="shared" si="0"/>
        <v>102.00169524342964</v>
      </c>
      <c r="E10" s="3">
        <f t="shared" si="1"/>
        <v>80.443734767627546</v>
      </c>
      <c r="F10" s="3">
        <f t="shared" si="4"/>
        <v>21.557960475802091</v>
      </c>
      <c r="G10" s="1">
        <f t="shared" si="2"/>
        <v>0.8</v>
      </c>
      <c r="H10" s="1">
        <f t="shared" si="3"/>
        <v>0.19960879670083817</v>
      </c>
      <c r="I10" s="2">
        <f t="shared" si="5"/>
        <v>0.78865095894383452</v>
      </c>
      <c r="J10" s="2">
        <f t="shared" si="5"/>
        <v>0.2113490410561655</v>
      </c>
      <c r="L10" s="2">
        <f t="shared" si="6"/>
        <v>0</v>
      </c>
      <c r="M10" s="2">
        <f t="shared" si="7"/>
        <v>0</v>
      </c>
    </row>
    <row r="11" spans="1:13" x14ac:dyDescent="0.25">
      <c r="A11">
        <v>6</v>
      </c>
      <c r="B11" s="7">
        <v>100.81519455416421</v>
      </c>
      <c r="C11" s="7">
        <v>121.05561925443034</v>
      </c>
      <c r="D11" s="3">
        <f t="shared" si="0"/>
        <v>104.57257079718151</v>
      </c>
      <c r="E11" s="3">
        <f t="shared" si="1"/>
        <v>80.652155643331369</v>
      </c>
      <c r="F11" s="3">
        <f t="shared" si="4"/>
        <v>23.920415153850143</v>
      </c>
      <c r="G11" s="1">
        <f t="shared" si="2"/>
        <v>0.8</v>
      </c>
      <c r="H11" s="1">
        <f t="shared" si="3"/>
        <v>0.19759855264194781</v>
      </c>
      <c r="I11" s="2">
        <f t="shared" si="5"/>
        <v>0.77125535911091081</v>
      </c>
      <c r="J11" s="2">
        <f t="shared" si="5"/>
        <v>0.22874464088908922</v>
      </c>
      <c r="L11" s="2">
        <f t="shared" si="6"/>
        <v>0</v>
      </c>
      <c r="M11" s="2">
        <f t="shared" si="7"/>
        <v>0</v>
      </c>
    </row>
    <row r="12" spans="1:13" x14ac:dyDescent="0.25">
      <c r="A12">
        <v>7</v>
      </c>
      <c r="B12" s="7">
        <v>100.4790318514161</v>
      </c>
      <c r="C12" s="7">
        <v>154.98536928202483</v>
      </c>
      <c r="D12" s="3">
        <f t="shared" si="0"/>
        <v>109.5767698468554</v>
      </c>
      <c r="E12" s="3">
        <f t="shared" si="1"/>
        <v>80.383225481132882</v>
      </c>
      <c r="F12" s="3">
        <f t="shared" si="4"/>
        <v>29.193544365722516</v>
      </c>
      <c r="G12" s="1">
        <f t="shared" si="2"/>
        <v>0.8</v>
      </c>
      <c r="H12" s="1">
        <f t="shared" si="3"/>
        <v>0.18836322745148548</v>
      </c>
      <c r="I12" s="2">
        <f t="shared" si="5"/>
        <v>0.73357907514043863</v>
      </c>
      <c r="J12" s="2">
        <f t="shared" si="5"/>
        <v>0.26642092485956143</v>
      </c>
      <c r="L12" s="2">
        <f t="shared" si="6"/>
        <v>0</v>
      </c>
      <c r="M12" s="2">
        <f t="shared" si="7"/>
        <v>0</v>
      </c>
    </row>
    <row r="13" spans="1:13" x14ac:dyDescent="0.25">
      <c r="A13">
        <v>8</v>
      </c>
      <c r="B13" s="7">
        <v>102.43717959492393</v>
      </c>
      <c r="C13" s="7">
        <v>165.83823088827268</v>
      </c>
      <c r="D13" s="3">
        <f t="shared" si="0"/>
        <v>112.79842126054159</v>
      </c>
      <c r="E13" s="3">
        <f t="shared" si="1"/>
        <v>81.949743675939146</v>
      </c>
      <c r="F13" s="3">
        <f t="shared" si="4"/>
        <v>30.848677584602441</v>
      </c>
      <c r="G13" s="1">
        <f t="shared" si="2"/>
        <v>0.8</v>
      </c>
      <c r="H13" s="1">
        <f t="shared" si="3"/>
        <v>0.18601668275987332</v>
      </c>
      <c r="I13" s="2">
        <f t="shared" si="5"/>
        <v>0.72651498806576187</v>
      </c>
      <c r="J13" s="2">
        <f t="shared" si="5"/>
        <v>0.27348501193423819</v>
      </c>
      <c r="L13" s="2">
        <f t="shared" si="6"/>
        <v>0</v>
      </c>
      <c r="M13" s="2">
        <f t="shared" si="7"/>
        <v>0</v>
      </c>
    </row>
    <row r="14" spans="1:13" x14ac:dyDescent="0.25">
      <c r="A14">
        <v>9</v>
      </c>
      <c r="B14" s="7">
        <v>105.36179510883268</v>
      </c>
      <c r="C14" s="7">
        <v>168.46928225008955</v>
      </c>
      <c r="D14" s="3">
        <f t="shared" si="0"/>
        <v>115.73125806792733</v>
      </c>
      <c r="E14" s="3">
        <f t="shared" si="1"/>
        <v>84.28943608706615</v>
      </c>
      <c r="F14" s="3">
        <f t="shared" si="4"/>
        <v>31.441821980861178</v>
      </c>
      <c r="G14" s="1">
        <f t="shared" si="2"/>
        <v>0.8</v>
      </c>
      <c r="H14" s="1">
        <f t="shared" si="3"/>
        <v>0.18663237333786686</v>
      </c>
      <c r="I14" s="2">
        <f t="shared" si="5"/>
        <v>0.72832039929604231</v>
      </c>
      <c r="J14" s="2">
        <f t="shared" si="5"/>
        <v>0.27167960070395769</v>
      </c>
      <c r="L14" s="2">
        <f t="shared" si="6"/>
        <v>0</v>
      </c>
      <c r="M14" s="2">
        <f t="shared" si="7"/>
        <v>0</v>
      </c>
    </row>
    <row r="15" spans="1:13" x14ac:dyDescent="0.25">
      <c r="A15">
        <v>10</v>
      </c>
      <c r="B15" s="7">
        <v>107.03420455500464</v>
      </c>
      <c r="C15" s="7">
        <v>156.54778128935033</v>
      </c>
      <c r="D15" s="3">
        <f t="shared" si="0"/>
        <v>115.49081658575385</v>
      </c>
      <c r="E15" s="3">
        <f t="shared" si="1"/>
        <v>85.627363644003708</v>
      </c>
      <c r="F15" s="3">
        <f t="shared" si="4"/>
        <v>29.86345294175014</v>
      </c>
      <c r="G15" s="1">
        <f t="shared" si="2"/>
        <v>0.8</v>
      </c>
      <c r="H15" s="1">
        <f t="shared" si="3"/>
        <v>0.19076254352371136</v>
      </c>
      <c r="I15" s="2">
        <f t="shared" si="5"/>
        <v>0.74142140626760544</v>
      </c>
      <c r="J15" s="2">
        <f t="shared" si="5"/>
        <v>0.25857859373239456</v>
      </c>
      <c r="L15" s="2">
        <f t="shared" si="6"/>
        <v>0</v>
      </c>
      <c r="M15" s="2">
        <f t="shared" si="7"/>
        <v>0</v>
      </c>
    </row>
    <row r="16" spans="1:13" x14ac:dyDescent="0.25">
      <c r="A16">
        <v>11</v>
      </c>
      <c r="B16" s="7">
        <v>105.48785612236323</v>
      </c>
      <c r="C16" s="7">
        <v>160.65023911481339</v>
      </c>
      <c r="D16" s="3">
        <f t="shared" si="0"/>
        <v>114.74618308974543</v>
      </c>
      <c r="E16" s="3">
        <f t="shared" si="1"/>
        <v>84.390284897890581</v>
      </c>
      <c r="F16" s="3">
        <f t="shared" si="4"/>
        <v>30.355898191854848</v>
      </c>
      <c r="G16" s="1">
        <f t="shared" si="2"/>
        <v>0.8</v>
      </c>
      <c r="H16" s="1">
        <f t="shared" si="3"/>
        <v>0.18895644574895479</v>
      </c>
      <c r="I16" s="2">
        <f t="shared" si="5"/>
        <v>0.73545178258249466</v>
      </c>
      <c r="J16" s="2">
        <f t="shared" si="5"/>
        <v>0.26454821741750534</v>
      </c>
      <c r="L16" s="2">
        <f t="shared" si="6"/>
        <v>0</v>
      </c>
      <c r="M16" s="2">
        <f t="shared" si="7"/>
        <v>0</v>
      </c>
    </row>
    <row r="17" spans="1:13" x14ac:dyDescent="0.25">
      <c r="A17">
        <v>12</v>
      </c>
      <c r="B17" s="7">
        <v>104.73989410874864</v>
      </c>
      <c r="C17" s="7">
        <v>175.46814918601848</v>
      </c>
      <c r="D17" s="3">
        <f t="shared" si="0"/>
        <v>116.12597234384883</v>
      </c>
      <c r="E17" s="3">
        <f t="shared" si="1"/>
        <v>83.791915286998915</v>
      </c>
      <c r="F17" s="3">
        <f t="shared" si="4"/>
        <v>32.334057056849915</v>
      </c>
      <c r="G17" s="1">
        <f t="shared" si="2"/>
        <v>0.8</v>
      </c>
      <c r="H17" s="1">
        <f t="shared" si="3"/>
        <v>0.18427308435659007</v>
      </c>
      <c r="I17" s="2">
        <f t="shared" si="5"/>
        <v>0.72156050533545746</v>
      </c>
      <c r="J17" s="2">
        <f t="shared" si="5"/>
        <v>0.2784394946645426</v>
      </c>
      <c r="L17" s="2">
        <f t="shared" si="6"/>
        <v>0</v>
      </c>
      <c r="M17" s="2">
        <f t="shared" si="7"/>
        <v>0</v>
      </c>
    </row>
    <row r="18" spans="1:13" x14ac:dyDescent="0.25">
      <c r="A18">
        <v>13</v>
      </c>
      <c r="B18" s="7">
        <v>105.6895537440121</v>
      </c>
      <c r="C18" s="7">
        <v>190.67823908778206</v>
      </c>
      <c r="D18" s="3">
        <f t="shared" si="0"/>
        <v>118.92848261744427</v>
      </c>
      <c r="E18" s="3">
        <f t="shared" si="1"/>
        <v>84.55164299520969</v>
      </c>
      <c r="F18" s="3">
        <f t="shared" si="4"/>
        <v>34.376839622234584</v>
      </c>
      <c r="G18" s="1">
        <f t="shared" si="2"/>
        <v>0.8</v>
      </c>
      <c r="H18" s="1">
        <f t="shared" si="3"/>
        <v>0.18028716746439327</v>
      </c>
      <c r="I18" s="2">
        <f t="shared" si="5"/>
        <v>0.71094527681132436</v>
      </c>
      <c r="J18" s="2">
        <f t="shared" si="5"/>
        <v>0.2890547231886757</v>
      </c>
      <c r="L18" s="2">
        <f t="shared" si="6"/>
        <v>0</v>
      </c>
      <c r="M18" s="2">
        <f t="shared" si="7"/>
        <v>0</v>
      </c>
    </row>
    <row r="19" spans="1:13" x14ac:dyDescent="0.25">
      <c r="A19">
        <v>14</v>
      </c>
      <c r="B19" s="7">
        <v>104.75670224388605</v>
      </c>
      <c r="C19" s="7">
        <v>220.15006904257211</v>
      </c>
      <c r="D19" s="3">
        <f t="shared" si="0"/>
        <v>121.53160120151468</v>
      </c>
      <c r="E19" s="3">
        <f t="shared" si="1"/>
        <v>83.805361795108851</v>
      </c>
      <c r="F19" s="3">
        <f t="shared" si="4"/>
        <v>37.726239406405824</v>
      </c>
      <c r="G19" s="1">
        <f t="shared" si="2"/>
        <v>0.8</v>
      </c>
      <c r="H19" s="1">
        <f t="shared" si="3"/>
        <v>0.17136601215015024</v>
      </c>
      <c r="I19" s="2">
        <f t="shared" si="5"/>
        <v>0.68957671063799297</v>
      </c>
      <c r="J19" s="2">
        <f t="shared" si="5"/>
        <v>0.31042328936200697</v>
      </c>
      <c r="L19" s="2">
        <f t="shared" si="6"/>
        <v>0</v>
      </c>
      <c r="M19" s="2">
        <f t="shared" si="7"/>
        <v>0</v>
      </c>
    </row>
    <row r="20" spans="1:13" x14ac:dyDescent="0.25">
      <c r="A20">
        <v>15</v>
      </c>
      <c r="B20" s="7">
        <v>103.83225481132867</v>
      </c>
      <c r="C20" s="7">
        <v>224.50436894188033</v>
      </c>
      <c r="D20" s="3">
        <f t="shared" si="0"/>
        <v>121.14647655537307</v>
      </c>
      <c r="E20" s="3">
        <f t="shared" si="1"/>
        <v>83.065803849062945</v>
      </c>
      <c r="F20" s="3">
        <f t="shared" si="4"/>
        <v>38.080672706310125</v>
      </c>
      <c r="G20" s="1">
        <f t="shared" si="2"/>
        <v>0.80000000000000016</v>
      </c>
      <c r="H20" s="1">
        <f t="shared" si="3"/>
        <v>0.16962107635494811</v>
      </c>
      <c r="I20" s="2">
        <f t="shared" si="5"/>
        <v>0.68566421583953874</v>
      </c>
      <c r="J20" s="2">
        <f t="shared" si="5"/>
        <v>0.31433578416046121</v>
      </c>
      <c r="L20" s="2">
        <f t="shared" si="6"/>
        <v>0</v>
      </c>
      <c r="M20" s="2">
        <f t="shared" si="7"/>
        <v>0</v>
      </c>
    </row>
    <row r="21" spans="1:13" x14ac:dyDescent="0.25">
      <c r="A21">
        <v>16</v>
      </c>
      <c r="B21" s="7">
        <v>104.52979241953105</v>
      </c>
      <c r="C21" s="7">
        <v>271.06316550619584</v>
      </c>
      <c r="D21" s="3">
        <f t="shared" si="0"/>
        <v>126.47543200559048</v>
      </c>
      <c r="E21" s="3">
        <f t="shared" si="1"/>
        <v>83.623833935624845</v>
      </c>
      <c r="F21" s="3">
        <f t="shared" si="4"/>
        <v>42.851598069965632</v>
      </c>
      <c r="G21" s="1">
        <f t="shared" si="2"/>
        <v>0.8</v>
      </c>
      <c r="H21" s="1">
        <f t="shared" si="3"/>
        <v>0.15808713068757455</v>
      </c>
      <c r="I21" s="2">
        <f t="shared" si="5"/>
        <v>0.66118638702833998</v>
      </c>
      <c r="J21" s="2">
        <f t="shared" si="5"/>
        <v>0.33881361297166002</v>
      </c>
      <c r="L21" s="2">
        <f t="shared" si="6"/>
        <v>0</v>
      </c>
      <c r="M21" s="2">
        <f t="shared" si="7"/>
        <v>0</v>
      </c>
    </row>
    <row r="22" spans="1:13" x14ac:dyDescent="0.25">
      <c r="A22">
        <v>17</v>
      </c>
      <c r="B22" s="7">
        <v>105.54668459534415</v>
      </c>
      <c r="C22" s="7">
        <v>272.49492599041736</v>
      </c>
      <c r="D22" s="3">
        <f t="shared" si="0"/>
        <v>127.59315039541173</v>
      </c>
      <c r="E22" s="3">
        <f t="shared" si="1"/>
        <v>84.437347676275323</v>
      </c>
      <c r="F22" s="3">
        <f t="shared" si="4"/>
        <v>43.155802719136403</v>
      </c>
      <c r="G22" s="1">
        <f t="shared" si="2"/>
        <v>0.8</v>
      </c>
      <c r="H22" s="1">
        <f t="shared" si="3"/>
        <v>0.15837286717277824</v>
      </c>
      <c r="I22" s="2">
        <f t="shared" si="5"/>
        <v>0.66177022367269411</v>
      </c>
      <c r="J22" s="2">
        <f t="shared" si="5"/>
        <v>0.33822977632730583</v>
      </c>
      <c r="L22" s="2">
        <f t="shared" si="6"/>
        <v>0</v>
      </c>
      <c r="M22" s="2">
        <f t="shared" si="7"/>
        <v>0</v>
      </c>
    </row>
    <row r="23" spans="1:13" x14ac:dyDescent="0.25">
      <c r="A23">
        <v>18</v>
      </c>
      <c r="B23" s="7">
        <v>107.60568114967643</v>
      </c>
      <c r="C23" s="7">
        <v>298.68087013914385</v>
      </c>
      <c r="D23" s="3">
        <f t="shared" si="0"/>
        <v>131.98046140710721</v>
      </c>
      <c r="E23" s="3">
        <f t="shared" si="1"/>
        <v>86.084544919741148</v>
      </c>
      <c r="F23" s="3">
        <f t="shared" si="4"/>
        <v>45.895916487366065</v>
      </c>
      <c r="G23" s="1">
        <f t="shared" si="2"/>
        <v>0.8</v>
      </c>
      <c r="H23" s="1">
        <f t="shared" si="3"/>
        <v>0.15366205564482566</v>
      </c>
      <c r="I23" s="2">
        <f t="shared" si="5"/>
        <v>0.65225218946768626</v>
      </c>
      <c r="J23" s="2">
        <f t="shared" si="5"/>
        <v>0.34774781053231374</v>
      </c>
      <c r="L23" s="2">
        <f t="shared" si="6"/>
        <v>0</v>
      </c>
      <c r="M23" s="2">
        <f t="shared" si="7"/>
        <v>0</v>
      </c>
    </row>
    <row r="24" spans="1:13" x14ac:dyDescent="0.25">
      <c r="A24">
        <v>19</v>
      </c>
      <c r="B24" s="7">
        <v>109.68988990671484</v>
      </c>
      <c r="C24" s="7">
        <v>317.25208310337916</v>
      </c>
      <c r="D24" s="3">
        <f t="shared" si="0"/>
        <v>135.64824427058343</v>
      </c>
      <c r="E24" s="3">
        <f t="shared" si="1"/>
        <v>87.751911925371871</v>
      </c>
      <c r="F24" s="3">
        <f t="shared" si="4"/>
        <v>47.896332345211562</v>
      </c>
      <c r="G24" s="1">
        <f t="shared" si="2"/>
        <v>0.8</v>
      </c>
      <c r="H24" s="1">
        <f t="shared" si="3"/>
        <v>0.15097247550492571</v>
      </c>
      <c r="I24" s="1">
        <f t="shared" si="5"/>
        <v>0.64690783428298071</v>
      </c>
      <c r="J24" s="1">
        <f t="shared" si="5"/>
        <v>0.35309216571701929</v>
      </c>
      <c r="L24" s="2">
        <f t="shared" si="6"/>
        <v>0</v>
      </c>
      <c r="M24" s="2">
        <f t="shared" si="7"/>
        <v>0</v>
      </c>
    </row>
    <row r="26" spans="1:13" x14ac:dyDescent="0.25">
      <c r="A26" t="s">
        <v>13</v>
      </c>
      <c r="B26" s="1">
        <f t="shared" ref="B26:J26" si="8">(B$24/B$6)^(1/($A$24-1))</f>
        <v>1.0051513905626241</v>
      </c>
      <c r="C26" s="1">
        <f t="shared" si="8"/>
        <v>1.0662420463900963</v>
      </c>
      <c r="D26" s="1">
        <f t="shared" si="8"/>
        <v>1.0170828777323089</v>
      </c>
      <c r="E26" s="1">
        <f t="shared" si="8"/>
        <v>1.0051513905626241</v>
      </c>
      <c r="F26" s="1">
        <f t="shared" si="8"/>
        <v>1.0497132552208699</v>
      </c>
      <c r="G26" s="1">
        <f t="shared" si="8"/>
        <v>1</v>
      </c>
      <c r="H26" s="1">
        <f t="shared" si="8"/>
        <v>0.98449808725402743</v>
      </c>
      <c r="I26" s="1">
        <f t="shared" si="8"/>
        <v>0.98826891354587809</v>
      </c>
      <c r="J26" s="1">
        <f t="shared" si="8"/>
        <v>1.0320823191530997</v>
      </c>
      <c r="M26" s="1"/>
    </row>
  </sheetData>
  <conditionalFormatting sqref="M6:M24">
    <cfRule type="cellIs" dxfId="1" priority="2" operator="notEqual">
      <formula>0</formula>
    </cfRule>
  </conditionalFormatting>
  <conditionalFormatting sqref="L6:L24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e d d 2 a 5 a - 0 8 b 7 - 4 1 c a - a 4 f a - e 5 3 5 9 5 f 0 7 8 f 2 "   x m l n s = " h t t p : / / s c h e m a s . m i c r o s o f t . c o m / D a t a M a s h u p " > A A A A A A s F A A B Q S w M E F A A C A A g A + 3 W f T e l n l v a n A A A A + A A A A B I A H A B D b 2 5 m a W c v U G F j a 2 F n Z S 5 4 b W w g o h g A K K A U A A A A A A A A A A A A A A A A A A A A A A A A A A A A h Y 9 B D o I w F E S v Q r q n r V U M I Z + y c A v G x M S 4 b U q F R i i G F s v d X H g k r y C J o u 5 c z u R N 8 u Z x u 0 M 2 t k 1 w V b 3 V n U n R A l M U K C O 7 U p s q R Y M 7 h T H K O O y E P I t K B R N s b D J a n a L a u U t C i P c e + y X u + o o w S h f k W O R 7 W a t W h N p Y J 4 x U 6 L M q / 6 8 Q h 8 N L h j O 8 X u G I x R G O Y g Z k r q H Q 5 o u w y R h T I D 8 l b I b G D b 3 i p g m 3 O Z A 5 A n m / 4 E 9 Q S w M E F A A C A A g A + 3 W f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t 1 n 0 2 P H 6 P D A g I A A O U E A A A T A B w A R m 9 y b X V s Y X M v U 2 V j d G l v b j E u b S C i G A A o o B Q A A A A A A A A A A A A A A A A A A A A A A A A A A A C N k 1 F v m z A Q x 9 8 j 5 T u c 3 B c i e a y k 6 8 s 6 J r V J N l W T 2 i 2 J 9 t J E E 8 F X 4 s b Y k W 3 o s i r f f S Y k B U T R h o S A k + / + v / v f Y T C 2 X E m Y l c / g q t / r 9 8 w 6 0 s j g j G C 8 e s c i G x E I Q a D t 9 8 B d N 9 q d D 2 F k c n + s 4 i x F a b 0 v X K A / U t K 6 D + O R 8 c f F v c S x 5 j k u b h l G Z s F U b B b f U R q u U K K E H D X T 2 W b j X o U q A h N 3 r 3 d b Z d d o c H E S 9 m O T k w F 9 G K P g K b e o Q 0 I J h Z E S W S p N e E F h I m P F u E z C Y H g 5 p P A j U x Z n d i c w r F 7 9 O y e x H N C S / 4 z M d 1 u E B J / 5 0 x + e s K K 5 e b R y x + Y 6 k u Z R 6 b S s X x w z X t E u f X k h Z S x w 6 r Z I t / j b 7 i m c 4 s O O + E U j v q 8 Y v i m h 0 r R 0 w o E w 5 0 c F M s V U 5 X j s 0 m s B 0 0 q 1 V v H G p U h j E T R / 6 q g 7 2 / C t 9 7 Y 2 v a w q T Q 8 F E n z k w j b z U b g 9 m a r n A q p b j w J G 8 R o e j h Y s 4 d N n k J k Q E E n W j B L S N Z X g H 2 N p U 1 Z D e j V d Z u k K d d 3 2 r 8 g Q B U P Y F B 5 0 a r R N L w b f E D i 0 + A v e Q 3 B + 3 i l 3 Y j R K W 2 x a 6 S J e i 6 e 5 a P f a 2 e l f m x h l s e L 1 w r c y w V x h 4 j J d 3 W I K F t 3 P Z C q B a 8 b K S t 4 b G B T I p J F 2 7 G f u t t S f 2 c i x H e c U L C l 8 G N S W u G L 4 q U S i H C L k k S z 5 0 4 N K 6 7 + a Y n F M V 9 Z 2 0 t N 6 + y 3 E V / f 3 g 3 6 P y / / l u P o L U E s B A i 0 A F A A C A A g A + 3 W f T e l n l v a n A A A A + A A A A B I A A A A A A A A A A A A A A A A A A A A A A E N v b m Z p Z y 9 Q Y W N r Y W d l L n h t b F B L A Q I t A B Q A A g A I A P t 1 n 0 0 P y u m r p A A A A O k A A A A T A A A A A A A A A A A A A A A A A P M A A A B b Q 2 9 u d G V u d F 9 U e X B l c 1 0 u e G 1 s U E s B A i 0 A F A A C A A g A + 3 W f T Y 8 f o 8 M C A g A A 5 Q Q A A B M A A A A A A A A A A A A A A A A A 5 A E A A E Z v c m 1 1 b G F z L 1 N l Y 3 R p b 2 4 x L m 1 Q S w U G A A A A A A M A A w D C A A A A M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w 0 A A A A A A A D B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j Y i 1 k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j Y i 1 k Y X R h L 1 R 5 c G U g Z 2 V 3 a W p 6 a W d k L n t D b 2 x 1 b W 4 x L D B 9 J n F 1 b 3 Q 7 L C Z x d W 9 0 O 1 N l Y 3 R p b 2 4 x L 2 V j Y i 1 k Y X R h L 0 l u Z 2 V 2 b 2 V n Z G U g Z W V y c 3 R l I H R l a 2 V u c y 5 7 R W V y c 3 R l I H R l a 2 V u c y w y f S Z x d W 9 0 O y w m c X V v d D t T Z W N 0 a W 9 u M S 9 l Y 2 I t Z G F 0 Y S 9 H Z W R l Z W x k Z S B r b 2 x v b S 5 7 Q 2 9 s d W 1 u M y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2 I t Z G F 0 Y S 9 U e X B l I G d l d 2 l q e m l n Z C 5 7 Q 2 9 s d W 1 u M S w w f S Z x d W 9 0 O y w m c X V v d D t T Z W N 0 a W 9 u M S 9 l Y 2 I t Z G F 0 Y S 9 J b m d l d m 9 l Z 2 R l I G V l c n N 0 Z S B 0 Z W t l b n M u e 0 V l c n N 0 Z S B 0 Z W t l b n M s M n 0 m c X V v d D s s J n F 1 b 3 Q 7 U 2 V j d G l v b j E v Z W N i L W R h d G E v R 2 V k Z W V s Z G U g a 2 9 s b 2 0 u e 0 N v b H V t b j M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R W V y c 3 R l I H R l a 2 V u c y Z x d W 9 0 O y w m c X V v d D t D b 2 x 1 b W 4 z J n F 1 b 3 Q 7 X S I g L z 4 8 R W 5 0 c n k g V H l w Z T 0 i R m l s b E N v b H V t b l R 5 c G V z I i B W Y W x 1 Z T 0 i c 0 J n W U Y i I C 8 + P E V u d H J 5 I F R 5 c G U 9 I k Z p b G x M Y X N 0 V X B k Y X R l Z C I g V m F s d W U 9 I m Q y M D E 4 L T E y L T I 2 V D A 3 O j Q x O j M 2 L j U 1 N T I y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Q W R k Z W R U b 0 R h d G F N b 2 R l b C I g V m F s d W U 9 I m w w I i A v P j x F b n R y e S B U e X B l P S J R d W V y e U l E I i B W Y W x 1 Z T 0 i c z A 5 Y z Q w Z W U y L W N h Z W M t N D k 3 Y y 0 4 O D I w L T Q 1 Z W Q z Z D B h N z g z O C I g L z 4 8 L 1 N 0 Y W J s Z U V u d H J p Z X M + P C 9 J d G V t P j x J d G V t P j x J d G V t T G 9 j Y X R p b 2 4 + P E l 0 Z W 1 U e X B l P k Z v c m 1 1 b G E 8 L 0 l 0 Z W 1 U e X B l P j x J d G V t U G F 0 a D 5 T Z W N 0 a W 9 u M S 9 l Y 2 I t Z G F 0 Y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N i L W R h d G E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j Y i 1 k Y X R h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j Y i 1 k Y X R h L 0 J v d m V u c 3 R l J T I w c m l q Z W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N i L W R h d G E v U m l q Z W 4 l M j B n Z W Z p b H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2 I t Z G F 0 Y S 9 U e X B l J T I w Z 2 V 3 a W p 6 a W d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j Y i 1 k Y X R h L 0 d l Z G V l b G R l J T I w a 2 9 s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2 I t Z G F 0 Y S 9 S a W p l b i U y M G d l c 2 9 y d G V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2 I t Z G F 0 Y S 9 J b m d l d m 9 l Z 2 R l J T I w Z W V y c 3 R l J T I w d G V r Z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N i L W R h d G E v V m 9 s Z 2 9 y Z G U l M j B 2 Y W 4 l M j B r b 2 x v b W 1 l b i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R 9 8 X L W 0 V Q 4 C d a 4 B G R H V R A A A A A A I A A A A A A B B m A A A A A Q A A I A A A A E C y A w 8 y 6 U I A K x v N i C 2 m B h u r x N M j N N Y v 1 M I 2 6 3 H J T R u v A A A A A A 6 A A A A A A g A A I A A A A M D d B r o c j b z d E 4 0 H A Q n Q 7 c U B b W h 1 W g f L g E s n 1 z S g X z j m U A A A A E 0 0 R g l I 3 v k 9 f m m B S r + a I G e O e 3 A w R a O J E X o f k L J f f u X g E S E R P u X / r Y b 2 d q L E R 9 U M g 8 R t U p e 9 m U Z z D h F v 1 D l 2 0 5 r R r 4 Z P P R E z z + t h l i O 3 k + 0 q Q A A A A M t v 4 s d D s L k l t H 1 4 T u / S x q q R t K C P n d U N 5 n w n E C 8 y Z g g 7 V f s w y i u 2 m h 9 e Z L Z S F 3 s o d N n X w M A I Y o E X s 0 S S d C P 5 / 1 k = < / D a t a M a s h u p > 
</file>

<file path=customXml/itemProps1.xml><?xml version="1.0" encoding="utf-8"?>
<ds:datastoreItem xmlns:ds="http://schemas.openxmlformats.org/officeDocument/2006/customXml" ds:itemID="{B2550934-BD42-4B8E-8B56-247B1C8D98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pensioenen-verdrukken-lonen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2018-12-31T07:48:05Z</dcterms:modified>
</cp:coreProperties>
</file>