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9" documentId="13_ncr:1_{59E61301-DE0E-4AD8-9E51-0BB6543F4157}" xr6:coauthVersionLast="47" xr6:coauthVersionMax="47" xr10:uidLastSave="{4D873FE0-B04F-4590-AFC1-2E67B37DC2E2}"/>
  <bookViews>
    <workbookView xWindow="-90" yWindow="-90" windowWidth="19380" windowHeight="11460" xr2:uid="{00000000-000D-0000-FFFF-FFFF00000000}"/>
  </bookViews>
  <sheets>
    <sheet name="och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14" i="1"/>
  <c r="E15" i="1"/>
  <c r="E16" i="1"/>
  <c r="E17" i="1"/>
  <c r="E18" i="1"/>
  <c r="E19" i="1"/>
  <c r="E20" i="1"/>
  <c r="E21" i="1"/>
  <c r="E22" i="1"/>
  <c r="E23" i="1"/>
  <c r="E24" i="1"/>
  <c r="E25" i="1"/>
  <c r="E13" i="1"/>
  <c r="E3" i="1"/>
  <c r="E4" i="1"/>
  <c r="E5" i="1"/>
  <c r="E6" i="1"/>
  <c r="E7" i="1"/>
  <c r="E8" i="1"/>
  <c r="E9" i="1"/>
  <c r="E10" i="1"/>
  <c r="E11" i="1"/>
  <c r="E12" i="1"/>
  <c r="E2" i="1"/>
  <c r="D14" i="1"/>
  <c r="D15" i="1"/>
  <c r="D16" i="1"/>
  <c r="D17" i="1"/>
  <c r="D18" i="1"/>
  <c r="D19" i="1"/>
  <c r="D20" i="1"/>
  <c r="D21" i="1"/>
  <c r="D22" i="1"/>
  <c r="D23" i="1"/>
  <c r="D24" i="1"/>
  <c r="D25" i="1"/>
  <c r="D13" i="1"/>
  <c r="D3" i="1"/>
  <c r="D4" i="1"/>
  <c r="D5" i="1"/>
  <c r="D6" i="1"/>
  <c r="D7" i="1"/>
  <c r="D8" i="1"/>
  <c r="D9" i="1"/>
  <c r="D10" i="1"/>
  <c r="D11" i="1"/>
  <c r="D1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FCD418C9-AAAD-4616-95A6-D01897719AFB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EEAD403E-24FC-4CB9-ACFE-7DE1EEFC0B71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<sst xmlns="http://schemas.openxmlformats.org/spreadsheetml/2006/main" count="42" uniqueCount="42">
  <si>
    <t>diinsoor</t>
  </si>
  <si>
    <t>galdogob</t>
  </si>
  <si>
    <t>kismaayo</t>
  </si>
  <si>
    <t>baardheere</t>
  </si>
  <si>
    <t>gaalkacyo</t>
  </si>
  <si>
    <t>baraawe</t>
  </si>
  <si>
    <t>qoryooley</t>
  </si>
  <si>
    <t>ceel_waaq</t>
  </si>
  <si>
    <t>qansax_dheere</t>
  </si>
  <si>
    <t>xudur</t>
  </si>
  <si>
    <t>afgooye</t>
  </si>
  <si>
    <t>hobyo</t>
  </si>
  <si>
    <t>baydhaba</t>
  </si>
  <si>
    <t>banadir</t>
  </si>
  <si>
    <t>hargeysa</t>
  </si>
  <si>
    <t>wanla_weyn</t>
  </si>
  <si>
    <t>marka</t>
  </si>
  <si>
    <t>waajid</t>
  </si>
  <si>
    <t>buur_hakaba</t>
  </si>
  <si>
    <t>jariiban</t>
  </si>
  <si>
    <t>garbahaarey</t>
  </si>
  <si>
    <t>owdweyne</t>
  </si>
  <si>
    <t>gebiley</t>
  </si>
  <si>
    <t>borama</t>
  </si>
  <si>
    <t>Admin</t>
  </si>
  <si>
    <t>Admin Pcode</t>
  </si>
  <si>
    <t>Host/Hôte -- Girls/Filles (5-17)</t>
  </si>
  <si>
    <t>Host/Hôte -- Boys/Garcons (5-17)</t>
  </si>
  <si>
    <t>IDP/PDI -- Children/Enfants (5-17)</t>
  </si>
  <si>
    <t>IDP/PDI -- Girls/Filles (5-17)</t>
  </si>
  <si>
    <t>IDP/PDI -- Boys/Garcons (5-17)</t>
  </si>
  <si>
    <t>Returnees/Retournés -- Children/Enfants (5-17)</t>
  </si>
  <si>
    <t>Returnees/Retournés -- Girls/Filles (5-17)</t>
  </si>
  <si>
    <t>Returnees/Retournés -- Boys/Garcons (5-17)</t>
  </si>
  <si>
    <t>Refugees/Refugiee -- Children/Enfants (5-17)</t>
  </si>
  <si>
    <t>Refugees/Refugiee -- Girls/Filles (5-17)</t>
  </si>
  <si>
    <t>Refugees/Refugiee -- Boys/Garcons (5-17)</t>
  </si>
  <si>
    <t>Other</t>
  </si>
  <si>
    <t>ToT -- Children/Enfants (5-17)</t>
  </si>
  <si>
    <t>ToT -- Girls/Filles (5-17)</t>
  </si>
  <si>
    <t>ToT -- Boys/Garcons (5-17)</t>
  </si>
  <si>
    <t>Host/Hôte -- Children/Enfants (5-17)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</si>
</sst>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4" fillId="6" borderId="1" xfId="1" applyFont="1" applyFill="1" applyBorder="1" applyAlignment="1">
      <alignment vertical="center"/>
    </xf>
    <xf numFmtId="0" fontId="4" fillId="6" borderId="2" xfId="1" applyFont="1" applyFill="1" applyBorder="1" applyAlignment="1">
      <alignment vertical="center"/>
    </xf>
    <xf numFmtId="0" fontId="4" fillId="7" borderId="1" xfId="1" applyFont="1" applyFill="1" applyBorder="1" applyAlignment="1">
      <alignment vertical="center"/>
    </xf>
    <xf numFmtId="0" fontId="4" fillId="7" borderId="3" xfId="1" applyFont="1" applyFill="1" applyBorder="1" applyAlignment="1">
      <alignment vertical="center"/>
    </xf>
    <xf numFmtId="0" fontId="4" fillId="8" borderId="1" xfId="1" applyFont="1" applyFill="1" applyBorder="1" applyAlignment="1">
      <alignment vertical="center"/>
    </xf>
    <xf numFmtId="0" fontId="4" fillId="8" borderId="2" xfId="1" applyFont="1" applyFill="1" applyBorder="1" applyAlignment="1">
      <alignment vertical="center"/>
    </xf>
    <xf numFmtId="0" fontId="5" fillId="9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10" borderId="0" xfId="1" applyFont="1" applyFill="1" applyAlignment="1">
      <alignment horizontal="center" vertical="center"/>
    </xf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O11" sqref="O11"/>
    </sheetView>
  </sheetViews>
  <sheetFormatPr defaultRowHeight="14.75" x14ac:dyDescent="0.75"/>
  <sheetData>
    <row r="1" spans="1:20" s="13" customFormat="1" x14ac:dyDescent="0.75">
      <c r="A1" s="1" t="s">
        <v>24</v>
      </c>
      <c r="B1" s="2" t="s">
        <v>25</v>
      </c>
      <c r="C1" s="3" t="s">
        <v>38</v>
      </c>
      <c r="D1" s="4" t="s">
        <v>39</v>
      </c>
      <c r="E1" s="4" t="s">
        <v>40</v>
      </c>
      <c r="F1" s="3" t="s">
        <v>41</v>
      </c>
      <c r="G1" s="5" t="s">
        <v>26</v>
      </c>
      <c r="H1" s="5" t="s">
        <v>27</v>
      </c>
      <c r="I1" s="6" t="s">
        <v>28</v>
      </c>
      <c r="J1" s="6" t="s">
        <v>29</v>
      </c>
      <c r="K1" s="7" t="s">
        <v>30</v>
      </c>
      <c r="L1" s="8" t="s">
        <v>31</v>
      </c>
      <c r="M1" s="9" t="s">
        <v>32</v>
      </c>
      <c r="N1" s="8" t="s">
        <v>33</v>
      </c>
      <c r="O1" s="10" t="s">
        <v>34</v>
      </c>
      <c r="P1" s="10" t="s">
        <v>35</v>
      </c>
      <c r="Q1" s="11" t="s">
        <v>36</v>
      </c>
      <c r="R1" s="14" t="s">
        <v>37</v>
      </c>
      <c r="S1" s="12"/>
      <c r="T1" s="12"/>
    </row>
    <row r="2" spans="1:20" x14ac:dyDescent="0.75">
      <c r="A2" t="s">
        <v>0</v>
      </c>
      <c r="B2">
        <v>1</v>
      </c>
      <c r="C2">
        <v>100</v>
      </c>
      <c r="D2">
        <f>C2*0.4</f>
        <v>40</v>
      </c>
      <c r="E2">
        <f>C2*0.6</f>
        <v>60</v>
      </c>
      <c r="F2">
        <f>C2*0.7</f>
        <v>70</v>
      </c>
      <c r="I2">
        <f t="shared" ref="I2:I25" si="0">C2*0.3</f>
        <v>30</v>
      </c>
    </row>
    <row r="3" spans="1:20" x14ac:dyDescent="0.75">
      <c r="A3" t="s">
        <v>1</v>
      </c>
      <c r="B3">
        <v>2</v>
      </c>
      <c r="C3">
        <v>150</v>
      </c>
      <c r="D3">
        <f t="shared" ref="D3:D12" si="1">C3*0.4</f>
        <v>60</v>
      </c>
      <c r="E3">
        <f t="shared" ref="E3:E12" si="2">C3*0.6</f>
        <v>90</v>
      </c>
      <c r="F3">
        <f t="shared" ref="F3:F25" si="3">C3*0.7</f>
        <v>105</v>
      </c>
      <c r="I3">
        <f t="shared" si="0"/>
        <v>45</v>
      </c>
    </row>
    <row r="4" spans="1:20" x14ac:dyDescent="0.75">
      <c r="A4" t="s">
        <v>2</v>
      </c>
      <c r="B4">
        <v>3</v>
      </c>
      <c r="C4">
        <v>130</v>
      </c>
      <c r="D4">
        <f t="shared" si="1"/>
        <v>52</v>
      </c>
      <c r="E4">
        <f t="shared" si="2"/>
        <v>78</v>
      </c>
      <c r="F4">
        <f t="shared" si="3"/>
        <v>91</v>
      </c>
      <c r="I4">
        <f t="shared" si="0"/>
        <v>39</v>
      </c>
    </row>
    <row r="5" spans="1:20" x14ac:dyDescent="0.75">
      <c r="A5" t="s">
        <v>4</v>
      </c>
      <c r="B5">
        <v>4</v>
      </c>
      <c r="C5">
        <v>131</v>
      </c>
      <c r="D5">
        <f t="shared" si="1"/>
        <v>52.400000000000006</v>
      </c>
      <c r="E5">
        <f t="shared" si="2"/>
        <v>78.599999999999994</v>
      </c>
      <c r="F5">
        <f t="shared" si="3"/>
        <v>91.699999999999989</v>
      </c>
      <c r="I5">
        <f t="shared" si="0"/>
        <v>39.299999999999997</v>
      </c>
    </row>
    <row r="6" spans="1:20" x14ac:dyDescent="0.75">
      <c r="A6" t="s">
        <v>5</v>
      </c>
      <c r="B6">
        <v>5</v>
      </c>
      <c r="C6">
        <v>132</v>
      </c>
      <c r="D6">
        <f t="shared" si="1"/>
        <v>52.800000000000004</v>
      </c>
      <c r="E6">
        <f t="shared" si="2"/>
        <v>79.2</v>
      </c>
      <c r="F6">
        <f t="shared" si="3"/>
        <v>92.399999999999991</v>
      </c>
      <c r="I6">
        <f t="shared" si="0"/>
        <v>39.6</v>
      </c>
    </row>
    <row r="7" spans="1:20" x14ac:dyDescent="0.75">
      <c r="A7" t="s">
        <v>7</v>
      </c>
      <c r="B7">
        <v>6</v>
      </c>
      <c r="C7">
        <v>133</v>
      </c>
      <c r="D7">
        <f t="shared" si="1"/>
        <v>53.2</v>
      </c>
      <c r="E7">
        <f t="shared" si="2"/>
        <v>79.8</v>
      </c>
      <c r="F7">
        <f t="shared" si="3"/>
        <v>93.1</v>
      </c>
      <c r="I7">
        <f t="shared" si="0"/>
        <v>39.9</v>
      </c>
    </row>
    <row r="8" spans="1:20" x14ac:dyDescent="0.75">
      <c r="A8" t="s">
        <v>8</v>
      </c>
      <c r="B8">
        <v>7</v>
      </c>
      <c r="C8">
        <v>134</v>
      </c>
      <c r="D8">
        <f t="shared" si="1"/>
        <v>53.6</v>
      </c>
      <c r="E8">
        <f t="shared" si="2"/>
        <v>80.399999999999991</v>
      </c>
      <c r="F8">
        <f t="shared" si="3"/>
        <v>93.8</v>
      </c>
      <c r="I8">
        <f t="shared" si="0"/>
        <v>40.199999999999996</v>
      </c>
    </row>
    <row r="9" spans="1:20" x14ac:dyDescent="0.75">
      <c r="A9" t="s">
        <v>13</v>
      </c>
      <c r="B9">
        <v>8</v>
      </c>
      <c r="C9">
        <v>135</v>
      </c>
      <c r="D9">
        <f t="shared" si="1"/>
        <v>54</v>
      </c>
      <c r="E9">
        <f t="shared" si="2"/>
        <v>81</v>
      </c>
      <c r="F9">
        <f t="shared" si="3"/>
        <v>94.5</v>
      </c>
      <c r="I9">
        <f t="shared" si="0"/>
        <v>40.5</v>
      </c>
    </row>
    <row r="10" spans="1:20" x14ac:dyDescent="0.75">
      <c r="A10" t="s">
        <v>12</v>
      </c>
      <c r="B10">
        <v>9</v>
      </c>
      <c r="C10">
        <v>136</v>
      </c>
      <c r="D10">
        <f t="shared" si="1"/>
        <v>54.400000000000006</v>
      </c>
      <c r="E10">
        <f t="shared" si="2"/>
        <v>81.599999999999994</v>
      </c>
      <c r="F10">
        <f t="shared" si="3"/>
        <v>95.199999999999989</v>
      </c>
      <c r="I10">
        <f t="shared" si="0"/>
        <v>40.799999999999997</v>
      </c>
    </row>
    <row r="11" spans="1:20" x14ac:dyDescent="0.75">
      <c r="A11" t="s">
        <v>14</v>
      </c>
      <c r="B11">
        <v>10</v>
      </c>
      <c r="C11">
        <v>200</v>
      </c>
      <c r="D11">
        <f t="shared" si="1"/>
        <v>80</v>
      </c>
      <c r="E11">
        <f t="shared" si="2"/>
        <v>120</v>
      </c>
      <c r="F11">
        <f t="shared" si="3"/>
        <v>140</v>
      </c>
      <c r="I11">
        <f t="shared" si="0"/>
        <v>60</v>
      </c>
    </row>
    <row r="12" spans="1:20" x14ac:dyDescent="0.75">
      <c r="A12" t="s">
        <v>11</v>
      </c>
      <c r="B12">
        <v>11</v>
      </c>
      <c r="C12">
        <v>138</v>
      </c>
      <c r="D12">
        <f t="shared" si="1"/>
        <v>55.2</v>
      </c>
      <c r="E12">
        <f t="shared" si="2"/>
        <v>82.8</v>
      </c>
      <c r="F12">
        <f t="shared" si="3"/>
        <v>96.6</v>
      </c>
      <c r="I12">
        <f t="shared" si="0"/>
        <v>41.4</v>
      </c>
    </row>
    <row r="13" spans="1:20" x14ac:dyDescent="0.75">
      <c r="A13" t="s">
        <v>17</v>
      </c>
      <c r="B13">
        <v>12</v>
      </c>
      <c r="C13">
        <v>139</v>
      </c>
      <c r="D13">
        <f>C13*0.53</f>
        <v>73.67</v>
      </c>
      <c r="E13">
        <f>C13*0.47</f>
        <v>65.33</v>
      </c>
      <c r="F13">
        <f t="shared" si="3"/>
        <v>97.3</v>
      </c>
      <c r="I13">
        <f t="shared" si="0"/>
        <v>41.699999999999996</v>
      </c>
    </row>
    <row r="14" spans="1:20" x14ac:dyDescent="0.75">
      <c r="A14" t="s">
        <v>18</v>
      </c>
      <c r="B14">
        <v>13</v>
      </c>
      <c r="C14">
        <v>140</v>
      </c>
      <c r="D14">
        <f t="shared" ref="D14:D25" si="4">C14*0.53</f>
        <v>74.2</v>
      </c>
      <c r="E14">
        <f t="shared" ref="E14:E25" si="5">C14*0.47</f>
        <v>65.8</v>
      </c>
      <c r="F14">
        <f t="shared" si="3"/>
        <v>98</v>
      </c>
      <c r="I14">
        <f t="shared" si="0"/>
        <v>42</v>
      </c>
    </row>
    <row r="15" spans="1:20" x14ac:dyDescent="0.75">
      <c r="A15" t="s">
        <v>16</v>
      </c>
      <c r="B15">
        <v>14</v>
      </c>
      <c r="C15">
        <v>141</v>
      </c>
      <c r="D15">
        <f t="shared" si="4"/>
        <v>74.73</v>
      </c>
      <c r="E15">
        <f t="shared" si="5"/>
        <v>66.27</v>
      </c>
      <c r="F15">
        <f t="shared" si="3"/>
        <v>98.699999999999989</v>
      </c>
      <c r="I15">
        <f t="shared" si="0"/>
        <v>42.3</v>
      </c>
    </row>
    <row r="16" spans="1:20" x14ac:dyDescent="0.75">
      <c r="A16" t="s">
        <v>19</v>
      </c>
      <c r="B16">
        <v>15</v>
      </c>
      <c r="C16">
        <v>142</v>
      </c>
      <c r="D16">
        <f t="shared" si="4"/>
        <v>75.260000000000005</v>
      </c>
      <c r="E16">
        <f t="shared" si="5"/>
        <v>66.739999999999995</v>
      </c>
      <c r="F16">
        <f t="shared" si="3"/>
        <v>99.399999999999991</v>
      </c>
      <c r="I16">
        <f t="shared" si="0"/>
        <v>42.6</v>
      </c>
    </row>
    <row r="17" spans="1:9" x14ac:dyDescent="0.75">
      <c r="A17" t="s">
        <v>20</v>
      </c>
      <c r="B17">
        <v>16</v>
      </c>
      <c r="C17">
        <v>143</v>
      </c>
      <c r="D17">
        <f t="shared" si="4"/>
        <v>75.790000000000006</v>
      </c>
      <c r="E17">
        <f t="shared" si="5"/>
        <v>67.209999999999994</v>
      </c>
      <c r="F17">
        <f t="shared" si="3"/>
        <v>100.1</v>
      </c>
      <c r="I17">
        <f t="shared" si="0"/>
        <v>42.9</v>
      </c>
    </row>
    <row r="18" spans="1:9" x14ac:dyDescent="0.75">
      <c r="A18" t="s">
        <v>15</v>
      </c>
      <c r="B18">
        <v>17</v>
      </c>
      <c r="C18">
        <v>250</v>
      </c>
      <c r="D18">
        <f t="shared" si="4"/>
        <v>132.5</v>
      </c>
      <c r="E18">
        <f t="shared" si="5"/>
        <v>117.5</v>
      </c>
      <c r="F18">
        <f t="shared" si="3"/>
        <v>175</v>
      </c>
      <c r="I18">
        <f t="shared" si="0"/>
        <v>75</v>
      </c>
    </row>
    <row r="19" spans="1:9" x14ac:dyDescent="0.75">
      <c r="A19" t="s">
        <v>6</v>
      </c>
      <c r="B19">
        <v>18</v>
      </c>
      <c r="C19">
        <v>145</v>
      </c>
      <c r="D19">
        <f t="shared" si="4"/>
        <v>76.850000000000009</v>
      </c>
      <c r="E19">
        <f t="shared" si="5"/>
        <v>68.149999999999991</v>
      </c>
      <c r="F19">
        <f t="shared" si="3"/>
        <v>101.5</v>
      </c>
      <c r="I19">
        <f t="shared" si="0"/>
        <v>43.5</v>
      </c>
    </row>
    <row r="20" spans="1:9" x14ac:dyDescent="0.75">
      <c r="A20" t="s">
        <v>10</v>
      </c>
      <c r="B20">
        <v>19</v>
      </c>
      <c r="C20">
        <v>146</v>
      </c>
      <c r="D20">
        <f t="shared" si="4"/>
        <v>77.38000000000001</v>
      </c>
      <c r="E20">
        <f t="shared" si="5"/>
        <v>68.61999999999999</v>
      </c>
      <c r="F20">
        <f t="shared" si="3"/>
        <v>102.19999999999999</v>
      </c>
      <c r="I20">
        <f t="shared" si="0"/>
        <v>43.8</v>
      </c>
    </row>
    <row r="21" spans="1:9" x14ac:dyDescent="0.75">
      <c r="A21" t="s">
        <v>9</v>
      </c>
      <c r="B21">
        <v>20</v>
      </c>
      <c r="C21">
        <v>147</v>
      </c>
      <c r="D21">
        <f t="shared" si="4"/>
        <v>77.910000000000011</v>
      </c>
      <c r="E21">
        <f t="shared" si="5"/>
        <v>69.089999999999989</v>
      </c>
      <c r="F21">
        <f t="shared" si="3"/>
        <v>102.89999999999999</v>
      </c>
      <c r="I21">
        <f t="shared" si="0"/>
        <v>44.1</v>
      </c>
    </row>
    <row r="22" spans="1:9" x14ac:dyDescent="0.75">
      <c r="A22" t="s">
        <v>21</v>
      </c>
      <c r="B22">
        <v>21</v>
      </c>
      <c r="C22">
        <v>148</v>
      </c>
      <c r="D22">
        <f t="shared" si="4"/>
        <v>78.44</v>
      </c>
      <c r="E22">
        <f t="shared" si="5"/>
        <v>69.56</v>
      </c>
      <c r="F22">
        <f t="shared" si="3"/>
        <v>103.6</v>
      </c>
      <c r="I22">
        <f t="shared" si="0"/>
        <v>44.4</v>
      </c>
    </row>
    <row r="23" spans="1:9" x14ac:dyDescent="0.75">
      <c r="A23" t="s">
        <v>3</v>
      </c>
      <c r="B23">
        <v>22</v>
      </c>
      <c r="C23">
        <v>500</v>
      </c>
      <c r="D23">
        <f t="shared" si="4"/>
        <v>265</v>
      </c>
      <c r="E23">
        <f t="shared" si="5"/>
        <v>235</v>
      </c>
      <c r="F23">
        <f t="shared" si="3"/>
        <v>350</v>
      </c>
      <c r="I23">
        <f t="shared" si="0"/>
        <v>150</v>
      </c>
    </row>
    <row r="24" spans="1:9" x14ac:dyDescent="0.75">
      <c r="A24" t="s">
        <v>22</v>
      </c>
      <c r="B24">
        <v>23</v>
      </c>
      <c r="C24">
        <v>150</v>
      </c>
      <c r="D24">
        <f t="shared" si="4"/>
        <v>79.5</v>
      </c>
      <c r="E24">
        <f t="shared" si="5"/>
        <v>70.5</v>
      </c>
      <c r="F24">
        <f t="shared" si="3"/>
        <v>105</v>
      </c>
      <c r="I24">
        <f t="shared" si="0"/>
        <v>45</v>
      </c>
    </row>
    <row r="25" spans="1:9" x14ac:dyDescent="0.75">
      <c r="A25" t="s">
        <v>23</v>
      </c>
      <c r="B25">
        <v>24</v>
      </c>
      <c r="C25">
        <v>151</v>
      </c>
      <c r="D25">
        <f t="shared" si="4"/>
        <v>80.03</v>
      </c>
      <c r="E25">
        <f t="shared" si="5"/>
        <v>70.97</v>
      </c>
      <c r="F25">
        <f t="shared" si="3"/>
        <v>105.69999999999999</v>
      </c>
      <c r="I25">
        <f t="shared" si="0"/>
        <v>45.3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DE1998-78A0-4AB1-AFCD-9276514F0C55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7a5b9cf8-6f84-47d8-bb23-7f0863df71c6"/>
    <ds:schemaRef ds:uri="http://schemas.microsoft.com/office/2006/documentManagement/types"/>
    <ds:schemaRef ds:uri="http://schemas.microsoft.com/office/2006/metadata/properties"/>
    <ds:schemaRef ds:uri="e7a156ab-dec1-49fa-a9cf-4ddad9eb4e7c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2024-07-23T14:31:40Z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