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cted-my.sharepoint.com/personal/martina_vit_impact-initiatives_org/Documents/pin-calculation-app/input/"/>
    </mc:Choice>
  </mc:AlternateContent>
  <xr:revisionPtr revIDLastSave="146" documentId="13_ncr:1_{59E61301-DE0E-4AD8-9E51-0BB6543F4157}" xr6:coauthVersionLast="47" xr6:coauthVersionMax="47" xr10:uidLastSave="{224D9533-AD6A-4539-BC41-907BBD0D5D65}"/>
  <bookViews>
    <workbookView xWindow="-90" yWindow="-90" windowWidth="19380" windowHeight="11460" xr2:uid="{00000000-000D-0000-FFFF-FFFF00000000}"/>
  </bookViews>
  <sheets>
    <sheet name="ocha" sheetId="1" r:id="rId1"/>
    <sheet name="scope-fix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I2" i="1"/>
  <c r="I6" i="1"/>
  <c r="F19" i="1"/>
  <c r="F18" i="1"/>
  <c r="F17" i="1"/>
  <c r="F15" i="1"/>
  <c r="F14" i="1"/>
  <c r="F10" i="1"/>
  <c r="F7" i="1"/>
  <c r="F5" i="1"/>
  <c r="F3" i="1"/>
  <c r="F4" i="1"/>
  <c r="F6" i="1"/>
  <c r="F8" i="1"/>
  <c r="F9" i="1"/>
  <c r="F11" i="1"/>
  <c r="F12" i="1"/>
  <c r="F13" i="1"/>
  <c r="F16" i="1"/>
  <c r="F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E3" i="1"/>
  <c r="D4" i="1"/>
  <c r="D5" i="1"/>
  <c r="E6" i="1"/>
  <c r="E15" i="1"/>
  <c r="E16" i="1"/>
  <c r="E18" i="1"/>
  <c r="E19" i="1"/>
  <c r="E2" i="1"/>
  <c r="E17" i="1"/>
  <c r="E13" i="1"/>
  <c r="E12" i="1"/>
  <c r="D11" i="1"/>
  <c r="D8" i="1"/>
  <c r="E4" i="1" l="1"/>
  <c r="D6" i="1"/>
  <c r="D19" i="1"/>
  <c r="E5" i="1"/>
  <c r="D3" i="1"/>
  <c r="D7" i="1"/>
  <c r="D9" i="1"/>
  <c r="E7" i="1"/>
  <c r="D12" i="1"/>
  <c r="D10" i="1"/>
  <c r="D15" i="1"/>
  <c r="D16" i="1"/>
  <c r="D18" i="1"/>
  <c r="D17" i="1"/>
  <c r="D14" i="1"/>
  <c r="E10" i="1"/>
  <c r="E11" i="1"/>
  <c r="D13" i="1"/>
  <c r="E9" i="1"/>
  <c r="E8" i="1"/>
  <c r="E14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martina.vit</author>
  </authors>
  <commentList>
    <comment ref="A1" authorId="0" shapeId="0" xr:uid="{6FA118C3-A31D-46E4-8EF9-C6004E5F9C20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The administrative level at which you want  calculate the PiN </t>
        </r>
      </text>
    </comment>
    <comment ref="C1" authorId="0" shapeId="0" xr:uid="{C2354E7C-5477-4E5A-B1D0-05CD0ACDE7F8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Mandatory</t>
        </r>
      </text>
    </comment>
  </commentList>
</comments>
</file>

<file path=xl/sharedStrings.xml><?xml version="1.0" encoding="utf-8"?>
<sst xmlns="http://schemas.openxmlformats.org/spreadsheetml/2006/main" count="82" uniqueCount="61">
  <si>
    <t>Admin</t>
  </si>
  <si>
    <t>Admin Pcode</t>
  </si>
  <si>
    <t>IDP/PDI -- Children/Enfants (5-17)</t>
  </si>
  <si>
    <t>Returnees/Retournés -- Children/Enfants (5-17)</t>
  </si>
  <si>
    <t>ToT -- Children/Enfants (5-17)</t>
  </si>
  <si>
    <t>ToT -- Girls/Filles (5-17)</t>
  </si>
  <si>
    <t>ToT -- Boys/Garcons (5-17)</t>
  </si>
  <si>
    <t>Host/Hôte -- Children/Enfants (5-17)</t>
  </si>
  <si>
    <t>5yo -- Girls/Filles</t>
  </si>
  <si>
    <t>5yo -- Boys/Garcons</t>
  </si>
  <si>
    <t>Refugees/Refugiees -- Children/Enfants (5-17)</t>
  </si>
  <si>
    <t>Other -- Children/Enfants (5-17)</t>
  </si>
  <si>
    <t>5yo -- Children/Enfants</t>
  </si>
  <si>
    <t>MMR005</t>
  </si>
  <si>
    <t>MMR001</t>
  </si>
  <si>
    <t>MMR018</t>
  </si>
  <si>
    <t>MMR004</t>
  </si>
  <si>
    <t>MMR015</t>
  </si>
  <si>
    <t>MMR003</t>
  </si>
  <si>
    <t>MMR012</t>
  </si>
  <si>
    <t>MMR011</t>
  </si>
  <si>
    <t>MMR014</t>
  </si>
  <si>
    <t>MMR002</t>
  </si>
  <si>
    <t>MMR010</t>
  </si>
  <si>
    <t>MMR007</t>
  </si>
  <si>
    <t>MMR013</t>
  </si>
  <si>
    <t>MMR017</t>
  </si>
  <si>
    <t>MMR009</t>
  </si>
  <si>
    <t>MMR008</t>
  </si>
  <si>
    <t>MMR006</t>
  </si>
  <si>
    <t>MMR016</t>
  </si>
  <si>
    <r>
      <t xml:space="preserve">List of admin-pcode where </t>
    </r>
    <r>
      <rPr>
        <b/>
        <sz val="11"/>
        <color rgb="FFFF0000"/>
        <rFont val="Calibri"/>
        <family val="2"/>
        <scheme val="minor"/>
      </rPr>
      <t>MSNA data is representative at the unit of analysis of the HNO</t>
    </r>
    <r>
      <rPr>
        <sz val="11"/>
        <color rgb="FFFF0000"/>
        <rFont val="Calibri"/>
        <family val="2"/>
        <scheme val="minor"/>
      </rPr>
      <t xml:space="preserve"> </t>
    </r>
    <r>
      <rPr>
        <sz val="8"/>
        <rFont val="Calibri"/>
        <family val="2"/>
        <scheme val="minor"/>
      </rPr>
      <t>(e.g. if your analysis is conducted at admin 3, include the list of admin/pcode where the data is representative at admin 3)</t>
    </r>
    <r>
      <rPr>
        <sz val="11"/>
        <rFont val="Calibri"/>
        <family val="2"/>
        <scheme val="minor"/>
      </rPr>
      <t xml:space="preserve"> ----  </t>
    </r>
    <r>
      <rPr>
        <i/>
        <sz val="11"/>
        <rFont val="Calibri"/>
        <family val="2"/>
        <scheme val="minor"/>
      </rPr>
      <t xml:space="preserve">Liste des codes admin où les données </t>
    </r>
    <r>
      <rPr>
        <b/>
        <i/>
        <sz val="11"/>
        <color rgb="FFFF0000"/>
        <rFont val="Calibri"/>
        <family val="2"/>
        <scheme val="minor"/>
      </rPr>
      <t>MSNA sont représentatives à l'unité d'analyse de l'HNO</t>
    </r>
    <r>
      <rPr>
        <i/>
        <sz val="8"/>
        <rFont val="Calibri"/>
        <family val="2"/>
        <scheme val="minor"/>
      </rPr>
      <t xml:space="preserve"> (par exemple, si votre analyse est effectuée à l'admin 3, incluez la liste des codes admin où les données sont représentatives à l'admin 3)</t>
    </r>
    <r>
      <rPr>
        <sz val="8"/>
        <rFont val="Calibri"/>
        <family val="2"/>
        <scheme val="minor"/>
      </rPr>
      <t xml:space="preserve"> </t>
    </r>
  </si>
  <si>
    <r>
      <t xml:space="preserve">List of admin-pcode where </t>
    </r>
    <r>
      <rPr>
        <b/>
        <sz val="11"/>
        <color rgb="FFFF0000"/>
        <rFont val="Calibri"/>
        <family val="2"/>
        <scheme val="minor"/>
      </rPr>
      <t>MSNA data is not representative at the unit of analysis of the HNO</t>
    </r>
    <r>
      <rPr>
        <sz val="11"/>
        <rFont val="Calibri"/>
        <family val="2"/>
        <scheme val="minor"/>
      </rPr>
      <t xml:space="preserve"> </t>
    </r>
    <r>
      <rPr>
        <sz val="8"/>
        <rFont val="Calibri"/>
        <family val="2"/>
        <scheme val="minor"/>
      </rPr>
      <t xml:space="preserve">(e.g., if your analysis is conducted at admin 3, but in some admin 3 units the data is only representative at admin 2 -&gt; include these admin 3 units) </t>
    </r>
    <r>
      <rPr>
        <sz val="11"/>
        <rFont val="Calibri"/>
        <family val="2"/>
        <scheme val="minor"/>
      </rPr>
      <t>----</t>
    </r>
    <r>
      <rPr>
        <i/>
        <sz val="11"/>
        <rFont val="Calibri"/>
        <family val="2"/>
        <scheme val="minor"/>
      </rPr>
      <t xml:space="preserve"> Liste des codes admin où les données </t>
    </r>
    <r>
      <rPr>
        <b/>
        <i/>
        <sz val="11"/>
        <color rgb="FFFF0000"/>
        <rFont val="Calibri"/>
        <family val="2"/>
        <scheme val="minor"/>
      </rPr>
      <t>MSNA ne sont pas représentatives à l'unité d'analyse de la HNO</t>
    </r>
    <r>
      <rPr>
        <i/>
        <sz val="8"/>
        <rFont val="Calibri"/>
        <family val="2"/>
        <scheme val="minor"/>
      </rPr>
      <t xml:space="preserve"> (par exemple, si votre analyse est effectuée à l'admin 3, mais que dans certaines unités de l'admin 3 les données ne sont représentatives qu'à l'admin 2 -&gt; inclure ces unités de l'admin 3).</t>
    </r>
  </si>
  <si>
    <r>
      <t xml:space="preserve">Unique list of admin codes at </t>
    </r>
    <r>
      <rPr>
        <sz val="11"/>
        <color rgb="FFC00000"/>
        <rFont val="Calibri"/>
        <family val="2"/>
        <scheme val="minor"/>
      </rPr>
      <t>one or more levels above OCHA's unit of analysis that are representative in the MSNA and present in the MSNA data</t>
    </r>
    <r>
      <rPr>
        <sz val="11"/>
        <color theme="1"/>
        <rFont val="Calibri"/>
        <family val="2"/>
        <scheme val="minor"/>
      </rPr>
      <t xml:space="preserve">. ---- Liste unique de codes administratifs à un </t>
    </r>
    <r>
      <rPr>
        <sz val="11"/>
        <color rgb="FFC00000"/>
        <rFont val="Calibri"/>
        <family val="2"/>
        <scheme val="minor"/>
      </rPr>
      <t>ou plusieurs niveaux au-dessus de l'unité d'analyse d'OCHA qui sont représentatifs dans le MSNA et présents dans les données du MSNA</t>
    </r>
    <r>
      <rPr>
        <sz val="11"/>
        <color theme="1"/>
        <rFont val="Calibri"/>
        <family val="2"/>
        <scheme val="minor"/>
      </rPr>
      <t>.</t>
    </r>
  </si>
  <si>
    <t>MMR008001</t>
  </si>
  <si>
    <t>MMR001001</t>
  </si>
  <si>
    <t>MMR008002</t>
  </si>
  <si>
    <t>MMR001002</t>
  </si>
  <si>
    <t>MMR008003</t>
  </si>
  <si>
    <t>MMR001004</t>
  </si>
  <si>
    <t>MMR008014</t>
  </si>
  <si>
    <t>MMR002005</t>
  </si>
  <si>
    <t>MMR009018</t>
  </si>
  <si>
    <t>MMR002006</t>
  </si>
  <si>
    <t>MMR009019</t>
  </si>
  <si>
    <t>MMR002007</t>
  </si>
  <si>
    <t>MMR009020</t>
  </si>
  <si>
    <t>MMR012001</t>
  </si>
  <si>
    <t>MMR012003</t>
  </si>
  <si>
    <t>MMR012004</t>
  </si>
  <si>
    <t>MMR012005</t>
  </si>
  <si>
    <t>MMR012006</t>
  </si>
  <si>
    <t>MMR012007</t>
  </si>
  <si>
    <t>MMR012010</t>
  </si>
  <si>
    <t>MMR012011</t>
  </si>
  <si>
    <t>MMR012012</t>
  </si>
  <si>
    <t>MMR012013</t>
  </si>
  <si>
    <t>MMR012014</t>
  </si>
  <si>
    <t>MMR012015</t>
  </si>
  <si>
    <t>MMR012016</t>
  </si>
  <si>
    <t>MMR012017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</si>
</sst>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8" tint="-0.249977111117893"/>
        <b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E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1" fontId="0" fillId="8" borderId="1" xfId="0" applyNumberFormat="1" applyFill="1" applyBorder="1"/>
    <xf numFmtId="1" fontId="0" fillId="0" borderId="1" xfId="0" applyNumberFormat="1" applyBorder="1"/>
    <xf numFmtId="1" fontId="0" fillId="0" borderId="2" xfId="0" applyNumberFormat="1" applyBorder="1"/>
    <xf numFmtId="0" fontId="4" fillId="9" borderId="1" xfId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10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7" fillId="7" borderId="1" xfId="1" applyFont="1" applyFill="1" applyBorder="1" applyAlignment="1">
      <alignment horizontal="center" vertical="center" wrapText="1"/>
    </xf>
    <xf numFmtId="0" fontId="9" fillId="6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6" fillId="10" borderId="1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11" borderId="1" xfId="0" applyNumberFormat="1" applyFill="1" applyBorder="1"/>
    <xf numFmtId="1" fontId="0" fillId="9" borderId="1" xfId="0" applyNumberFormat="1" applyFill="1" applyBorder="1"/>
    <xf numFmtId="0" fontId="11" fillId="12" borderId="1" xfId="0" applyFont="1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</cellXfs>
  <cellStyles count="2">
    <cellStyle name="Normal" xfId="0" builtinId="0"/>
    <cellStyle name="Normal 4" xfId="1" xr:uid="{BF9F7881-A297-4A2F-85E3-DF9C81A47CA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B2" sqref="B2:B19"/>
    </sheetView>
  </sheetViews>
  <sheetFormatPr defaultRowHeight="15" x14ac:dyDescent="0.25"/>
  <cols>
    <col min="1" max="1" width="20.42578125" customWidth="1"/>
    <col min="3" max="3" width="17.42578125" style="15" customWidth="1"/>
  </cols>
  <sheetData>
    <row r="1" spans="1:15" s="13" customFormat="1" ht="39.4" customHeight="1" x14ac:dyDescent="0.25">
      <c r="A1" s="5" t="s">
        <v>0</v>
      </c>
      <c r="B1" s="6" t="s">
        <v>1</v>
      </c>
      <c r="C1" s="14" t="s">
        <v>4</v>
      </c>
      <c r="D1" s="7" t="s">
        <v>5</v>
      </c>
      <c r="E1" s="7" t="s">
        <v>6</v>
      </c>
      <c r="F1" s="7" t="s">
        <v>12</v>
      </c>
      <c r="G1" s="4" t="s">
        <v>8</v>
      </c>
      <c r="H1" s="4" t="s">
        <v>9</v>
      </c>
      <c r="I1" s="7" t="s">
        <v>7</v>
      </c>
      <c r="J1" s="8" t="s">
        <v>2</v>
      </c>
      <c r="K1" s="9" t="s">
        <v>3</v>
      </c>
      <c r="L1" s="10" t="s">
        <v>10</v>
      </c>
      <c r="M1" s="11" t="s">
        <v>11</v>
      </c>
      <c r="N1" s="12"/>
    </row>
    <row r="2" spans="1:15" x14ac:dyDescent="0.25">
      <c r="A2" t="s">
        <v>13</v>
      </c>
      <c r="B2" t="s">
        <v>13</v>
      </c>
      <c r="C2" s="1">
        <v>295338</v>
      </c>
      <c r="D2">
        <f>C2*0.4</f>
        <v>118135.20000000001</v>
      </c>
      <c r="E2">
        <f>C2*0.6</f>
        <v>177202.8</v>
      </c>
      <c r="F2">
        <f>C2*0.1</f>
        <v>29533.800000000003</v>
      </c>
      <c r="I2">
        <f>C2*0.7</f>
        <v>206736.59999999998</v>
      </c>
      <c r="J2">
        <f>C2*0.1</f>
        <v>29533.800000000003</v>
      </c>
      <c r="K2">
        <f>C2*0.05</f>
        <v>14766.900000000001</v>
      </c>
      <c r="M2">
        <f>C2*0.15</f>
        <v>44300.7</v>
      </c>
      <c r="O2" s="16"/>
    </row>
    <row r="3" spans="1:15" x14ac:dyDescent="0.25">
      <c r="A3" t="s">
        <v>14</v>
      </c>
      <c r="B3" t="s">
        <v>14</v>
      </c>
      <c r="C3" s="2">
        <v>134467</v>
      </c>
      <c r="D3">
        <f t="shared" ref="D3:D12" si="0">C3*0.4</f>
        <v>53786.8</v>
      </c>
      <c r="E3">
        <f t="shared" ref="E3:E12" si="1">C3*0.6</f>
        <v>80680.2</v>
      </c>
      <c r="F3">
        <f>C3*0.11</f>
        <v>14791.37</v>
      </c>
      <c r="I3">
        <f t="shared" ref="I3:I19" si="2">C3*0.7</f>
        <v>94126.9</v>
      </c>
      <c r="J3">
        <f t="shared" ref="J3:J19" si="3">C3*0.1</f>
        <v>13446.7</v>
      </c>
      <c r="K3">
        <f t="shared" ref="K3:K19" si="4">C3*0.05</f>
        <v>6723.35</v>
      </c>
      <c r="M3">
        <f t="shared" ref="M3:M19" si="5">C3*0.15</f>
        <v>20170.05</v>
      </c>
      <c r="O3" s="17"/>
    </row>
    <row r="4" spans="1:15" x14ac:dyDescent="0.25">
      <c r="A4" t="s">
        <v>15</v>
      </c>
      <c r="B4" t="s">
        <v>15</v>
      </c>
      <c r="C4" s="1">
        <v>121822</v>
      </c>
      <c r="D4">
        <f t="shared" si="0"/>
        <v>48728.800000000003</v>
      </c>
      <c r="E4">
        <f t="shared" si="1"/>
        <v>73093.2</v>
      </c>
      <c r="F4">
        <f t="shared" ref="F4:F16" si="6">C4*0.1</f>
        <v>12182.2</v>
      </c>
      <c r="I4">
        <f t="shared" si="2"/>
        <v>85275.4</v>
      </c>
      <c r="J4">
        <f t="shared" si="3"/>
        <v>12182.2</v>
      </c>
      <c r="K4">
        <f t="shared" si="4"/>
        <v>6091.1</v>
      </c>
      <c r="M4">
        <f t="shared" si="5"/>
        <v>18273.3</v>
      </c>
      <c r="O4" s="16"/>
    </row>
    <row r="5" spans="1:15" x14ac:dyDescent="0.25">
      <c r="A5" t="s">
        <v>16</v>
      </c>
      <c r="B5" t="s">
        <v>16</v>
      </c>
      <c r="C5" s="2">
        <v>113367</v>
      </c>
      <c r="D5">
        <f t="shared" si="0"/>
        <v>45346.8</v>
      </c>
      <c r="E5">
        <f t="shared" si="1"/>
        <v>68020.2</v>
      </c>
      <c r="F5">
        <f>C5*0.12</f>
        <v>13604.039999999999</v>
      </c>
      <c r="I5">
        <f t="shared" si="2"/>
        <v>79356.899999999994</v>
      </c>
      <c r="J5">
        <f t="shared" si="3"/>
        <v>11336.7</v>
      </c>
      <c r="K5">
        <f t="shared" si="4"/>
        <v>5668.35</v>
      </c>
      <c r="M5">
        <f t="shared" si="5"/>
        <v>17005.05</v>
      </c>
      <c r="O5" s="17"/>
    </row>
    <row r="6" spans="1:15" x14ac:dyDescent="0.25">
      <c r="A6" t="s">
        <v>17</v>
      </c>
      <c r="B6" t="s">
        <v>17</v>
      </c>
      <c r="C6" s="1">
        <v>247962</v>
      </c>
      <c r="D6">
        <f t="shared" si="0"/>
        <v>99184.8</v>
      </c>
      <c r="E6">
        <f t="shared" si="1"/>
        <v>148777.19999999998</v>
      </c>
      <c r="F6">
        <f t="shared" si="6"/>
        <v>24796.2</v>
      </c>
      <c r="I6">
        <f t="shared" si="2"/>
        <v>173573.4</v>
      </c>
      <c r="J6">
        <f t="shared" si="3"/>
        <v>24796.2</v>
      </c>
      <c r="K6">
        <f t="shared" si="4"/>
        <v>12398.1</v>
      </c>
      <c r="M6">
        <f t="shared" si="5"/>
        <v>37194.299999999996</v>
      </c>
      <c r="O6" s="16"/>
    </row>
    <row r="7" spans="1:15" x14ac:dyDescent="0.25">
      <c r="A7" t="s">
        <v>18</v>
      </c>
      <c r="B7" t="s">
        <v>18</v>
      </c>
      <c r="C7" s="2">
        <v>101572</v>
      </c>
      <c r="D7">
        <f t="shared" si="0"/>
        <v>40628.800000000003</v>
      </c>
      <c r="E7">
        <f t="shared" si="1"/>
        <v>60943.199999999997</v>
      </c>
      <c r="F7">
        <f>C7*0.08</f>
        <v>8125.76</v>
      </c>
      <c r="I7">
        <f t="shared" si="2"/>
        <v>71100.399999999994</v>
      </c>
      <c r="J7">
        <f t="shared" si="3"/>
        <v>10157.200000000001</v>
      </c>
      <c r="K7">
        <f t="shared" si="4"/>
        <v>5078.6000000000004</v>
      </c>
      <c r="M7">
        <f t="shared" si="5"/>
        <v>15235.8</v>
      </c>
      <c r="O7" s="17"/>
    </row>
    <row r="8" spans="1:15" x14ac:dyDescent="0.25">
      <c r="A8" t="s">
        <v>19</v>
      </c>
      <c r="B8" t="s">
        <v>19</v>
      </c>
      <c r="C8" s="1">
        <v>147696</v>
      </c>
      <c r="D8">
        <f t="shared" si="0"/>
        <v>59078.400000000001</v>
      </c>
      <c r="E8">
        <f t="shared" si="1"/>
        <v>88617.599999999991</v>
      </c>
      <c r="F8">
        <f t="shared" si="6"/>
        <v>14769.6</v>
      </c>
      <c r="I8">
        <f t="shared" si="2"/>
        <v>103387.2</v>
      </c>
      <c r="J8">
        <f t="shared" si="3"/>
        <v>14769.6</v>
      </c>
      <c r="K8">
        <f t="shared" si="4"/>
        <v>7384.8</v>
      </c>
      <c r="M8">
        <f t="shared" si="5"/>
        <v>22154.399999999998</v>
      </c>
      <c r="O8" s="16"/>
    </row>
    <row r="9" spans="1:15" x14ac:dyDescent="0.25">
      <c r="A9" t="s">
        <v>20</v>
      </c>
      <c r="B9" t="s">
        <v>20</v>
      </c>
      <c r="C9" s="2">
        <v>133947</v>
      </c>
      <c r="D9">
        <f t="shared" si="0"/>
        <v>53578.8</v>
      </c>
      <c r="E9">
        <f t="shared" si="1"/>
        <v>80368.2</v>
      </c>
      <c r="F9">
        <f t="shared" si="6"/>
        <v>13394.7</v>
      </c>
      <c r="I9">
        <f t="shared" si="2"/>
        <v>93762.9</v>
      </c>
      <c r="J9">
        <f t="shared" si="3"/>
        <v>13394.7</v>
      </c>
      <c r="K9">
        <f t="shared" si="4"/>
        <v>6697.35</v>
      </c>
      <c r="M9">
        <f t="shared" si="5"/>
        <v>20092.05</v>
      </c>
      <c r="O9" s="17"/>
    </row>
    <row r="10" spans="1:15" x14ac:dyDescent="0.25">
      <c r="A10" t="s">
        <v>21</v>
      </c>
      <c r="B10" t="s">
        <v>21</v>
      </c>
      <c r="C10" s="1">
        <v>342878</v>
      </c>
      <c r="D10">
        <f t="shared" si="0"/>
        <v>137151.20000000001</v>
      </c>
      <c r="E10">
        <f t="shared" si="1"/>
        <v>205726.8</v>
      </c>
      <c r="F10">
        <f>C10*0.07</f>
        <v>24001.460000000003</v>
      </c>
      <c r="I10">
        <f t="shared" si="2"/>
        <v>240014.59999999998</v>
      </c>
      <c r="J10">
        <f t="shared" si="3"/>
        <v>34287.800000000003</v>
      </c>
      <c r="K10">
        <f t="shared" si="4"/>
        <v>17143.900000000001</v>
      </c>
      <c r="M10">
        <f t="shared" si="5"/>
        <v>51431.7</v>
      </c>
      <c r="O10" s="16"/>
    </row>
    <row r="11" spans="1:15" x14ac:dyDescent="0.25">
      <c r="A11" t="s">
        <v>22</v>
      </c>
      <c r="B11" t="s">
        <v>22</v>
      </c>
      <c r="C11" s="2">
        <v>70406</v>
      </c>
      <c r="D11">
        <f t="shared" si="0"/>
        <v>28162.400000000001</v>
      </c>
      <c r="E11">
        <f t="shared" si="1"/>
        <v>42243.6</v>
      </c>
      <c r="F11">
        <f t="shared" si="6"/>
        <v>7040.6</v>
      </c>
      <c r="I11">
        <f t="shared" si="2"/>
        <v>49284.2</v>
      </c>
      <c r="J11">
        <f t="shared" si="3"/>
        <v>7040.6</v>
      </c>
      <c r="K11">
        <f t="shared" si="4"/>
        <v>3520.3</v>
      </c>
      <c r="M11">
        <f t="shared" si="5"/>
        <v>10560.9</v>
      </c>
      <c r="O11" s="17"/>
    </row>
    <row r="12" spans="1:15" x14ac:dyDescent="0.25">
      <c r="A12" t="s">
        <v>23</v>
      </c>
      <c r="B12" t="s">
        <v>23</v>
      </c>
      <c r="C12" s="1">
        <v>670875</v>
      </c>
      <c r="D12">
        <f t="shared" si="0"/>
        <v>268350</v>
      </c>
      <c r="E12">
        <f t="shared" si="1"/>
        <v>402525</v>
      </c>
      <c r="F12">
        <f t="shared" si="6"/>
        <v>67087.5</v>
      </c>
      <c r="I12">
        <f t="shared" si="2"/>
        <v>469612.49999999994</v>
      </c>
      <c r="J12">
        <f t="shared" si="3"/>
        <v>67087.5</v>
      </c>
      <c r="K12">
        <f t="shared" si="4"/>
        <v>33543.75</v>
      </c>
      <c r="M12">
        <f t="shared" si="5"/>
        <v>100631.25</v>
      </c>
      <c r="O12" s="16"/>
    </row>
    <row r="13" spans="1:15" x14ac:dyDescent="0.25">
      <c r="A13" t="s">
        <v>24</v>
      </c>
      <c r="B13" t="s">
        <v>24</v>
      </c>
      <c r="C13" s="2">
        <v>163046</v>
      </c>
      <c r="D13">
        <f>C13*0.53</f>
        <v>86414.38</v>
      </c>
      <c r="E13">
        <f>C13*0.47</f>
        <v>76631.62</v>
      </c>
      <c r="F13">
        <f t="shared" si="6"/>
        <v>16304.6</v>
      </c>
      <c r="I13">
        <f t="shared" si="2"/>
        <v>114132.2</v>
      </c>
      <c r="J13">
        <f t="shared" si="3"/>
        <v>16304.6</v>
      </c>
      <c r="K13">
        <f t="shared" si="4"/>
        <v>8152.3</v>
      </c>
      <c r="M13">
        <f t="shared" si="5"/>
        <v>24456.899999999998</v>
      </c>
      <c r="O13" s="17"/>
    </row>
    <row r="14" spans="1:15" x14ac:dyDescent="0.25">
      <c r="A14" t="s">
        <v>25</v>
      </c>
      <c r="B14" t="s">
        <v>25</v>
      </c>
      <c r="C14" s="1">
        <v>134357</v>
      </c>
      <c r="D14">
        <f t="shared" ref="D14:D19" si="7">C14*0.53</f>
        <v>71209.210000000006</v>
      </c>
      <c r="E14">
        <f t="shared" ref="E14:E19" si="8">C14*0.47</f>
        <v>63147.789999999994</v>
      </c>
      <c r="F14">
        <f>C14*0.11</f>
        <v>14779.27</v>
      </c>
      <c r="I14">
        <f t="shared" si="2"/>
        <v>94049.9</v>
      </c>
      <c r="J14">
        <f t="shared" si="3"/>
        <v>13435.7</v>
      </c>
      <c r="K14">
        <f t="shared" si="4"/>
        <v>6717.85</v>
      </c>
      <c r="M14">
        <f t="shared" si="5"/>
        <v>20153.55</v>
      </c>
      <c r="O14" s="16"/>
    </row>
    <row r="15" spans="1:15" x14ac:dyDescent="0.25">
      <c r="A15" t="s">
        <v>26</v>
      </c>
      <c r="B15" t="s">
        <v>26</v>
      </c>
      <c r="C15" s="2">
        <v>116915</v>
      </c>
      <c r="D15">
        <f t="shared" si="7"/>
        <v>61964.950000000004</v>
      </c>
      <c r="E15">
        <f t="shared" si="8"/>
        <v>54950.049999999996</v>
      </c>
      <c r="F15">
        <f>C15*0.11</f>
        <v>12860.65</v>
      </c>
      <c r="I15">
        <f t="shared" si="2"/>
        <v>81840.5</v>
      </c>
      <c r="J15">
        <f t="shared" si="3"/>
        <v>11691.5</v>
      </c>
      <c r="K15">
        <f t="shared" si="4"/>
        <v>5845.75</v>
      </c>
      <c r="M15">
        <f t="shared" si="5"/>
        <v>17537.25</v>
      </c>
      <c r="O15" s="17"/>
    </row>
    <row r="16" spans="1:15" x14ac:dyDescent="0.25">
      <c r="A16" t="s">
        <v>27</v>
      </c>
      <c r="B16" t="s">
        <v>27</v>
      </c>
      <c r="C16" s="1">
        <v>111385</v>
      </c>
      <c r="D16">
        <f t="shared" si="7"/>
        <v>59034.05</v>
      </c>
      <c r="E16">
        <f t="shared" si="8"/>
        <v>52350.95</v>
      </c>
      <c r="F16">
        <f t="shared" si="6"/>
        <v>11138.5</v>
      </c>
      <c r="I16">
        <f t="shared" si="2"/>
        <v>77969.5</v>
      </c>
      <c r="J16">
        <f t="shared" si="3"/>
        <v>11138.5</v>
      </c>
      <c r="K16">
        <f t="shared" si="4"/>
        <v>5569.25</v>
      </c>
      <c r="M16">
        <f t="shared" si="5"/>
        <v>16707.75</v>
      </c>
      <c r="O16" s="16"/>
    </row>
    <row r="17" spans="1:15" x14ac:dyDescent="0.25">
      <c r="A17" t="s">
        <v>28</v>
      </c>
      <c r="B17" t="s">
        <v>28</v>
      </c>
      <c r="C17" s="2">
        <v>117686</v>
      </c>
      <c r="D17">
        <f t="shared" si="7"/>
        <v>62373.58</v>
      </c>
      <c r="E17">
        <f t="shared" si="8"/>
        <v>55312.42</v>
      </c>
      <c r="F17">
        <f>C17*0.1</f>
        <v>11768.6</v>
      </c>
      <c r="I17">
        <f t="shared" si="2"/>
        <v>82380.2</v>
      </c>
      <c r="J17">
        <f t="shared" si="3"/>
        <v>11768.6</v>
      </c>
      <c r="K17">
        <f t="shared" si="4"/>
        <v>5884.3</v>
      </c>
      <c r="M17">
        <f t="shared" si="5"/>
        <v>17652.899999999998</v>
      </c>
      <c r="O17" s="17"/>
    </row>
    <row r="18" spans="1:15" x14ac:dyDescent="0.25">
      <c r="A18" t="s">
        <v>29</v>
      </c>
      <c r="B18" t="s">
        <v>29</v>
      </c>
      <c r="C18" s="1">
        <v>406036</v>
      </c>
      <c r="D18">
        <f t="shared" si="7"/>
        <v>215199.08000000002</v>
      </c>
      <c r="E18">
        <f t="shared" si="8"/>
        <v>190836.91999999998</v>
      </c>
      <c r="F18">
        <f>C18*0.13</f>
        <v>52784.68</v>
      </c>
      <c r="I18">
        <f t="shared" si="2"/>
        <v>284225.19999999995</v>
      </c>
      <c r="J18">
        <f t="shared" si="3"/>
        <v>40603.600000000006</v>
      </c>
      <c r="K18">
        <f t="shared" si="4"/>
        <v>20301.800000000003</v>
      </c>
      <c r="M18">
        <f t="shared" si="5"/>
        <v>60905.399999999994</v>
      </c>
      <c r="O18" s="16"/>
    </row>
    <row r="19" spans="1:15" x14ac:dyDescent="0.25">
      <c r="A19" t="s">
        <v>30</v>
      </c>
      <c r="B19" t="s">
        <v>30</v>
      </c>
      <c r="C19" s="2">
        <v>101086</v>
      </c>
      <c r="D19">
        <f t="shared" si="7"/>
        <v>53575.58</v>
      </c>
      <c r="E19">
        <f t="shared" si="8"/>
        <v>47510.42</v>
      </c>
      <c r="F19">
        <f t="shared" ref="F19" si="9">C19*0.13</f>
        <v>13141.18</v>
      </c>
      <c r="I19">
        <f t="shared" si="2"/>
        <v>70760.2</v>
      </c>
      <c r="J19">
        <f t="shared" si="3"/>
        <v>10108.6</v>
      </c>
      <c r="K19">
        <f t="shared" si="4"/>
        <v>5054.3</v>
      </c>
      <c r="M19">
        <f t="shared" si="5"/>
        <v>15162.9</v>
      </c>
      <c r="O19" s="17"/>
    </row>
    <row r="20" spans="1:15" x14ac:dyDescent="0.25">
      <c r="C20" s="1"/>
      <c r="O20" s="16"/>
    </row>
    <row r="21" spans="1:15" x14ac:dyDescent="0.25">
      <c r="C21" s="2"/>
      <c r="O21" s="17"/>
    </row>
    <row r="22" spans="1:15" x14ac:dyDescent="0.25">
      <c r="C22" s="1"/>
      <c r="O22" s="16"/>
    </row>
    <row r="23" spans="1:15" x14ac:dyDescent="0.25">
      <c r="C23" s="2"/>
      <c r="O23" s="17"/>
    </row>
    <row r="24" spans="1:15" x14ac:dyDescent="0.25">
      <c r="C24" s="1"/>
      <c r="O24" s="16"/>
    </row>
    <row r="25" spans="1:15" x14ac:dyDescent="0.25">
      <c r="C25" s="3"/>
      <c r="O25" s="1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67D7-B42C-453C-B8FD-12FFB2E3B7DC}">
  <dimension ref="A1:C197"/>
  <sheetViews>
    <sheetView workbookViewId="0">
      <selection sqref="A1:XFD1048576"/>
    </sheetView>
  </sheetViews>
  <sheetFormatPr defaultRowHeight="15" x14ac:dyDescent="0.25"/>
  <cols>
    <col min="1" max="1" width="51.85546875" customWidth="1"/>
    <col min="2" max="2" width="47.85546875" customWidth="1"/>
    <col min="3" max="3" width="46.7109375" customWidth="1"/>
  </cols>
  <sheetData>
    <row r="1" spans="1:3" ht="120" x14ac:dyDescent="0.25">
      <c r="A1" s="18" t="s">
        <v>31</v>
      </c>
      <c r="B1" s="18" t="s">
        <v>32</v>
      </c>
      <c r="C1" s="19" t="s">
        <v>33</v>
      </c>
    </row>
    <row r="2" spans="1:3" ht="16.5" x14ac:dyDescent="0.25">
      <c r="A2" s="20" t="s">
        <v>34</v>
      </c>
      <c r="B2" s="20" t="s">
        <v>35</v>
      </c>
      <c r="C2" s="20" t="s">
        <v>14</v>
      </c>
    </row>
    <row r="3" spans="1:3" ht="16.5" x14ac:dyDescent="0.25">
      <c r="A3" s="21" t="s">
        <v>36</v>
      </c>
      <c r="B3" s="21" t="s">
        <v>37</v>
      </c>
      <c r="C3" s="21" t="s">
        <v>22</v>
      </c>
    </row>
    <row r="4" spans="1:3" ht="16.5" x14ac:dyDescent="0.25">
      <c r="A4" s="21" t="s">
        <v>38</v>
      </c>
      <c r="B4" s="21" t="s">
        <v>39</v>
      </c>
      <c r="C4" t="s">
        <v>19</v>
      </c>
    </row>
    <row r="5" spans="1:3" ht="16.5" x14ac:dyDescent="0.25">
      <c r="A5" s="21" t="s">
        <v>40</v>
      </c>
      <c r="B5" s="21" t="s">
        <v>41</v>
      </c>
    </row>
    <row r="6" spans="1:3" ht="16.5" x14ac:dyDescent="0.25">
      <c r="A6" s="21" t="s">
        <v>42</v>
      </c>
      <c r="B6" s="21" t="s">
        <v>43</v>
      </c>
    </row>
    <row r="7" spans="1:3" ht="16.5" x14ac:dyDescent="0.25">
      <c r="A7" s="21" t="s">
        <v>44</v>
      </c>
      <c r="B7" s="21" t="s">
        <v>45</v>
      </c>
    </row>
    <row r="8" spans="1:3" ht="16.5" x14ac:dyDescent="0.25">
      <c r="A8" s="21" t="s">
        <v>46</v>
      </c>
      <c r="B8" s="21"/>
    </row>
    <row r="9" spans="1:3" ht="16.5" x14ac:dyDescent="0.25">
      <c r="A9" s="22" t="s">
        <v>47</v>
      </c>
    </row>
    <row r="10" spans="1:3" ht="16.5" x14ac:dyDescent="0.25">
      <c r="A10" s="22" t="s">
        <v>48</v>
      </c>
    </row>
    <row r="11" spans="1:3" ht="16.5" x14ac:dyDescent="0.25">
      <c r="A11" s="22" t="s">
        <v>49</v>
      </c>
    </row>
    <row r="12" spans="1:3" ht="16.5" x14ac:dyDescent="0.25">
      <c r="A12" s="22" t="s">
        <v>50</v>
      </c>
    </row>
    <row r="13" spans="1:3" ht="16.5" x14ac:dyDescent="0.25">
      <c r="A13" s="22" t="s">
        <v>51</v>
      </c>
    </row>
    <row r="14" spans="1:3" ht="16.5" x14ac:dyDescent="0.25">
      <c r="A14" s="22" t="s">
        <v>52</v>
      </c>
    </row>
    <row r="15" spans="1:3" ht="16.5" x14ac:dyDescent="0.25">
      <c r="A15" s="22" t="s">
        <v>53</v>
      </c>
    </row>
    <row r="16" spans="1:3" ht="16.5" x14ac:dyDescent="0.25">
      <c r="A16" s="22" t="s">
        <v>54</v>
      </c>
    </row>
    <row r="17" spans="1:2" ht="16.5" x14ac:dyDescent="0.25">
      <c r="A17" s="22" t="s">
        <v>55</v>
      </c>
    </row>
    <row r="18" spans="1:2" ht="16.5" x14ac:dyDescent="0.25">
      <c r="A18" s="22" t="s">
        <v>56</v>
      </c>
    </row>
    <row r="19" spans="1:2" ht="16.5" x14ac:dyDescent="0.25">
      <c r="A19" s="22" t="s">
        <v>57</v>
      </c>
    </row>
    <row r="20" spans="1:2" ht="16.5" x14ac:dyDescent="0.25">
      <c r="A20" s="22" t="s">
        <v>58</v>
      </c>
    </row>
    <row r="21" spans="1:2" ht="16.5" x14ac:dyDescent="0.25">
      <c r="A21" s="22" t="s">
        <v>59</v>
      </c>
    </row>
    <row r="22" spans="1:2" ht="16.5" x14ac:dyDescent="0.25">
      <c r="A22" s="22" t="s">
        <v>60</v>
      </c>
    </row>
    <row r="23" spans="1:2" ht="16.5" x14ac:dyDescent="0.25">
      <c r="A23" s="21"/>
      <c r="B23" s="21"/>
    </row>
    <row r="24" spans="1:2" ht="16.5" x14ac:dyDescent="0.25">
      <c r="A24" s="21"/>
      <c r="B24" s="21"/>
    </row>
    <row r="25" spans="1:2" ht="16.5" x14ac:dyDescent="0.25">
      <c r="A25" s="21"/>
      <c r="B25" s="21"/>
    </row>
    <row r="26" spans="1:2" ht="16.5" x14ac:dyDescent="0.25">
      <c r="A26" s="21"/>
      <c r="B26" s="21"/>
    </row>
    <row r="27" spans="1:2" ht="16.5" x14ac:dyDescent="0.25">
      <c r="A27" s="21"/>
      <c r="B27" s="21"/>
    </row>
    <row r="28" spans="1:2" ht="16.5" x14ac:dyDescent="0.25">
      <c r="A28" s="21"/>
      <c r="B28" s="21"/>
    </row>
    <row r="29" spans="1:2" ht="16.5" x14ac:dyDescent="0.25">
      <c r="A29" s="21"/>
      <c r="B29" s="21"/>
    </row>
    <row r="30" spans="1:2" ht="16.5" x14ac:dyDescent="0.25">
      <c r="B30" s="21"/>
    </row>
    <row r="31" spans="1:2" ht="16.5" x14ac:dyDescent="0.25">
      <c r="B31" s="21"/>
    </row>
    <row r="32" spans="1:2" ht="16.5" x14ac:dyDescent="0.25">
      <c r="B32" s="21"/>
    </row>
    <row r="33" spans="1:2" ht="16.5" x14ac:dyDescent="0.25">
      <c r="B33" s="21"/>
    </row>
    <row r="34" spans="1:2" ht="16.5" x14ac:dyDescent="0.25">
      <c r="B34" s="21"/>
    </row>
    <row r="35" spans="1:2" ht="16.5" x14ac:dyDescent="0.25">
      <c r="B35" s="21"/>
    </row>
    <row r="36" spans="1:2" ht="16.5" x14ac:dyDescent="0.25">
      <c r="B36" s="21"/>
    </row>
    <row r="37" spans="1:2" ht="16.5" x14ac:dyDescent="0.25">
      <c r="B37" s="21"/>
    </row>
    <row r="38" spans="1:2" ht="16.5" x14ac:dyDescent="0.25">
      <c r="A38" s="21"/>
      <c r="B38" s="21"/>
    </row>
    <row r="39" spans="1:2" ht="16.5" x14ac:dyDescent="0.25">
      <c r="A39" s="21"/>
      <c r="B39" s="21"/>
    </row>
    <row r="40" spans="1:2" ht="16.5" x14ac:dyDescent="0.25">
      <c r="A40" s="21"/>
      <c r="B40" s="21"/>
    </row>
    <row r="41" spans="1:2" ht="16.5" x14ac:dyDescent="0.25">
      <c r="A41" s="21"/>
      <c r="B41" s="21"/>
    </row>
    <row r="42" spans="1:2" ht="16.5" x14ac:dyDescent="0.25">
      <c r="A42" s="21"/>
      <c r="B42" s="21"/>
    </row>
    <row r="43" spans="1:2" ht="16.5" x14ac:dyDescent="0.25">
      <c r="A43" s="21"/>
      <c r="B43" s="21"/>
    </row>
    <row r="44" spans="1:2" ht="16.5" x14ac:dyDescent="0.25">
      <c r="A44" s="21"/>
      <c r="B44" s="21"/>
    </row>
    <row r="45" spans="1:2" ht="16.5" x14ac:dyDescent="0.25">
      <c r="A45" s="21"/>
      <c r="B45" s="21"/>
    </row>
    <row r="46" spans="1:2" ht="16.5" x14ac:dyDescent="0.25">
      <c r="A46" s="21"/>
      <c r="B46" s="21"/>
    </row>
    <row r="47" spans="1:2" ht="16.5" x14ac:dyDescent="0.25">
      <c r="A47" s="21"/>
      <c r="B47" s="21"/>
    </row>
    <row r="48" spans="1:2" ht="16.5" x14ac:dyDescent="0.25">
      <c r="A48" s="21"/>
      <c r="B48" s="21"/>
    </row>
    <row r="49" spans="1:2" ht="16.5" x14ac:dyDescent="0.25">
      <c r="A49" s="21"/>
      <c r="B49" s="21"/>
    </row>
    <row r="50" spans="1:2" ht="16.5" x14ac:dyDescent="0.25">
      <c r="A50" s="21"/>
      <c r="B50" s="21"/>
    </row>
    <row r="51" spans="1:2" ht="16.5" x14ac:dyDescent="0.25">
      <c r="A51" s="21"/>
      <c r="B51" s="21"/>
    </row>
    <row r="52" spans="1:2" ht="16.5" x14ac:dyDescent="0.25">
      <c r="A52" s="21"/>
      <c r="B52" s="21"/>
    </row>
    <row r="53" spans="1:2" ht="16.5" x14ac:dyDescent="0.25">
      <c r="A53" s="21"/>
      <c r="B53" s="21"/>
    </row>
    <row r="54" spans="1:2" ht="16.5" x14ac:dyDescent="0.25">
      <c r="A54" s="21"/>
      <c r="B54" s="21"/>
    </row>
    <row r="55" spans="1:2" ht="16.5" x14ac:dyDescent="0.25">
      <c r="A55" s="21"/>
      <c r="B55" s="21"/>
    </row>
    <row r="56" spans="1:2" ht="16.5" x14ac:dyDescent="0.25">
      <c r="A56" s="21"/>
      <c r="B56" s="21"/>
    </row>
    <row r="57" spans="1:2" ht="16.5" x14ac:dyDescent="0.25">
      <c r="A57" s="21"/>
      <c r="B57" s="21"/>
    </row>
    <row r="58" spans="1:2" ht="16.5" x14ac:dyDescent="0.25">
      <c r="A58" s="21"/>
      <c r="B58" s="21"/>
    </row>
    <row r="59" spans="1:2" ht="16.5" x14ac:dyDescent="0.25">
      <c r="A59" s="21"/>
      <c r="B59" s="21"/>
    </row>
    <row r="60" spans="1:2" ht="16.5" x14ac:dyDescent="0.25">
      <c r="A60" s="21"/>
      <c r="B60" s="21"/>
    </row>
    <row r="61" spans="1:2" ht="16.5" x14ac:dyDescent="0.25">
      <c r="A61" s="21"/>
      <c r="B61" s="21"/>
    </row>
    <row r="62" spans="1:2" ht="16.5" x14ac:dyDescent="0.25">
      <c r="A62" s="21"/>
      <c r="B62" s="21"/>
    </row>
    <row r="63" spans="1:2" ht="16.5" x14ac:dyDescent="0.25">
      <c r="A63" s="21"/>
      <c r="B63" s="21"/>
    </row>
    <row r="64" spans="1:2" ht="16.5" x14ac:dyDescent="0.25">
      <c r="A64" s="21"/>
      <c r="B64" s="21"/>
    </row>
    <row r="65" spans="1:2" ht="16.5" x14ac:dyDescent="0.25">
      <c r="A65" s="21"/>
      <c r="B65" s="21"/>
    </row>
    <row r="66" spans="1:2" ht="16.5" x14ac:dyDescent="0.25">
      <c r="A66" s="21"/>
      <c r="B66" s="21"/>
    </row>
    <row r="67" spans="1:2" ht="16.5" x14ac:dyDescent="0.25">
      <c r="A67" s="21"/>
      <c r="B67" s="21"/>
    </row>
    <row r="68" spans="1:2" ht="16.5" x14ac:dyDescent="0.25">
      <c r="A68" s="21"/>
      <c r="B68" s="21"/>
    </row>
    <row r="69" spans="1:2" ht="16.5" x14ac:dyDescent="0.25">
      <c r="A69" s="21"/>
      <c r="B69" s="21"/>
    </row>
    <row r="70" spans="1:2" ht="16.5" x14ac:dyDescent="0.25">
      <c r="A70" s="21"/>
      <c r="B70" s="21"/>
    </row>
    <row r="71" spans="1:2" ht="16.5" x14ac:dyDescent="0.25">
      <c r="A71" s="21"/>
      <c r="B71" s="21"/>
    </row>
    <row r="72" spans="1:2" ht="16.5" x14ac:dyDescent="0.25">
      <c r="A72" s="21"/>
      <c r="B72" s="21"/>
    </row>
    <row r="73" spans="1:2" ht="16.5" x14ac:dyDescent="0.25">
      <c r="A73" s="21"/>
      <c r="B73" s="21"/>
    </row>
    <row r="74" spans="1:2" ht="16.5" x14ac:dyDescent="0.25">
      <c r="A74" s="21"/>
      <c r="B74" s="21"/>
    </row>
    <row r="75" spans="1:2" ht="16.5" x14ac:dyDescent="0.25">
      <c r="A75" s="21"/>
      <c r="B75" s="21"/>
    </row>
    <row r="76" spans="1:2" ht="16.5" x14ac:dyDescent="0.25">
      <c r="A76" s="21"/>
      <c r="B76" s="21"/>
    </row>
    <row r="77" spans="1:2" ht="16.5" x14ac:dyDescent="0.25">
      <c r="A77" s="21"/>
      <c r="B77" s="21"/>
    </row>
    <row r="78" spans="1:2" ht="16.5" x14ac:dyDescent="0.25">
      <c r="A78" s="21"/>
      <c r="B78" s="21"/>
    </row>
    <row r="79" spans="1:2" ht="16.5" x14ac:dyDescent="0.25">
      <c r="A79" s="21"/>
      <c r="B79" s="21"/>
    </row>
    <row r="80" spans="1:2" ht="16.5" x14ac:dyDescent="0.25">
      <c r="A80" s="21"/>
      <c r="B80" s="21"/>
    </row>
    <row r="81" spans="1:2" ht="16.5" x14ac:dyDescent="0.25">
      <c r="A81" s="21"/>
      <c r="B81" s="21"/>
    </row>
    <row r="82" spans="1:2" ht="16.5" x14ac:dyDescent="0.25">
      <c r="A82" s="21"/>
      <c r="B82" s="21"/>
    </row>
    <row r="83" spans="1:2" ht="16.5" x14ac:dyDescent="0.25">
      <c r="A83" s="21"/>
      <c r="B83" s="21"/>
    </row>
    <row r="84" spans="1:2" ht="16.5" x14ac:dyDescent="0.25">
      <c r="A84" s="21"/>
      <c r="B84" s="21"/>
    </row>
    <row r="85" spans="1:2" ht="16.5" x14ac:dyDescent="0.25">
      <c r="A85" s="21"/>
      <c r="B85" s="21"/>
    </row>
    <row r="86" spans="1:2" ht="16.5" x14ac:dyDescent="0.25">
      <c r="A86" s="21"/>
      <c r="B86" s="21"/>
    </row>
    <row r="87" spans="1:2" ht="16.5" x14ac:dyDescent="0.25">
      <c r="A87" s="21"/>
      <c r="B87" s="21"/>
    </row>
    <row r="88" spans="1:2" ht="16.5" x14ac:dyDescent="0.25">
      <c r="A88" s="21"/>
      <c r="B88" s="21"/>
    </row>
    <row r="89" spans="1:2" ht="16.5" x14ac:dyDescent="0.25">
      <c r="A89" s="21"/>
      <c r="B89" s="21"/>
    </row>
    <row r="90" spans="1:2" ht="16.5" x14ac:dyDescent="0.25">
      <c r="A90" s="21"/>
      <c r="B90" s="21"/>
    </row>
    <row r="91" spans="1:2" ht="16.5" x14ac:dyDescent="0.25">
      <c r="A91" s="21"/>
      <c r="B91" s="21"/>
    </row>
    <row r="92" spans="1:2" ht="16.5" x14ac:dyDescent="0.25">
      <c r="A92" s="21"/>
      <c r="B92" s="21"/>
    </row>
    <row r="93" spans="1:2" ht="16.5" x14ac:dyDescent="0.25">
      <c r="A93" s="21"/>
    </row>
    <row r="94" spans="1:2" ht="16.5" x14ac:dyDescent="0.25">
      <c r="A94" s="21"/>
    </row>
    <row r="95" spans="1:2" ht="16.5" x14ac:dyDescent="0.25">
      <c r="A95" s="21"/>
    </row>
    <row r="96" spans="1:2" ht="16.5" x14ac:dyDescent="0.25">
      <c r="A96" s="21"/>
    </row>
    <row r="97" spans="1:1" ht="16.5" x14ac:dyDescent="0.25">
      <c r="A97" s="21"/>
    </row>
    <row r="98" spans="1:1" ht="16.5" x14ac:dyDescent="0.25">
      <c r="A98" s="21"/>
    </row>
    <row r="99" spans="1:1" ht="16.5" x14ac:dyDescent="0.25">
      <c r="A99" s="21"/>
    </row>
    <row r="100" spans="1:1" ht="16.5" x14ac:dyDescent="0.25">
      <c r="A100" s="21"/>
    </row>
    <row r="101" spans="1:1" ht="16.5" x14ac:dyDescent="0.25">
      <c r="A101" s="21"/>
    </row>
    <row r="102" spans="1:1" ht="16.5" x14ac:dyDescent="0.25">
      <c r="A102" s="21"/>
    </row>
    <row r="103" spans="1:1" ht="16.5" x14ac:dyDescent="0.25">
      <c r="A103" s="21"/>
    </row>
    <row r="104" spans="1:1" ht="16.5" x14ac:dyDescent="0.25">
      <c r="A104" s="21"/>
    </row>
    <row r="105" spans="1:1" ht="16.5" x14ac:dyDescent="0.25">
      <c r="A105" s="21"/>
    </row>
    <row r="106" spans="1:1" ht="16.5" x14ac:dyDescent="0.25">
      <c r="A106" s="21"/>
    </row>
    <row r="107" spans="1:1" ht="16.5" x14ac:dyDescent="0.25">
      <c r="A107" s="21"/>
    </row>
    <row r="108" spans="1:1" ht="16.5" x14ac:dyDescent="0.25">
      <c r="A108" s="21"/>
    </row>
    <row r="109" spans="1:1" ht="16.5" x14ac:dyDescent="0.25">
      <c r="A109" s="21"/>
    </row>
    <row r="110" spans="1:1" ht="16.5" x14ac:dyDescent="0.25">
      <c r="A110" s="21"/>
    </row>
    <row r="111" spans="1:1" ht="16.5" x14ac:dyDescent="0.25">
      <c r="A111" s="21"/>
    </row>
    <row r="112" spans="1:1" ht="16.5" x14ac:dyDescent="0.25">
      <c r="A112" s="21"/>
    </row>
    <row r="113" spans="1:1" ht="16.5" x14ac:dyDescent="0.25">
      <c r="A113" s="21"/>
    </row>
    <row r="114" spans="1:1" ht="16.5" x14ac:dyDescent="0.25">
      <c r="A114" s="21"/>
    </row>
    <row r="115" spans="1:1" ht="16.5" x14ac:dyDescent="0.25">
      <c r="A115" s="21"/>
    </row>
    <row r="116" spans="1:1" ht="16.5" x14ac:dyDescent="0.25">
      <c r="A116" s="21"/>
    </row>
    <row r="117" spans="1:1" ht="16.5" x14ac:dyDescent="0.25">
      <c r="A117" s="21"/>
    </row>
    <row r="118" spans="1:1" ht="16.5" x14ac:dyDescent="0.25">
      <c r="A118" s="21"/>
    </row>
    <row r="119" spans="1:1" ht="16.5" x14ac:dyDescent="0.25">
      <c r="A119" s="21"/>
    </row>
    <row r="120" spans="1:1" ht="16.5" x14ac:dyDescent="0.25">
      <c r="A120" s="21"/>
    </row>
    <row r="121" spans="1:1" ht="16.5" x14ac:dyDescent="0.25">
      <c r="A121" s="21"/>
    </row>
    <row r="122" spans="1:1" ht="16.5" x14ac:dyDescent="0.25">
      <c r="A122" s="21"/>
    </row>
    <row r="123" spans="1:1" ht="16.5" x14ac:dyDescent="0.25">
      <c r="A123" s="21"/>
    </row>
    <row r="124" spans="1:1" ht="16.5" x14ac:dyDescent="0.25">
      <c r="A124" s="21"/>
    </row>
    <row r="125" spans="1:1" ht="16.5" x14ac:dyDescent="0.25">
      <c r="A125" s="21"/>
    </row>
    <row r="126" spans="1:1" ht="16.5" x14ac:dyDescent="0.25">
      <c r="A126" s="21"/>
    </row>
    <row r="127" spans="1:1" ht="16.5" x14ac:dyDescent="0.25">
      <c r="A127" s="21"/>
    </row>
    <row r="128" spans="1:1" ht="16.5" x14ac:dyDescent="0.25">
      <c r="A128" s="21"/>
    </row>
    <row r="129" spans="1:1" ht="16.5" x14ac:dyDescent="0.25">
      <c r="A129" s="21"/>
    </row>
    <row r="130" spans="1:1" ht="16.5" x14ac:dyDescent="0.25">
      <c r="A130" s="21"/>
    </row>
    <row r="131" spans="1:1" ht="16.5" x14ac:dyDescent="0.25">
      <c r="A131" s="21"/>
    </row>
    <row r="132" spans="1:1" ht="16.5" x14ac:dyDescent="0.25">
      <c r="A132" s="21"/>
    </row>
    <row r="133" spans="1:1" ht="16.5" x14ac:dyDescent="0.25">
      <c r="A133" s="21"/>
    </row>
    <row r="134" spans="1:1" ht="16.5" x14ac:dyDescent="0.25">
      <c r="A134" s="21"/>
    </row>
    <row r="135" spans="1:1" ht="16.5" x14ac:dyDescent="0.25">
      <c r="A135" s="21"/>
    </row>
    <row r="136" spans="1:1" ht="16.5" x14ac:dyDescent="0.25">
      <c r="A136" s="21"/>
    </row>
    <row r="137" spans="1:1" ht="16.5" x14ac:dyDescent="0.25">
      <c r="A137" s="21"/>
    </row>
    <row r="138" spans="1:1" ht="16.5" x14ac:dyDescent="0.25">
      <c r="A138" s="21"/>
    </row>
    <row r="139" spans="1:1" ht="16.5" x14ac:dyDescent="0.25">
      <c r="A139" s="21"/>
    </row>
    <row r="140" spans="1:1" ht="16.5" x14ac:dyDescent="0.25">
      <c r="A140" s="21"/>
    </row>
    <row r="141" spans="1:1" ht="16.5" x14ac:dyDescent="0.25">
      <c r="A141" s="21"/>
    </row>
    <row r="142" spans="1:1" ht="16.5" x14ac:dyDescent="0.25">
      <c r="A142" s="21"/>
    </row>
    <row r="143" spans="1:1" ht="16.5" x14ac:dyDescent="0.25">
      <c r="A143" s="21"/>
    </row>
    <row r="144" spans="1:1" ht="16.5" x14ac:dyDescent="0.25">
      <c r="A144" s="21"/>
    </row>
    <row r="145" spans="1:1" ht="16.5" x14ac:dyDescent="0.25">
      <c r="A145" s="21"/>
    </row>
    <row r="146" spans="1:1" ht="16.5" x14ac:dyDescent="0.25">
      <c r="A146" s="21"/>
    </row>
    <row r="147" spans="1:1" ht="16.5" x14ac:dyDescent="0.25">
      <c r="A147" s="21"/>
    </row>
    <row r="148" spans="1:1" ht="16.5" x14ac:dyDescent="0.25">
      <c r="A148" s="21"/>
    </row>
    <row r="149" spans="1:1" ht="16.5" x14ac:dyDescent="0.25">
      <c r="A149" s="21"/>
    </row>
    <row r="150" spans="1:1" ht="16.5" x14ac:dyDescent="0.25">
      <c r="A150" s="21"/>
    </row>
    <row r="151" spans="1:1" ht="16.5" x14ac:dyDescent="0.25">
      <c r="A151" s="21"/>
    </row>
    <row r="152" spans="1:1" ht="16.5" x14ac:dyDescent="0.25">
      <c r="A152" s="21"/>
    </row>
    <row r="153" spans="1:1" ht="16.5" x14ac:dyDescent="0.25">
      <c r="A153" s="21"/>
    </row>
    <row r="154" spans="1:1" ht="16.5" x14ac:dyDescent="0.25">
      <c r="A154" s="21"/>
    </row>
    <row r="155" spans="1:1" ht="16.5" x14ac:dyDescent="0.25">
      <c r="A155" s="21"/>
    </row>
    <row r="156" spans="1:1" ht="16.5" x14ac:dyDescent="0.25">
      <c r="A156" s="21"/>
    </row>
    <row r="157" spans="1:1" ht="16.5" x14ac:dyDescent="0.25">
      <c r="A157" s="21"/>
    </row>
    <row r="158" spans="1:1" ht="16.5" x14ac:dyDescent="0.25">
      <c r="A158" s="21"/>
    </row>
    <row r="159" spans="1:1" ht="16.5" x14ac:dyDescent="0.25">
      <c r="A159" s="21"/>
    </row>
    <row r="160" spans="1:1" ht="16.5" x14ac:dyDescent="0.25">
      <c r="A160" s="21"/>
    </row>
    <row r="161" spans="1:1" ht="16.5" x14ac:dyDescent="0.25">
      <c r="A161" s="21"/>
    </row>
    <row r="162" spans="1:1" ht="16.5" x14ac:dyDescent="0.25">
      <c r="A162" s="21"/>
    </row>
    <row r="163" spans="1:1" ht="16.5" x14ac:dyDescent="0.25">
      <c r="A163" s="21"/>
    </row>
    <row r="164" spans="1:1" ht="16.5" x14ac:dyDescent="0.25">
      <c r="A164" s="21"/>
    </row>
    <row r="165" spans="1:1" ht="16.5" x14ac:dyDescent="0.25">
      <c r="A165" s="21"/>
    </row>
    <row r="166" spans="1:1" ht="16.5" x14ac:dyDescent="0.25">
      <c r="A166" s="21"/>
    </row>
    <row r="167" spans="1:1" ht="16.5" x14ac:dyDescent="0.25">
      <c r="A167" s="21"/>
    </row>
    <row r="168" spans="1:1" ht="16.5" x14ac:dyDescent="0.25">
      <c r="A168" s="21"/>
    </row>
    <row r="169" spans="1:1" ht="16.5" x14ac:dyDescent="0.25">
      <c r="A169" s="21"/>
    </row>
    <row r="170" spans="1:1" ht="16.5" x14ac:dyDescent="0.25">
      <c r="A170" s="21"/>
    </row>
    <row r="171" spans="1:1" ht="16.5" x14ac:dyDescent="0.25">
      <c r="A171" s="21"/>
    </row>
    <row r="172" spans="1:1" ht="16.5" x14ac:dyDescent="0.25">
      <c r="A172" s="21"/>
    </row>
    <row r="173" spans="1:1" ht="16.5" x14ac:dyDescent="0.25">
      <c r="A173" s="21"/>
    </row>
    <row r="174" spans="1:1" ht="16.5" x14ac:dyDescent="0.25">
      <c r="A174" s="21"/>
    </row>
    <row r="175" spans="1:1" ht="16.5" x14ac:dyDescent="0.25">
      <c r="A175" s="21"/>
    </row>
    <row r="176" spans="1:1" ht="16.5" x14ac:dyDescent="0.25">
      <c r="A176" s="21"/>
    </row>
    <row r="177" spans="1:1" ht="16.5" x14ac:dyDescent="0.25">
      <c r="A177" s="21"/>
    </row>
    <row r="178" spans="1:1" ht="16.5" x14ac:dyDescent="0.25">
      <c r="A178" s="21"/>
    </row>
    <row r="179" spans="1:1" ht="16.5" x14ac:dyDescent="0.25">
      <c r="A179" s="21"/>
    </row>
    <row r="180" spans="1:1" ht="16.5" x14ac:dyDescent="0.25">
      <c r="A180" s="21"/>
    </row>
    <row r="181" spans="1:1" ht="16.5" x14ac:dyDescent="0.25">
      <c r="A181" s="21"/>
    </row>
    <row r="182" spans="1:1" ht="16.5" x14ac:dyDescent="0.25">
      <c r="A182" s="21"/>
    </row>
    <row r="183" spans="1:1" ht="16.5" x14ac:dyDescent="0.25">
      <c r="A183" s="21"/>
    </row>
    <row r="184" spans="1:1" ht="16.5" x14ac:dyDescent="0.25">
      <c r="A184" s="21"/>
    </row>
    <row r="185" spans="1:1" ht="16.5" x14ac:dyDescent="0.25">
      <c r="A185" s="21"/>
    </row>
    <row r="186" spans="1:1" ht="16.5" x14ac:dyDescent="0.25">
      <c r="A186" s="21"/>
    </row>
    <row r="187" spans="1:1" ht="16.5" x14ac:dyDescent="0.25">
      <c r="A187" s="21"/>
    </row>
    <row r="188" spans="1:1" ht="16.5" x14ac:dyDescent="0.25">
      <c r="A188" s="21"/>
    </row>
    <row r="189" spans="1:1" ht="16.5" x14ac:dyDescent="0.25">
      <c r="A189" s="21"/>
    </row>
    <row r="190" spans="1:1" ht="16.5" x14ac:dyDescent="0.25">
      <c r="A190" s="21"/>
    </row>
    <row r="191" spans="1:1" ht="16.5" x14ac:dyDescent="0.25">
      <c r="A191" s="21"/>
    </row>
    <row r="192" spans="1:1" ht="16.5" x14ac:dyDescent="0.25">
      <c r="A192" s="21"/>
    </row>
    <row r="193" spans="1:1" ht="16.5" x14ac:dyDescent="0.25">
      <c r="A193" s="21"/>
    </row>
    <row r="194" spans="1:1" ht="16.5" x14ac:dyDescent="0.25">
      <c r="A194" s="21"/>
    </row>
    <row r="195" spans="1:1" ht="16.5" x14ac:dyDescent="0.25">
      <c r="A195" s="21"/>
    </row>
    <row r="196" spans="1:1" ht="16.5" x14ac:dyDescent="0.25">
      <c r="A196" s="21"/>
    </row>
    <row r="197" spans="1:1" ht="16.5" x14ac:dyDescent="0.25">
      <c r="A197" s="2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a156ab-dec1-49fa-a9cf-4ddad9eb4e7c" xsi:nil="true"/>
    <lcf76f155ced4ddcb4097134ff3c332f xmlns="7a5b9cf8-6f84-47d8-bb23-7f0863df71c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D3DDBB405ED4AA6367858D626971E" ma:contentTypeVersion="14" ma:contentTypeDescription="Crée un document." ma:contentTypeScope="" ma:versionID="480f6128cb4bbd073f6326125a41424c">
  <xsd:schema xmlns:xsd="http://www.w3.org/2001/XMLSchema" xmlns:xs="http://www.w3.org/2001/XMLSchema" xmlns:p="http://schemas.microsoft.com/office/2006/metadata/properties" xmlns:ns2="7a5b9cf8-6f84-47d8-bb23-7f0863df71c6" xmlns:ns3="e7a156ab-dec1-49fa-a9cf-4ddad9eb4e7c" targetNamespace="http://schemas.microsoft.com/office/2006/metadata/properties" ma:root="true" ma:fieldsID="379a74a9217f9861f5630dd08d9dc250" ns2:_="" ns3:_="">
    <xsd:import namespace="7a5b9cf8-6f84-47d8-bb23-7f0863df71c6"/>
    <xsd:import namespace="e7a156ab-dec1-49fa-a9cf-4ddad9eb4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b9cf8-6f84-47d8-bb23-7f0863df7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156ab-dec1-49fa-a9cf-4ddad9eb4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e005071f-c08d-45d1-a0af-f0d1ecf5093e}" ma:internalName="TaxCatchAll" ma:showField="CatchAllData" ma:web="e7a156ab-dec1-49fa-a9cf-4ddad9eb4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DE1998-78A0-4AB1-AFCD-9276514F0C55}">
  <ds:schemaRefs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7a5b9cf8-6f84-47d8-bb23-7f0863df71c6"/>
    <ds:schemaRef ds:uri="http://schemas.microsoft.com/office/2006/documentManagement/types"/>
    <ds:schemaRef ds:uri="http://schemas.microsoft.com/office/2006/metadata/properties"/>
    <ds:schemaRef ds:uri="e7a156ab-dec1-49fa-a9cf-4ddad9eb4e7c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C937314-729B-4777-838C-84FB6EF264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9ABE00-1A66-40F4-8530-1F10CCD93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b9cf8-6f84-47d8-bb23-7f0863df71c6"/>
    <ds:schemaRef ds:uri="e7a156ab-dec1-49fa-a9cf-4ddad9eb4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ocha</vt:lpstr>
      <vt:lpstr>scope-fix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Martina VIT</cp:lastModifiedBy>
  <cp:revision/>
  <dcterms:created xsi:type="dcterms:W3CDTF">2024-06-04T16:23:59Z</dcterms:created>
  <dcterms:modified xsi:type="dcterms:W3CDTF">2024-09-06T08:40:04Z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0x010100873D3DDBB405ED4AA6367858D626971E</vt:lpwstr>
  </property>
  <property fmtid="{D5CDD505-2E9C-101B-9397-08002B2CF9AE}" pid="3" name="MediaServiceImageTags">
    <vt:lpwstr/>
  </property>
</Properties>
</file>