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artinvalenz/Dropbox/Proyectos/Emporio/docs/sql/"/>
    </mc:Choice>
  </mc:AlternateContent>
  <xr:revisionPtr revIDLastSave="0" documentId="13_ncr:1_{D8015A07-BC5A-D94A-8C39-B623B5664090}" xr6:coauthVersionLast="36" xr6:coauthVersionMax="36" xr10:uidLastSave="{00000000-0000-0000-0000-000000000000}"/>
  <bookViews>
    <workbookView xWindow="-27320" yWindow="460" windowWidth="28800" windowHeight="14900" xr2:uid="{E67C6502-55A6-844A-8CF7-2C63276ADE04}"/>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2" i="1"/>
  <c r="H170" i="1"/>
  <c r="H171" i="1"/>
  <c r="H172" i="1"/>
  <c r="H173" i="1"/>
  <c r="H174" i="1"/>
  <c r="H175" i="1"/>
  <c r="H176" i="1"/>
  <c r="H177" i="1"/>
  <c r="H178" i="1"/>
  <c r="J177" i="1"/>
  <c r="L176" i="1"/>
  <c r="M170" i="1"/>
  <c r="J170" i="1" s="1"/>
  <c r="M171" i="1"/>
  <c r="J171" i="1" s="1"/>
  <c r="M172" i="1"/>
  <c r="J172" i="1" s="1"/>
  <c r="M173" i="1"/>
  <c r="L173" i="1" s="1"/>
  <c r="M174" i="1"/>
  <c r="J174" i="1" s="1"/>
  <c r="M175" i="1"/>
  <c r="J175" i="1" s="1"/>
  <c r="M176" i="1"/>
  <c r="J176" i="1" s="1"/>
  <c r="M177" i="1"/>
  <c r="L177" i="1" s="1"/>
  <c r="M178" i="1"/>
  <c r="J178" i="1" s="1"/>
  <c r="N170" i="1"/>
  <c r="O170" i="1" s="1"/>
  <c r="N171" i="1"/>
  <c r="N172" i="1"/>
  <c r="N173" i="1"/>
  <c r="N174" i="1"/>
  <c r="O174" i="1" s="1"/>
  <c r="N175" i="1"/>
  <c r="O175" i="1" s="1"/>
  <c r="N176" i="1"/>
  <c r="O176" i="1" s="1"/>
  <c r="N177" i="1"/>
  <c r="O177" i="1" s="1"/>
  <c r="N178" i="1"/>
  <c r="O178" i="1" s="1"/>
  <c r="O171" i="1"/>
  <c r="O172" i="1"/>
  <c r="O173"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8" i="1"/>
  <c r="J168"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65" i="1"/>
  <c r="H16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M163" i="1"/>
  <c r="H163" i="1" s="1"/>
  <c r="M164" i="1"/>
  <c r="J164" i="1" s="1"/>
  <c r="M165" i="1"/>
  <c r="J165" i="1" s="1"/>
  <c r="M166" i="1"/>
  <c r="J166" i="1" s="1"/>
  <c r="M167" i="1"/>
  <c r="L167" i="1" s="1"/>
  <c r="M168" i="1"/>
  <c r="L168" i="1" s="1"/>
  <c r="M169" i="1"/>
  <c r="J169" i="1" s="1"/>
  <c r="N163" i="1"/>
  <c r="O163" i="1" s="1"/>
  <c r="N164" i="1"/>
  <c r="O164" i="1" s="1"/>
  <c r="N165" i="1"/>
  <c r="O165" i="1" s="1"/>
  <c r="N166" i="1"/>
  <c r="O166" i="1" s="1"/>
  <c r="N167" i="1"/>
  <c r="O167" i="1" s="1"/>
  <c r="N168" i="1"/>
  <c r="O168" i="1" s="1"/>
  <c r="N169" i="1"/>
  <c r="O169" i="1" s="1"/>
  <c r="M156" i="1"/>
  <c r="J156" i="1" s="1"/>
  <c r="M157" i="1"/>
  <c r="J157" i="1" s="1"/>
  <c r="M158" i="1"/>
  <c r="H158" i="1" s="1"/>
  <c r="M159" i="1"/>
  <c r="L159" i="1" s="1"/>
  <c r="M160" i="1"/>
  <c r="J160" i="1" s="1"/>
  <c r="M161" i="1"/>
  <c r="J161" i="1" s="1"/>
  <c r="M162" i="1"/>
  <c r="J162" i="1" s="1"/>
  <c r="N156" i="1"/>
  <c r="O156" i="1" s="1"/>
  <c r="N157" i="1"/>
  <c r="O157" i="1" s="1"/>
  <c r="N158" i="1"/>
  <c r="O158" i="1" s="1"/>
  <c r="N159" i="1"/>
  <c r="O159" i="1" s="1"/>
  <c r="N160" i="1"/>
  <c r="O160" i="1" s="1"/>
  <c r="N161" i="1"/>
  <c r="O161" i="1" s="1"/>
  <c r="N162" i="1"/>
  <c r="O162" i="1" s="1"/>
  <c r="M151" i="1"/>
  <c r="M152" i="1"/>
  <c r="M153" i="1"/>
  <c r="M154" i="1"/>
  <c r="M155" i="1"/>
  <c r="N151" i="1"/>
  <c r="O151" i="1" s="1"/>
  <c r="N152" i="1"/>
  <c r="O152" i="1" s="1"/>
  <c r="N153" i="1"/>
  <c r="O153" i="1" s="1"/>
  <c r="N154" i="1"/>
  <c r="O154" i="1" s="1"/>
  <c r="N155" i="1"/>
  <c r="O155" i="1" s="1"/>
  <c r="O2" i="1"/>
  <c r="L2" i="1"/>
  <c r="J2" i="1"/>
  <c r="H2" i="1"/>
  <c r="N3" i="1"/>
  <c r="O3"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105" i="1"/>
  <c r="O105" i="1" s="1"/>
  <c r="N106" i="1"/>
  <c r="O106" i="1" s="1"/>
  <c r="N107" i="1"/>
  <c r="O107" i="1" s="1"/>
  <c r="N108" i="1"/>
  <c r="O108" i="1" s="1"/>
  <c r="N109" i="1"/>
  <c r="O109" i="1" s="1"/>
  <c r="N110" i="1"/>
  <c r="O110" i="1" s="1"/>
  <c r="N111" i="1"/>
  <c r="O111" i="1" s="1"/>
  <c r="N112" i="1"/>
  <c r="O112" i="1" s="1"/>
  <c r="N113" i="1"/>
  <c r="O113" i="1" s="1"/>
  <c r="N114" i="1"/>
  <c r="O114" i="1" s="1"/>
  <c r="N115" i="1"/>
  <c r="O115" i="1" s="1"/>
  <c r="N116" i="1"/>
  <c r="O116" i="1" s="1"/>
  <c r="N117" i="1"/>
  <c r="O117" i="1" s="1"/>
  <c r="N118" i="1"/>
  <c r="O118" i="1" s="1"/>
  <c r="N119" i="1"/>
  <c r="O119" i="1" s="1"/>
  <c r="N120" i="1"/>
  <c r="O120" i="1" s="1"/>
  <c r="N121" i="1"/>
  <c r="O121" i="1" s="1"/>
  <c r="N122" i="1"/>
  <c r="O122" i="1" s="1"/>
  <c r="N123" i="1"/>
  <c r="O123" i="1" s="1"/>
  <c r="N124" i="1"/>
  <c r="O124" i="1" s="1"/>
  <c r="N125" i="1"/>
  <c r="O125" i="1" s="1"/>
  <c r="N126" i="1"/>
  <c r="O126" i="1" s="1"/>
  <c r="N127" i="1"/>
  <c r="O127" i="1" s="1"/>
  <c r="N128" i="1"/>
  <c r="O128" i="1" s="1"/>
  <c r="N129" i="1"/>
  <c r="O129" i="1" s="1"/>
  <c r="N130" i="1"/>
  <c r="O130" i="1" s="1"/>
  <c r="N131" i="1"/>
  <c r="O131" i="1" s="1"/>
  <c r="N132" i="1"/>
  <c r="O132" i="1" s="1"/>
  <c r="N133" i="1"/>
  <c r="O133" i="1" s="1"/>
  <c r="N134" i="1"/>
  <c r="O134" i="1" s="1"/>
  <c r="N135" i="1"/>
  <c r="O135" i="1" s="1"/>
  <c r="N136" i="1"/>
  <c r="O136" i="1" s="1"/>
  <c r="N137" i="1"/>
  <c r="O137" i="1" s="1"/>
  <c r="N138" i="1"/>
  <c r="O138" i="1" s="1"/>
  <c r="N139" i="1"/>
  <c r="O139" i="1" s="1"/>
  <c r="N140" i="1"/>
  <c r="O140" i="1" s="1"/>
  <c r="N141" i="1"/>
  <c r="O141" i="1" s="1"/>
  <c r="N142" i="1"/>
  <c r="O142" i="1" s="1"/>
  <c r="N143" i="1"/>
  <c r="O143" i="1" s="1"/>
  <c r="N144" i="1"/>
  <c r="O144" i="1" s="1"/>
  <c r="N145" i="1"/>
  <c r="O145" i="1" s="1"/>
  <c r="N146" i="1"/>
  <c r="O146" i="1" s="1"/>
  <c r="N147" i="1"/>
  <c r="O147" i="1" s="1"/>
  <c r="N148" i="1"/>
  <c r="O148" i="1" s="1"/>
  <c r="N149" i="1"/>
  <c r="O149" i="1" s="1"/>
  <c r="N150" i="1"/>
  <c r="O150" i="1" s="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2" i="1"/>
  <c r="J167" i="1" l="1"/>
  <c r="J173" i="1"/>
  <c r="H167" i="1"/>
  <c r="L172" i="1"/>
  <c r="L166" i="1"/>
  <c r="L169" i="1"/>
  <c r="L175" i="1"/>
  <c r="L171" i="1"/>
  <c r="H166" i="1"/>
  <c r="L178" i="1"/>
  <c r="L174" i="1"/>
  <c r="L170" i="1"/>
  <c r="H169" i="1"/>
  <c r="L165" i="1"/>
  <c r="J163" i="1"/>
  <c r="L164" i="1"/>
  <c r="H164" i="1"/>
  <c r="L163" i="1"/>
  <c r="L162" i="1"/>
  <c r="H162" i="1"/>
  <c r="L158" i="1"/>
  <c r="J159" i="1"/>
  <c r="H161" i="1"/>
  <c r="H157" i="1"/>
  <c r="L161" i="1"/>
  <c r="L157" i="1"/>
  <c r="H160" i="1"/>
  <c r="H156" i="1"/>
  <c r="L160" i="1"/>
  <c r="L156" i="1"/>
  <c r="H159" i="1"/>
</calcChain>
</file>

<file path=xl/sharedStrings.xml><?xml version="1.0" encoding="utf-8"?>
<sst xmlns="http://schemas.openxmlformats.org/spreadsheetml/2006/main" count="616" uniqueCount="313">
  <si>
    <t>clave</t>
  </si>
  <si>
    <t>servicio</t>
  </si>
  <si>
    <t>costo_servicio</t>
  </si>
  <si>
    <t>costo</t>
  </si>
  <si>
    <t>comision_venta_monto</t>
  </si>
  <si>
    <t>porcentaje_venta</t>
  </si>
  <si>
    <t>comision_operativa_monto</t>
  </si>
  <si>
    <t>porcentaje_operativa</t>
  </si>
  <si>
    <t>comision_gestion_monto</t>
  </si>
  <si>
    <t>porcentaje_gestion</t>
  </si>
  <si>
    <t>honorarios</t>
  </si>
  <si>
    <t>utilidad</t>
  </si>
  <si>
    <t>porcentaje_utilidad</t>
  </si>
  <si>
    <t>id</t>
  </si>
  <si>
    <t>comentarios</t>
  </si>
  <si>
    <t>ESTUDIO DE FACTIBILIDAD (inicial figurativo o nominativo)</t>
  </si>
  <si>
    <t>EF</t>
  </si>
  <si>
    <t>Estudio de Factibilidad (el IMPI cobra $102.62, pero no se solicitara)</t>
  </si>
  <si>
    <t>ESTUDIO DE FACTIBILIDAD (complementario figurativo o nominativo)</t>
  </si>
  <si>
    <t>EFC</t>
  </si>
  <si>
    <t>Búsqueda Figurativa (logotipo)</t>
  </si>
  <si>
    <t>ESTUDIO DE FACTIBILIDAD (subsecuente) hasta maximo 3</t>
  </si>
  <si>
    <t>EF(s)</t>
  </si>
  <si>
    <t>Estudio de Factibilidad subsecuente hasta máximo 3</t>
  </si>
  <si>
    <t>REGISTRO DE MARCA, AVISO O NOMBRE COMERCIAL (fisico)</t>
  </si>
  <si>
    <t>RM*</t>
  </si>
  <si>
    <t>Marca, Aviso Comercial o Nombre Comercial (EN FISICO)</t>
  </si>
  <si>
    <t>REGISTRO DE MARCA, AVISO O NOMBRE COMERCIAL (mipymes)</t>
  </si>
  <si>
    <t>RM(m)</t>
  </si>
  <si>
    <t>Marca, Aviso Comercial o Nombre Comercial (EN LINEA) mipymes</t>
  </si>
  <si>
    <t>REGISTRO DE MARCA, AVISO O NOMBRE COMERCIAL</t>
  </si>
  <si>
    <t>RM</t>
  </si>
  <si>
    <t>Marca, Aviso Comercial o Nombre Comercial (EN LINEA)</t>
  </si>
  <si>
    <t>TITULO DE MARCA, AVISO O NOMBRE COMERCIAL</t>
  </si>
  <si>
    <t>TITRM</t>
  </si>
  <si>
    <t>Titulo de Registro de Marca, Aviso o Nombre Comercial</t>
  </si>
  <si>
    <t>Oposición a una solicitud de registro de marca, aviso o nombre comercial</t>
  </si>
  <si>
    <t>OP</t>
  </si>
  <si>
    <t>RENOVACION DE MARCA, AVISO O NOMBRE COMERCIAL (mipymes)</t>
  </si>
  <si>
    <t>REN(m)</t>
  </si>
  <si>
    <t>Renovacion de un Registro de Marca, Aviso o Nombre Comercial (mipymes)</t>
  </si>
  <si>
    <t>RENOVACION DE MARCA, AVISO O NOMBRE COMERCIAL</t>
  </si>
  <si>
    <t>REN</t>
  </si>
  <si>
    <t>Renovacion de un Registro de Marca, Aviso o Nombre Comercial</t>
  </si>
  <si>
    <t>DECLARACION DE USO DE MARCA, AVISO O NOMBRE COMERCIAL</t>
  </si>
  <si>
    <t>DUSO</t>
  </si>
  <si>
    <t>Por la Declaracion de uso de Marca</t>
  </si>
  <si>
    <t>COMPROBACION VOLUNTARIA DE USO DE MARCA, AC O NC</t>
  </si>
  <si>
    <t>CUSO</t>
  </si>
  <si>
    <t>Comprobacion voluntaria cada 3 años cuando NO es obligatoria</t>
  </si>
  <si>
    <t>MARCA NOTORIAMENTE CONOCIDA</t>
  </si>
  <si>
    <t>MNC</t>
  </si>
  <si>
    <t>Marca notoriamente conocida</t>
  </si>
  <si>
    <t>MARCA FAMOSA</t>
  </si>
  <si>
    <t>MF</t>
  </si>
  <si>
    <t>Marca Famosa</t>
  </si>
  <si>
    <t>TITULO DE MARCA NOTORIAMENTE CONOCIDA</t>
  </si>
  <si>
    <t>TITMNC</t>
  </si>
  <si>
    <t>Emisión de la declaración de marca notoriamente conocida, por cada clase en la que se reconoce</t>
  </si>
  <si>
    <t>TITULO DE MARCA FAMOSA</t>
  </si>
  <si>
    <t>TITMF</t>
  </si>
  <si>
    <t>Emisión de la declaración de marca famosa</t>
  </si>
  <si>
    <t>ACTUALIZACION DE DECLARACION DE MARCA NOTORIAMENTE CONOCIDA</t>
  </si>
  <si>
    <t/>
  </si>
  <si>
    <t>ADMNC</t>
  </si>
  <si>
    <t>Actualización de una declaración de marca notoriamente conocida, por cada clase en la que se reconozca la notoriedad</t>
  </si>
  <si>
    <t>ACTUALIZACION DE MARCA FAMOSA</t>
  </si>
  <si>
    <t>ADMF</t>
  </si>
  <si>
    <t>Actualización de una declaración de marca famosa</t>
  </si>
  <si>
    <t>COPIA CERTIFICADA DE TITULOS A COLOR</t>
  </si>
  <si>
    <t>CCERT</t>
  </si>
  <si>
    <t>Copia Certificada de Titulos a color</t>
  </si>
  <si>
    <t>CONTESTACION DE REQUERIMIENTOS  (para clientes de registro con nosotros)</t>
  </si>
  <si>
    <t>CR</t>
  </si>
  <si>
    <t>Contestación de Requerimientos (mipymes)</t>
  </si>
  <si>
    <t>CONTESTACION DE REQUERIMIENTOS (NO CLIENTES) (siempre proponer salvamento)</t>
  </si>
  <si>
    <t>CR*</t>
  </si>
  <si>
    <t>Contestación de Requerimientos (siempre proponer salvamento cuando no sean clientes)</t>
  </si>
  <si>
    <t>CONTESTACION DE ANTERIORIDADES  (para clientes de registro con nosotros)</t>
  </si>
  <si>
    <t>CANT</t>
  </si>
  <si>
    <t>Contestación de Anterioridades (mipymes)</t>
  </si>
  <si>
    <t>CONTESTACION DE ANTERIORIDADES (NO CLIENTES) (siempre proponer salvamento)</t>
  </si>
  <si>
    <t>CANT*</t>
  </si>
  <si>
    <t>Contestación de Anterioridades (siempre proponer salvamento cuando no sean clientes)</t>
  </si>
  <si>
    <t>CONTESTACION DE IMPEDIMENTO LEGAL (para clientes de registro con nosotros)</t>
  </si>
  <si>
    <t>CIMP</t>
  </si>
  <si>
    <t>Contestación de Impedimentos (mipymes)</t>
  </si>
  <si>
    <t>CONTESTACION DE IMPEDIMENTO LEGAL  (NO CLIENTES) (siempre proponer salvamento)</t>
  </si>
  <si>
    <t>CIMP*</t>
  </si>
  <si>
    <t>Contestación de Impedimentos (siempre proponer salvamento cuando no sean clientes)</t>
  </si>
  <si>
    <t>PAGO POR REQUERIMIENTOS EN PLAZO ADICIONAL DE 2 MESES POR C/U</t>
  </si>
  <si>
    <t>PLAD</t>
  </si>
  <si>
    <t>Pago por requerimientos en plazo adicional de 2 meses, por cada uno</t>
  </si>
  <si>
    <t>TRANSMISION O CESION DE DERECHOS (incluye 1 signo distintivo)</t>
  </si>
  <si>
    <t>CDER</t>
  </si>
  <si>
    <t>Transmisión o cesión de derechos, cambio de nombre (Incluye contrato e inscripción)</t>
  </si>
  <si>
    <t>INSCRIPCION DE LICENCIAS, REGLAS DE USO, CONTRATO DE FRANQUICIAS  (incluye 1 signo distintivo)</t>
  </si>
  <si>
    <t>INSCONT</t>
  </si>
  <si>
    <t>Inscripción o cancelacion de contratos de Franquicias</t>
  </si>
  <si>
    <t>ACREDITAMIENTO O CAMBIO DE APODERADO LEGAL (para clientes que contraten algo mas y esto sea necesario)</t>
  </si>
  <si>
    <t>CAPO</t>
  </si>
  <si>
    <t>Cambio de apoderado legal (para cliente que nos contraten)</t>
  </si>
  <si>
    <t>CAMBIO DE DOMICILIO SOCIAL O DEL TITULAR, CAMBIO DE APODERADO LEGAL</t>
  </si>
  <si>
    <t>CDOM</t>
  </si>
  <si>
    <t>Cambio de domicilio Social o del Titular, (cambio para oir y recibir notificaciones no tiene costo)</t>
  </si>
  <si>
    <t>SOLICITUD DE DECLARACIÓN ADMINISTRATIVA DE INFRACCIÓN, NULIDAD, CADUCIDAD, CANCELACIÓN Y EN MATERIA DE COMERCIO</t>
  </si>
  <si>
    <t>SOLADM</t>
  </si>
  <si>
    <t>Solicitud de Declaración Administrativa de nulidad (los honorarios son base y pueden variar)</t>
  </si>
  <si>
    <t>Solicitud de Declaración Administrativa de caducidad, cancelación (los honorarios son base y pueden variar)</t>
  </si>
  <si>
    <t>Solicitud de Declaración Administrativa de infracción (los honorarios son base y pueden variar)</t>
  </si>
  <si>
    <t>JUICIO DE NULIDAD ANTE EL TFJA VS RESOLUCION NEGATIVA DEL IMPI</t>
  </si>
  <si>
    <t>JNUL</t>
  </si>
  <si>
    <t>Juicio de Nulidad ente el TFJA x Negativa de Marca</t>
  </si>
  <si>
    <t>AMPARO VS RESOLUCION NEGATIVA DEL TFJA</t>
  </si>
  <si>
    <t>AMP</t>
  </si>
  <si>
    <t>POR RESOLUCION FAVORABLE DE AMPARO VS RESOLUCION NEGAVA DEL IMPI</t>
  </si>
  <si>
    <t>TITAMP</t>
  </si>
  <si>
    <t>POR RESOLUCION FAVORABLE DE JUICIO DE NULIDAD ANTE EL TFJFA VS RESOLUCION NEGAVA DEL IMPI</t>
  </si>
  <si>
    <t>TITJNUL</t>
  </si>
  <si>
    <t>Pago final por sentencia favorable a juicio de nulidad x Negativa de Marca</t>
  </si>
  <si>
    <t>JUICIO CONTENCIOSO ADMINISTRATIVO ANTE EL TFJA</t>
  </si>
  <si>
    <t>JCADM</t>
  </si>
  <si>
    <t>Juicio de Nulidad ente el TFJA x Sentencia de Declaracion Adminitrativa</t>
  </si>
  <si>
    <t>JUICIO DE AMPARO</t>
  </si>
  <si>
    <t>JAMP</t>
  </si>
  <si>
    <t>DENOMINACION DE ORIGEN</t>
  </si>
  <si>
    <t>DOR</t>
  </si>
  <si>
    <t>Denominación de origen o modificación de la misma</t>
  </si>
  <si>
    <t>AUTORIZCION O RENOVACION DE DENOMINACION DE ORIGEN</t>
  </si>
  <si>
    <t>AUTDO</t>
  </si>
  <si>
    <t>Autorización o renovación</t>
  </si>
  <si>
    <t>INSCRIPCION DE PERMISO DE DENOMINACION DE OROGEN</t>
  </si>
  <si>
    <t>IPDO</t>
  </si>
  <si>
    <t>Inscripción de un permiso otorgado por el usuario</t>
  </si>
  <si>
    <t>BUSQUEDA TECNICA (micros, inventores Independientes, escuelas)</t>
  </si>
  <si>
    <t>BT</t>
  </si>
  <si>
    <t>Búsqueda técnica de Patente</t>
  </si>
  <si>
    <t>INGENIERO ESPECIALISTA</t>
  </si>
  <si>
    <t>IE</t>
  </si>
  <si>
    <t>Analisis y opinion de Ingeniero Especialista</t>
  </si>
  <si>
    <t>PATENTE (x proyecto)</t>
  </si>
  <si>
    <t>PAT</t>
  </si>
  <si>
    <t>Solicitud de Patente (MICROS) (los honorarios son base y pueden variar) falta sumar en honorarios costo de ingeniero especialista</t>
  </si>
  <si>
    <t>Solicitud de Patente (PYMES) (los honorarios son base y pueden variar) falta sumar en honorarios costo de ingeniero especialista</t>
  </si>
  <si>
    <t>Solicitud de Patente (MACRO) (los honorarios son base y pueden variar) falta sumar en honorarios costo de ingeniero especialista</t>
  </si>
  <si>
    <t>Entrada a fase nacional (conforme Capitulo 1, oficina designada)</t>
  </si>
  <si>
    <t>EFNODPAT</t>
  </si>
  <si>
    <t>Entrada a fase nacional (conforme Capitulo 1, oficina elegida)</t>
  </si>
  <si>
    <t>EFNOEPAT</t>
  </si>
  <si>
    <t>Por publicación anticipada</t>
  </si>
  <si>
    <t>PANTPAT</t>
  </si>
  <si>
    <t>TITULO DE PATENTE</t>
  </si>
  <si>
    <t>TITPAT</t>
  </si>
  <si>
    <t>Por la expedición del título</t>
  </si>
  <si>
    <t>CAMBIO DE TEXTO O DIBUJOS DE PATENTE</t>
  </si>
  <si>
    <t>CTODPAT</t>
  </si>
  <si>
    <t>Por el cambio de texto o dibujos, cada vez</t>
  </si>
  <si>
    <t>ANUALIDADES DE PATENTE</t>
  </si>
  <si>
    <t>ANUPAT5</t>
  </si>
  <si>
    <t xml:space="preserve">Por cada anualidad, de la 1ª a la 5ª </t>
  </si>
  <si>
    <t>ANUPAT10</t>
  </si>
  <si>
    <t>Por cada anualidad, de la 6ª a la 10ª</t>
  </si>
  <si>
    <t>ANUPAT20</t>
  </si>
  <si>
    <t>Por cada anualidad, de la 11ª a la última</t>
  </si>
  <si>
    <t>LICENCIA OBLIGATORIA O SU MODIFICACION</t>
  </si>
  <si>
    <t>LICOB</t>
  </si>
  <si>
    <t>Por el estudio de una solicitud de licencia obligatoria o de modificación de sus condiciones.</t>
  </si>
  <si>
    <t>REHABILITACION DE PATENTE CADUCA POR PAGO</t>
  </si>
  <si>
    <t>REHAB</t>
  </si>
  <si>
    <t>Por el estudio de la solicitud de rehabilitación de una patente caduca por falta de pago oportuno de la anualidad correspondiente</t>
  </si>
  <si>
    <t>TRANSFORMACION DE PATENTE A MODELO DE UTILIDAD O DISEÑO, O VICEVERSA</t>
  </si>
  <si>
    <t>TRANSPAT</t>
  </si>
  <si>
    <t>Por la transformación de una solicitud de patente a una de registro de modelo de utilidad o de diseño industrial, o viceversa</t>
  </si>
  <si>
    <t>RECONSIDERACION CONTRAT NEGATIVA DE PATENTE</t>
  </si>
  <si>
    <t>RECONS</t>
  </si>
  <si>
    <t>Por la reconsideración interpuesta en contra de una denegación de patente</t>
  </si>
  <si>
    <t>CRPC</t>
  </si>
  <si>
    <t xml:space="preserve">Contestacion de Requisitos (CLIENTES) </t>
  </si>
  <si>
    <t>CRPNC</t>
  </si>
  <si>
    <t xml:space="preserve">Contestacion de Requisitos (NO CLIENTES) </t>
  </si>
  <si>
    <t>CANTPC</t>
  </si>
  <si>
    <t>Contestacion de Anterioridades (CLIENTES) (los honorarios son base y pueden variar) falta sumar en honorarios costo de ingeniero especialista</t>
  </si>
  <si>
    <t>CANTPNC</t>
  </si>
  <si>
    <t>Contestacion de Anterioridades (NO CLIENTES) (los honorarios son base y pueden variar) falta sumar en honorarios costo de ingeniero especialista</t>
  </si>
  <si>
    <t>CIMPPC</t>
  </si>
  <si>
    <t>Contestacion de Impedimentos Legales (CLIENTES) (los honorarios son base y pueden variar) falta sumar en honorarios costo de ingeniero especialista</t>
  </si>
  <si>
    <t>CIMPPNC</t>
  </si>
  <si>
    <t>Contestacion de Impedimentos Legales (NO CLIENTES) (los honorarios son base y pueden variar) falta sumar en honorarios costo de ingeniero especialista</t>
  </si>
  <si>
    <t xml:space="preserve">MODELO DE UTILIDAD </t>
  </si>
  <si>
    <t>MU</t>
  </si>
  <si>
    <t>Solicitud de Modelo de Utilidad (MICROS) (los honorarios son base y pueden variar)  falta sumar en honorarios costo de ingeniero especialista</t>
  </si>
  <si>
    <t>Solicitud de Modelo de Utilidad (PYMES) (los honorarios son base y pueden variar)  falta sumar en honorarios costo de ingeniero especialista</t>
  </si>
  <si>
    <t>Solicitud de Modelo de Utilidad (MACROS) (los honorarios son base y pueden variar)  falta sumar en honorarios costo de ingeniero especialista</t>
  </si>
  <si>
    <t>EFNODMU</t>
  </si>
  <si>
    <t>Entrada a fase nacional (conforme Capitulo 2, oficina elegida)</t>
  </si>
  <si>
    <t>EFNOEMU</t>
  </si>
  <si>
    <t>TITULO DE MODELO DE UTILIDAD</t>
  </si>
  <si>
    <t>TITMU</t>
  </si>
  <si>
    <t>CRMC</t>
  </si>
  <si>
    <t>CRMNC</t>
  </si>
  <si>
    <t>CANTMC</t>
  </si>
  <si>
    <t>CANTMNC</t>
  </si>
  <si>
    <t>CIMPMC</t>
  </si>
  <si>
    <t>CIMPMNC</t>
  </si>
  <si>
    <t>ESQUEMAS DE TRAZADO DE CIRCUITOS INTEGRADOS (persona fisica)</t>
  </si>
  <si>
    <t>ETCIF</t>
  </si>
  <si>
    <t xml:space="preserve">Por la presentación de solicitudes de registros de esquemas de trazado de circuitos integrados, así como por los servicios a que se refiere el artículo 38
de la Ley, hasta la conclusión del trámite o, en su caso, expedición del título de registro
</t>
  </si>
  <si>
    <t>ANUALIDADES DE MODELOS DE UTILIDAD Y CIRCUITOS INTEGRADOS</t>
  </si>
  <si>
    <t>ANUMC3</t>
  </si>
  <si>
    <t>Por cada anualidad, de la 1ª a la 3ª</t>
  </si>
  <si>
    <t>ANUMC6</t>
  </si>
  <si>
    <t>Por cada anualidad, de la 4ª a la 6ª</t>
  </si>
  <si>
    <t>ANUMC10</t>
  </si>
  <si>
    <t>Por cada anualidad, de la 7ª a la ultima</t>
  </si>
  <si>
    <t>DISEÑO INDUSTRIAL (microempresa persona física)</t>
  </si>
  <si>
    <t>DIMICROF</t>
  </si>
  <si>
    <t>Solicitud de Diseño Industrial (MICROS)</t>
  </si>
  <si>
    <t>DISEÑO INDUSTRIAL (pymes persona física)</t>
  </si>
  <si>
    <t>DIPYMEF</t>
  </si>
  <si>
    <t>Solicitud de Diseño Industrial (PYMES)</t>
  </si>
  <si>
    <t>DISEÑO INDUSTRIAL (grandes y macro persona física)</t>
  </si>
  <si>
    <t>DIMACROF</t>
  </si>
  <si>
    <t>Solicitud de Diseño Industrial (MACROS)</t>
  </si>
  <si>
    <t>TITULO DISEÑO INDUSTRIAL (microempresa, pymes y macros persona física)</t>
  </si>
  <si>
    <t>TDIMICROF</t>
  </si>
  <si>
    <t>ANUALIDADES DE DISEÑO INDUSTRIAL</t>
  </si>
  <si>
    <t>ANUDI9</t>
  </si>
  <si>
    <t>Por cada anualidad, de la 1ª a la 9ª</t>
  </si>
  <si>
    <t>ANUDI10</t>
  </si>
  <si>
    <t>Por cada anualidad, de la 10ª a la ultima</t>
  </si>
  <si>
    <t>CRDIC</t>
  </si>
  <si>
    <t>CRDINC</t>
  </si>
  <si>
    <t>CANTDIC</t>
  </si>
  <si>
    <t>CANTDINC</t>
  </si>
  <si>
    <t>CIMPDIC</t>
  </si>
  <si>
    <t>CIMPDINC</t>
  </si>
  <si>
    <t>REGISTRO DE OBRAS</t>
  </si>
  <si>
    <t>RO</t>
  </si>
  <si>
    <t>Literaria; Musical, con o sin Letra; Dramática; Danza; Pictórica o de Dibujo; Escultórica y de Carácter Plástico; Caricatura e Historieta; Arquitectónica; Programa de Radio y Televisión; Fotográfica; Obras de Arte Aplicado; Colecciones de Obras; y demás obras que por analogía puedan considerarse obras literarías o artísticas, se incluirán en la rama que les sea más afín a su naturaleza.</t>
  </si>
  <si>
    <t>REGISTRO DE OBRA DE PROGRAMAS COMPUTACIONALES</t>
  </si>
  <si>
    <t>RPROG</t>
  </si>
  <si>
    <t>Programas computacionales, Softwares, APPs</t>
  </si>
  <si>
    <t>REGISTRO DE OBRAS AUDIOVISUALES</t>
  </si>
  <si>
    <t>ROA</t>
  </si>
  <si>
    <t>Cinematográfica y demás Obras Audiovisuales</t>
  </si>
  <si>
    <t>ENTREGA CERTIFICADO DE REGISTRO OBRAS</t>
  </si>
  <si>
    <t>CERTRO</t>
  </si>
  <si>
    <t>Certificado de Registro de Obras</t>
  </si>
  <si>
    <t>PAQUETERÍA</t>
  </si>
  <si>
    <t>PAQ</t>
  </si>
  <si>
    <t>DICTAMEN PREVIO: PUBLICACIONES PERIODICAS Y NOMBRES ARTISTICOS</t>
  </si>
  <si>
    <t>DPPN</t>
  </si>
  <si>
    <t>Dictamen Previo para Publicaciones o Difusiones Periódicas, Personas o Grupos dedicados a Actividades Artísticas</t>
  </si>
  <si>
    <t>DICTAMEN PREVIO: PERSONAJES FICTICIOS Y PROMOCIONES PUBLICITARIAS</t>
  </si>
  <si>
    <t>DPPP</t>
  </si>
  <si>
    <t>Dictamen Previo para Personajes Ficticios o Simbólicos, o Humanos de Caracterización, Promociones Publicitarias.</t>
  </si>
  <si>
    <t>RESERVA DERECHOS: PUBLICACIONES Y DIFUSIONES PERIODICAS</t>
  </si>
  <si>
    <t>RDPD</t>
  </si>
  <si>
    <t>Reserva de Derechos al Uso Exclusivo para Publicaciones y Difusiones Periódicas</t>
  </si>
  <si>
    <t>RENOVACION RESERVA DERECHOS: PUBLICACIONES Y DIFUSIONES PERIODICAS</t>
  </si>
  <si>
    <t>RENRDPD</t>
  </si>
  <si>
    <t>Renovación de Reserva de Derechos al Uso Exclusivo para Publicaciones y Difusiones Periódicas</t>
  </si>
  <si>
    <t>RESERVA DERECHOS: Nombres Artísticos, Personajes Ficticios y Promociones Publicitarias</t>
  </si>
  <si>
    <t>RDNPP</t>
  </si>
  <si>
    <t>Reserva de Derechos al Uso Exclusivo para Personas o Grupos dedicados a Actividades Artísticas, Personajes Ficticios o Humanos de Caracterización y Promociones Publicitarias</t>
  </si>
  <si>
    <t>ENTREGA CERTIFICADO RESERVA DERECHOS: Nombres Artísticos, Personajes Ficticios y Promociones Publicitarias</t>
  </si>
  <si>
    <t>CERTRD</t>
  </si>
  <si>
    <t>Certificado de Reserva de Derechos al Uso Exclusivo para Personas o Grupos dedicados a Actividades Artísticas, Personajes Ficticios o Humanos de Caracterización y Promociones Publicitarias</t>
  </si>
  <si>
    <t>RENOVACION RESERVA DERECHOS: Nombres Artísticos, Personajes Ficticios y Promociones Publicitarias</t>
  </si>
  <si>
    <t>RENRDNPP</t>
  </si>
  <si>
    <t>Renovación de Reserva de Derechos al Uso Exclusivo para Personas o Grupos dedicados a Actividades Artísticas, Personajes Ficticios o Humanos de Caracterización y Promociones Publicitarias</t>
  </si>
  <si>
    <t>ISBN</t>
  </si>
  <si>
    <t>Incluye: Solicitud ISBN y Registro en el Padron Nacional de Editores</t>
  </si>
  <si>
    <t>ISBN1</t>
  </si>
  <si>
    <t>Certificado ISBN y Código de Barras</t>
  </si>
  <si>
    <t>ISBN2</t>
  </si>
  <si>
    <t>Constancia de registro en el Padrón Nacional de Editores. Es obligatoria si es la
primera vez que solicita un número ISBN. La solicitud de alta en el Padrón
Nacional de Editores y número ISBN se realizan conjuntamente, es por ello el
trámite debe solicita</t>
  </si>
  <si>
    <t>ESTUDIO DE FACTIBILIDAD EN EU FONETICO O FIGURATIVO</t>
  </si>
  <si>
    <t>EFEU</t>
  </si>
  <si>
    <t>Estudio de Factibilidad Fonético o Figurativo</t>
  </si>
  <si>
    <t>ESTUDIO DE FACTIBILIDAD EN EU FONETICO Y FIGURATIVO</t>
  </si>
  <si>
    <t>EFEUD</t>
  </si>
  <si>
    <t>Estudio de Factibilidad Fonético y Figurativo</t>
  </si>
  <si>
    <t>ESTUDIO DE FACTIBILIDAD SUBSECUENTE (FONETICO O FIGURATIVO)</t>
  </si>
  <si>
    <t>EFEUS</t>
  </si>
  <si>
    <t>REGISTRO DE MARCA EN EU</t>
  </si>
  <si>
    <t>RMEU</t>
  </si>
  <si>
    <t>Application for registration, per international class (electronic filing, TEAS Plus application)</t>
  </si>
  <si>
    <t>TITULO DE REGISTRO DE MARCA EN EU</t>
  </si>
  <si>
    <t>TITRMEU</t>
  </si>
  <si>
    <t>Titulo de registro de Marca en EU</t>
  </si>
  <si>
    <t>CONTESTACION DE REQUERIMIENTOS EN EU</t>
  </si>
  <si>
    <t>CREU</t>
  </si>
  <si>
    <t>Contestación de Requisitos</t>
  </si>
  <si>
    <t>CONTESTACION DE IMPEDIMENTOS Y ANTERIORIDADES EN EU (*hay que sumar los honorarios del despacho en EU)</t>
  </si>
  <si>
    <t>CANTEU</t>
  </si>
  <si>
    <t>Contestación a Impedimentos y Anterioridades (A TRAVES DE DESPACHO EN EU Y DESCONTANDO SUS HONORARIOS)</t>
  </si>
  <si>
    <t>Filing an amendment to allege use under §1(c), per class</t>
  </si>
  <si>
    <t>DECLARACION DE USO A CLIENTES EN PROCESO DE REGISTRO (STATEMENT OF USE)</t>
  </si>
  <si>
    <t>SOU</t>
  </si>
  <si>
    <t>Filing a statement of use under §1(d)(1), per class (DECLARACION DE USO A CLIENTES EN PROCESO DE REGISTRO)</t>
  </si>
  <si>
    <t>EXTENSION DE PLAZO 6 MESES A CLIENTES EN PROCESO DE REGISTRO</t>
  </si>
  <si>
    <t>EXTIME</t>
  </si>
  <si>
    <t>Filing a request for a six-month extension of time for filing a statement of use under §1(d)(1), per class (EXTENSION DE 6 MESES DE PLAZO PARA UN SOU A CLIENTES EN PROCESO DE REGISTRO)</t>
  </si>
  <si>
    <t>DECLARACION DE USO A CLIENTES EN SU 5o AÑO (STATEMENT OF USE)</t>
  </si>
  <si>
    <t>SOU5</t>
  </si>
  <si>
    <t>Filing a statement of use under §1(d)(1), per class (DECLARACION DE USO A CLIENTES QUE DEBEN HACERLO EN SU QUINTO AÑO)</t>
  </si>
  <si>
    <t>EXTENSION DE PLAZO 6 MESES A CLIENTES EN SU 5o AÑO</t>
  </si>
  <si>
    <t>EXTIME5</t>
  </si>
  <si>
    <t>Filing a request for a six-month extension of time for filing a statement of use under §1(d)(1), per class (EXTENSION DE 6 MESES DE PLAZO PARA UN SOU A CLIENTES QUE DEBEN HACERLO EN SU QUINTO AÑO)</t>
  </si>
  <si>
    <t>REVIVIR PROCESO DE REGISTRO (Petitions to the Director)</t>
  </si>
  <si>
    <t>PTD</t>
  </si>
  <si>
    <t>Petitions to the Director (POR REVIVIR UN PROCESO DE REGISTRO)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</si>
</sst>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1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164466-08BA-2147-BB49-EA884D4BC35F}" name="Tabla1" displayName="Tabla1" ref="A1:O178" totalsRowShown="0">
  <autoFilter ref="A1:O178" xr:uid="{E8766A1F-9F42-634D-AF37-1733E8E56B22}"/>
  <tableColumns count="15">
    <tableColumn id="1" xr3:uid="{AC1E78DC-22D7-5B45-81F1-F6F539A416B3}" name="servicio"/>
    <tableColumn id="2" xr3:uid="{EF7ADF21-878B-D942-B7A8-6D4BF97BF707}" name="id"/>
    <tableColumn id="3" xr3:uid="{8CDCB81F-EAE8-7F4C-AFFE-ADC370A97228}" name="clave"/>
    <tableColumn id="4" xr3:uid="{D4CBF93C-872F-3449-9E9B-72A0ACC04CEB}" name="comentarios"/>
    <tableColumn id="5" xr3:uid="{B501165D-EE59-E347-98D4-3C65DCF45AB3}" name="costo_servicio" dataDxfId="10"/>
    <tableColumn id="6" xr3:uid="{56D46E57-828E-5D44-96D7-BAC905EB17CC}" name="costo" dataDxfId="9"/>
    <tableColumn id="7" xr3:uid="{168A6DD1-B9D2-F149-845F-EB635841DD38}" name="comision_venta_monto" dataDxfId="8"/>
    <tableColumn id="8" xr3:uid="{4CBE0C9F-9FE8-DD43-8331-062F9EF1E6C6}" name="porcentaje_venta" dataDxfId="7"/>
    <tableColumn id="9" xr3:uid="{1C40DD84-27E5-9D40-90E5-684A57AAA0CA}" name="comision_operativa_monto" dataDxfId="6"/>
    <tableColumn id="10" xr3:uid="{8B925284-38C6-714E-A46C-C3C2C8CF7A53}" name="porcentaje_operativa" dataDxfId="5">
      <calculatedColumnFormula>IFERROR(I2/M2*100,0)</calculatedColumnFormula>
    </tableColumn>
    <tableColumn id="11" xr3:uid="{45A81AB8-F657-C04C-A7C4-C01D1DA9C100}" name="comision_gestion_monto" dataDxfId="4"/>
    <tableColumn id="12" xr3:uid="{EEC86813-5C4E-604B-A3B1-E67765D951FD}" name="porcentaje_gestion" dataDxfId="3">
      <calculatedColumnFormula>IFERROR(K2/M2*100,0)</calculatedColumnFormula>
    </tableColumn>
    <tableColumn id="13" xr3:uid="{79879087-D26F-BE4B-892F-845C33EEE3D6}" name="honorarios" dataDxfId="2">
      <calculatedColumnFormula>F2-E2</calculatedColumnFormula>
    </tableColumn>
    <tableColumn id="14" xr3:uid="{BCF54BBC-365A-AF4C-A319-3D9B01267ED5}" name="utilidad" dataDxfId="1">
      <calculatedColumnFormula>F2-G2-I2-K2</calculatedColumnFormula>
    </tableColumn>
    <tableColumn id="15" xr3:uid="{7D0D93D6-ACF6-6C4C-8122-861BB996931A}" name="porcentaje_utilidad" dataDxfId="0">
      <calculatedColumnFormula>IFERROR(N2/F2*100,0)</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B1F4F-5DBC-7F46-811D-85AFC76B07E1}">
  <dimension ref="A1:Q178"/>
  <sheetViews>
    <sheetView tabSelected="1" workbookViewId="0">
      <pane ySplit="1" topLeftCell="A2" activePane="bottomLeft" state="frozen"/>
      <selection pane="bottomLeft" activeCell="C1" sqref="C1:C1048576"/>
    </sheetView>
  </sheetViews>
  <sheetFormatPr baseColWidth="10" defaultRowHeight="16" x14ac:dyDescent="0.2"/>
  <cols>
    <col min="4" max="4" width="13.6640625" customWidth="1"/>
    <col min="5" max="5" width="15" customWidth="1"/>
    <col min="7" max="7" width="22.6640625" customWidth="1"/>
    <col min="8" max="8" width="17.6640625" customWidth="1"/>
    <col min="9" max="9" width="25.83203125" customWidth="1"/>
    <col min="10" max="10" width="20.83203125" customWidth="1"/>
    <col min="11" max="11" width="24.1640625" customWidth="1"/>
    <col min="12" max="12" width="19.1640625" customWidth="1"/>
    <col min="13" max="13" width="12.1640625" customWidth="1"/>
    <col min="15" max="15" width="19.33203125" customWidth="1"/>
  </cols>
  <sheetData>
    <row r="1" spans="1:17" x14ac:dyDescent="0.2">
      <c r="A1" t="s">
        <v>1</v>
      </c>
      <c r="B1" t="s">
        <v>13</v>
      </c>
      <c r="C1" t="s">
        <v>0</v>
      </c>
      <c r="D1" t="s">
        <v>14</v>
      </c>
      <c r="E1" t="s">
        <v>2</v>
      </c>
      <c r="F1" t="s">
        <v>3</v>
      </c>
      <c r="G1" t="s">
        <v>4</v>
      </c>
      <c r="H1" t="s">
        <v>5</v>
      </c>
      <c r="I1" t="s">
        <v>6</v>
      </c>
      <c r="J1" t="s">
        <v>7</v>
      </c>
      <c r="K1" t="s">
        <v>8</v>
      </c>
      <c r="L1" t="s">
        <v>9</v>
      </c>
      <c r="M1" t="s">
        <v>10</v>
      </c>
      <c r="N1" t="s">
        <v>11</v>
      </c>
      <c r="O1" t="s">
        <v>12</v>
      </c>
    </row>
    <row r="2" spans="1:17" x14ac:dyDescent="0.2">
      <c r="A2" t="s">
        <v>15</v>
      </c>
      <c r="B2">
        <v>73</v>
      </c>
      <c r="C2" t="s">
        <v>16</v>
      </c>
      <c r="D2" t="s">
        <v>17</v>
      </c>
      <c r="E2" s="1">
        <v>0</v>
      </c>
      <c r="F2" s="1">
        <v>400</v>
      </c>
      <c r="G2" s="1">
        <v>40</v>
      </c>
      <c r="H2" s="1">
        <f>IFERROR(G2/M2*100,0)</f>
        <v>10</v>
      </c>
      <c r="I2" s="1">
        <v>20</v>
      </c>
      <c r="J2" s="1">
        <f>IFERROR(I2/M2*100,0)</f>
        <v>5</v>
      </c>
      <c r="K2" s="1">
        <v>20</v>
      </c>
      <c r="L2" s="1">
        <f>IFERROR(K2/M2*100,0)</f>
        <v>5</v>
      </c>
      <c r="M2" s="1">
        <f>F2-E2</f>
        <v>400</v>
      </c>
      <c r="N2" s="1">
        <f>F2-G2-I2-K2</f>
        <v>320</v>
      </c>
      <c r="O2" s="1">
        <f>IFERROR(N2/F2*100,0)</f>
        <v>80</v>
      </c>
      <c r="Q2" t="str">
        <f>IF(B2="","",CONCATENATE("update catalogo_servicios set servicio = '",A2,"', comentarios= '",D2,"', costo_servicio=",E2,", costo =",F2,", comision_venta_monto =",G2,", porcentaje_venta=",H2,", comision_operativa_monto=",I2,", porcentaje_operativa=",J2,", comision_gestion_monto=",K2,", porcentaje_gestion=",L2,", honorarios=",M2,", utilidad=",N2,", porcentaje_utilidad=",O2," where id =",B2,";"))</f>
        <v>update catalogo_servicios set servicio = 'ESTUDIO DE FACTIBILIDAD (inicial figurativo o nominativo)', comentarios= 'Estudio de Factibilidad (el IMPI cobra $102.62, pero no se solicitara)', costo_servicio=0, costo =400, comision_venta_monto =40, porcentaje_venta=10, comision_operativa_monto=20, porcentaje_operativa=5, comision_gestion_monto=20, porcentaje_gestion=5, honorarios=400, utilidad=320, porcentaje_utilidad=80 where id =73;</v>
      </c>
    </row>
    <row r="3" spans="1:17" x14ac:dyDescent="0.2">
      <c r="A3" t="s">
        <v>18</v>
      </c>
      <c r="B3">
        <v>72</v>
      </c>
      <c r="C3" t="s">
        <v>19</v>
      </c>
      <c r="D3" t="s">
        <v>20</v>
      </c>
      <c r="E3" s="1">
        <v>0</v>
      </c>
      <c r="F3" s="1">
        <v>100</v>
      </c>
      <c r="G3" s="1">
        <v>10</v>
      </c>
      <c r="H3" s="1">
        <f t="shared" ref="H3:H66" si="0">IFERROR(G3/M3*100,0)</f>
        <v>10</v>
      </c>
      <c r="I3" s="1">
        <v>5</v>
      </c>
      <c r="J3" s="1">
        <f t="shared" ref="J3:J66" si="1">IFERROR(I3/M3*100,0)</f>
        <v>5</v>
      </c>
      <c r="K3" s="1">
        <v>5</v>
      </c>
      <c r="L3" s="1">
        <f t="shared" ref="L3:L66" si="2">IFERROR(K3/M3*100,0)</f>
        <v>5</v>
      </c>
      <c r="M3" s="1">
        <f t="shared" ref="M3:M66" si="3">F3-E3</f>
        <v>100</v>
      </c>
      <c r="N3" s="1">
        <f t="shared" ref="N3:N66" si="4">F3-G3-I3-K3</f>
        <v>80</v>
      </c>
      <c r="O3" s="1">
        <f t="shared" ref="O3:O66" si="5">IFERROR(N3/F3*100,0)</f>
        <v>80</v>
      </c>
      <c r="Q3" t="str">
        <f t="shared" ref="Q3:Q66" si="6">IF(B3="","",CONCATENATE("update catalogo_servicios set servicio = '",A3,"', comentarios= '",D3,"', costo_servicio=",E3,", costo =",F3,", comision_venta_monto =",G3,", porcentaje_venta=",H3,", comision_operativa_monto=",I3,", porcentaje_operativa=",J3,", comision_gestion_monto=",K3,", porcentaje_gestion=",L3,", honorarios=",M3,", utilidad=",N3,", porcentaje_utilidad=",O3," where id =",B3,";"))</f>
        <v>update catalogo_servicios set servicio = 'ESTUDIO DE FACTIBILIDAD (complementario figurativo o nominativo)', comentarios= 'Búsqueda Figurativa (logotipo)', costo_servicio=0, costo =100, comision_venta_monto =10, porcentaje_venta=10, comision_operativa_monto=5, porcentaje_operativa=5, comision_gestion_monto=5, porcentaje_gestion=5, honorarios=100, utilidad=80, porcentaje_utilidad=80 where id =72;</v>
      </c>
    </row>
    <row r="4" spans="1:17" x14ac:dyDescent="0.2">
      <c r="A4" t="s">
        <v>21</v>
      </c>
      <c r="B4">
        <v>71</v>
      </c>
      <c r="C4" t="s">
        <v>22</v>
      </c>
      <c r="D4" t="s">
        <v>23</v>
      </c>
      <c r="E4" s="1">
        <v>0</v>
      </c>
      <c r="F4" s="1">
        <v>200</v>
      </c>
      <c r="G4" s="1">
        <v>20</v>
      </c>
      <c r="H4" s="1">
        <f t="shared" si="0"/>
        <v>10</v>
      </c>
      <c r="I4" s="1">
        <v>10</v>
      </c>
      <c r="J4" s="1">
        <f t="shared" si="1"/>
        <v>5</v>
      </c>
      <c r="K4" s="1">
        <v>10</v>
      </c>
      <c r="L4" s="1">
        <f t="shared" si="2"/>
        <v>5</v>
      </c>
      <c r="M4" s="1">
        <f t="shared" si="3"/>
        <v>200</v>
      </c>
      <c r="N4" s="1">
        <f t="shared" si="4"/>
        <v>160</v>
      </c>
      <c r="O4" s="1">
        <f t="shared" si="5"/>
        <v>80</v>
      </c>
      <c r="Q4" t="str">
        <f t="shared" si="6"/>
        <v>update catalogo_servicios set servicio = 'ESTUDIO DE FACTIBILIDAD (subsecuente) hasta maximo 3', comentarios= 'Estudio de Factibilidad subsecuente hasta máximo 3', costo_servicio=0, costo =200, comision_venta_monto =20, porcentaje_venta=10, comision_operativa_monto=10, porcentaje_operativa=5, comision_gestion_monto=10, porcentaje_gestion=5, honorarios=200, utilidad=160, porcentaje_utilidad=80 where id =71;</v>
      </c>
    </row>
    <row r="5" spans="1:17" x14ac:dyDescent="0.2">
      <c r="A5" t="s">
        <v>24</v>
      </c>
      <c r="B5">
        <v>60</v>
      </c>
      <c r="C5" t="s">
        <v>25</v>
      </c>
      <c r="D5" t="s">
        <v>26</v>
      </c>
      <c r="E5" s="1">
        <v>3126.4087999999997</v>
      </c>
      <c r="F5" s="1">
        <v>6650</v>
      </c>
      <c r="G5" s="1">
        <v>352</v>
      </c>
      <c r="H5" s="1">
        <f t="shared" si="0"/>
        <v>9.9898081253012538</v>
      </c>
      <c r="I5" s="1">
        <v>176</v>
      </c>
      <c r="J5" s="1">
        <f t="shared" si="1"/>
        <v>4.9949040626506269</v>
      </c>
      <c r="K5" s="1">
        <v>176</v>
      </c>
      <c r="L5" s="1">
        <f t="shared" si="2"/>
        <v>4.9949040626506269</v>
      </c>
      <c r="M5" s="1">
        <f t="shared" si="3"/>
        <v>3523.5912000000003</v>
      </c>
      <c r="N5" s="1">
        <f t="shared" si="4"/>
        <v>5946</v>
      </c>
      <c r="O5" s="1">
        <f t="shared" si="5"/>
        <v>89.413533834586474</v>
      </c>
      <c r="Q5" t="str">
        <f t="shared" si="6"/>
        <v>update catalogo_servicios set servicio = 'REGISTRO DE MARCA, AVISO O NOMBRE COMERCIAL (fisico)', comentarios= 'Marca, Aviso Comercial o Nombre Comercial (EN FISICO)', costo_servicio=3126.4088, costo =6650, comision_venta_monto =352, porcentaje_venta=9.98980812530125, comision_operativa_monto=176, porcentaje_operativa=4.99490406265063, comision_gestion_monto=176, porcentaje_gestion=4.99490406265063, honorarios=3523.5912, utilidad=5946, porcentaje_utilidad=89.4135338345865 where id =60;</v>
      </c>
    </row>
    <row r="6" spans="1:17" x14ac:dyDescent="0.2">
      <c r="A6" t="s">
        <v>27</v>
      </c>
      <c r="B6">
        <v>116</v>
      </c>
      <c r="C6" t="s">
        <v>28</v>
      </c>
      <c r="D6" t="s">
        <v>29</v>
      </c>
      <c r="E6" s="1">
        <v>2813.7655999999997</v>
      </c>
      <c r="F6" s="1">
        <v>6350</v>
      </c>
      <c r="G6" s="1">
        <v>354</v>
      </c>
      <c r="H6" s="1">
        <f t="shared" si="0"/>
        <v>10.010648615374592</v>
      </c>
      <c r="I6" s="1">
        <v>177</v>
      </c>
      <c r="J6" s="1">
        <f t="shared" si="1"/>
        <v>5.005324307687296</v>
      </c>
      <c r="K6" s="1">
        <v>177</v>
      </c>
      <c r="L6" s="1">
        <f t="shared" si="2"/>
        <v>5.005324307687296</v>
      </c>
      <c r="M6" s="1">
        <f t="shared" si="3"/>
        <v>3536.2344000000003</v>
      </c>
      <c r="N6" s="1">
        <f t="shared" si="4"/>
        <v>5642</v>
      </c>
      <c r="O6" s="1">
        <f t="shared" si="5"/>
        <v>88.850393700787407</v>
      </c>
      <c r="Q6" t="str">
        <f t="shared" si="6"/>
        <v>update catalogo_servicios set servicio = 'REGISTRO DE MARCA, AVISO O NOMBRE COMERCIAL (mipymes)', comentarios= 'Marca, Aviso Comercial o Nombre Comercial (EN LINEA) mipymes', costo_servicio=2813.7656, costo =6350, comision_venta_monto =354, porcentaje_venta=10.0106486153746, comision_operativa_monto=177, porcentaje_operativa=5.0053243076873, comision_gestion_monto=177, porcentaje_gestion=5.0053243076873, honorarios=3536.2344, utilidad=5642, porcentaje_utilidad=88.8503937007874 where id =116;</v>
      </c>
    </row>
    <row r="7" spans="1:17" x14ac:dyDescent="0.2">
      <c r="A7" t="s">
        <v>30</v>
      </c>
      <c r="B7">
        <v>60</v>
      </c>
      <c r="C7" t="s">
        <v>31</v>
      </c>
      <c r="D7" t="s">
        <v>32</v>
      </c>
      <c r="E7" s="1">
        <v>2813.7655999999997</v>
      </c>
      <c r="F7" s="1">
        <v>7850</v>
      </c>
      <c r="G7" s="1">
        <v>504</v>
      </c>
      <c r="H7" s="1">
        <f t="shared" si="0"/>
        <v>10.007477014969755</v>
      </c>
      <c r="I7" s="1">
        <v>252</v>
      </c>
      <c r="J7" s="1">
        <f t="shared" si="1"/>
        <v>5.0037385074848775</v>
      </c>
      <c r="K7" s="1">
        <v>252</v>
      </c>
      <c r="L7" s="1">
        <f t="shared" si="2"/>
        <v>5.0037385074848775</v>
      </c>
      <c r="M7" s="1">
        <f t="shared" si="3"/>
        <v>5036.2344000000003</v>
      </c>
      <c r="N7" s="1">
        <f t="shared" si="4"/>
        <v>6842</v>
      </c>
      <c r="O7" s="1">
        <f t="shared" si="5"/>
        <v>87.159235668789819</v>
      </c>
      <c r="Q7" t="str">
        <f t="shared" si="6"/>
        <v>update catalogo_servicios set servicio = 'REGISTRO DE MARCA, AVISO O NOMBRE COMERCIAL', comentarios= 'Marca, Aviso Comercial o Nombre Comercial (EN LINEA)', costo_servicio=2813.7656, costo =7850, comision_venta_monto =504, porcentaje_venta=10.0074770149698, comision_operativa_monto=252, porcentaje_operativa=5.00373850748488, comision_gestion_monto=252, porcentaje_gestion=5.00373850748488, honorarios=5036.2344, utilidad=6842, porcentaje_utilidad=87.1592356687898 where id =60;</v>
      </c>
    </row>
    <row r="8" spans="1:17" x14ac:dyDescent="0.2">
      <c r="A8" t="s">
        <v>33</v>
      </c>
      <c r="B8">
        <v>52</v>
      </c>
      <c r="C8" t="s">
        <v>34</v>
      </c>
      <c r="D8" t="s">
        <v>35</v>
      </c>
      <c r="E8" s="1">
        <v>0</v>
      </c>
      <c r="F8" s="1">
        <v>1500</v>
      </c>
      <c r="G8" s="1">
        <v>150</v>
      </c>
      <c r="H8" s="1">
        <f t="shared" si="0"/>
        <v>10</v>
      </c>
      <c r="I8" s="1">
        <v>75</v>
      </c>
      <c r="J8" s="1">
        <f t="shared" si="1"/>
        <v>5</v>
      </c>
      <c r="K8" s="1">
        <v>75</v>
      </c>
      <c r="L8" s="1">
        <f t="shared" si="2"/>
        <v>5</v>
      </c>
      <c r="M8" s="1">
        <f t="shared" si="3"/>
        <v>1500</v>
      </c>
      <c r="N8" s="1">
        <f t="shared" si="4"/>
        <v>1200</v>
      </c>
      <c r="O8" s="1">
        <f t="shared" si="5"/>
        <v>80</v>
      </c>
      <c r="Q8" t="str">
        <f t="shared" si="6"/>
        <v>update catalogo_servicios set servicio = 'TITULO DE MARCA, AVISO O NOMBRE COMERCIAL', comentarios= 'Titulo de Registro de Marca, Aviso o Nombre Comercial', costo_servicio=0, costo =1500, comision_venta_monto =150, porcentaje_venta=10, comision_operativa_monto=75, porcentaje_operativa=5, comision_gestion_monto=75, porcentaje_gestion=5, honorarios=1500, utilidad=1200, porcentaje_utilidad=80 where id =52;</v>
      </c>
    </row>
    <row r="9" spans="1:17" x14ac:dyDescent="0.2">
      <c r="A9" t="s">
        <v>36</v>
      </c>
      <c r="B9">
        <v>65</v>
      </c>
      <c r="C9" t="s">
        <v>37</v>
      </c>
      <c r="D9" t="s">
        <v>36</v>
      </c>
      <c r="E9" s="1">
        <v>4296.7444000000005</v>
      </c>
      <c r="F9" s="1">
        <v>12000</v>
      </c>
      <c r="G9" s="1">
        <v>770</v>
      </c>
      <c r="H9" s="1">
        <f t="shared" si="0"/>
        <v>9.995773734938771</v>
      </c>
      <c r="I9" s="1">
        <v>385</v>
      </c>
      <c r="J9" s="1">
        <f t="shared" si="1"/>
        <v>4.9978868674693855</v>
      </c>
      <c r="K9" s="1">
        <v>385</v>
      </c>
      <c r="L9" s="1">
        <f t="shared" si="2"/>
        <v>4.9978868674693855</v>
      </c>
      <c r="M9" s="1">
        <f t="shared" si="3"/>
        <v>7703.2555999999995</v>
      </c>
      <c r="N9" s="1">
        <f t="shared" si="4"/>
        <v>10460</v>
      </c>
      <c r="O9" s="1">
        <f t="shared" si="5"/>
        <v>87.166666666666671</v>
      </c>
      <c r="Q9" t="str">
        <f t="shared" si="6"/>
        <v>update catalogo_servicios set servicio = 'Oposición a una solicitud de registro de marca, aviso o nombre comercial', comentarios= 'Oposición a una solicitud de registro de marca, aviso o nombre comercial', costo_servicio=4296.7444, costo =12000, comision_venta_monto =770, porcentaje_venta=9.99577373493877, comision_operativa_monto=385, porcentaje_operativa=4.99788686746939, comision_gestion_monto=385, porcentaje_gestion=4.99788686746939, honorarios=7703.2556, utilidad=10460, porcentaje_utilidad=87.1666666666667 where id =65;</v>
      </c>
    </row>
    <row r="10" spans="1:17" x14ac:dyDescent="0.2">
      <c r="A10" t="s">
        <v>38</v>
      </c>
      <c r="B10">
        <v>117</v>
      </c>
      <c r="C10" t="s">
        <v>39</v>
      </c>
      <c r="D10" t="s">
        <v>40</v>
      </c>
      <c r="E10" s="1">
        <v>3013.4132</v>
      </c>
      <c r="F10" s="1">
        <v>6550</v>
      </c>
      <c r="G10" s="1">
        <v>354</v>
      </c>
      <c r="H10" s="1">
        <f t="shared" si="0"/>
        <v>10.009651113327687</v>
      </c>
      <c r="I10" s="1">
        <v>177</v>
      </c>
      <c r="J10" s="1">
        <f t="shared" si="1"/>
        <v>5.0048255566638433</v>
      </c>
      <c r="K10" s="1">
        <v>177</v>
      </c>
      <c r="L10" s="1">
        <f t="shared" si="2"/>
        <v>5.0048255566638433</v>
      </c>
      <c r="M10" s="1">
        <f t="shared" si="3"/>
        <v>3536.5868</v>
      </c>
      <c r="N10" s="1">
        <f t="shared" si="4"/>
        <v>5842</v>
      </c>
      <c r="O10" s="1">
        <f t="shared" si="5"/>
        <v>89.190839694656489</v>
      </c>
      <c r="Q10" t="str">
        <f t="shared" si="6"/>
        <v>update catalogo_servicios set servicio = 'RENOVACION DE MARCA, AVISO O NOMBRE COMERCIAL (mipymes)', comentarios= 'Renovacion de un Registro de Marca, Aviso o Nombre Comercial (mipymes)', costo_servicio=3013.4132, costo =6550, comision_venta_monto =354, porcentaje_venta=10.0096511133277, comision_operativa_monto=177, porcentaje_operativa=5.00482555666384, comision_gestion_monto=177, porcentaje_gestion=5.00482555666384, honorarios=3536.5868, utilidad=5842, porcentaje_utilidad=89.1908396946565 where id =117;</v>
      </c>
    </row>
    <row r="11" spans="1:17" x14ac:dyDescent="0.2">
      <c r="A11" t="s">
        <v>41</v>
      </c>
      <c r="B11">
        <v>63</v>
      </c>
      <c r="C11" t="s">
        <v>42</v>
      </c>
      <c r="D11" t="s">
        <v>43</v>
      </c>
      <c r="E11" s="1">
        <v>3013.4132</v>
      </c>
      <c r="F11" s="1">
        <v>8000</v>
      </c>
      <c r="G11" s="1">
        <v>499</v>
      </c>
      <c r="H11" s="1">
        <f t="shared" si="0"/>
        <v>10.006844762032419</v>
      </c>
      <c r="I11" s="1">
        <v>249</v>
      </c>
      <c r="J11" s="1">
        <f t="shared" si="1"/>
        <v>4.9933954824570588</v>
      </c>
      <c r="K11" s="1">
        <v>249</v>
      </c>
      <c r="L11" s="1">
        <f t="shared" si="2"/>
        <v>4.9933954824570588</v>
      </c>
      <c r="M11" s="1">
        <f t="shared" si="3"/>
        <v>4986.5868</v>
      </c>
      <c r="N11" s="1">
        <f t="shared" si="4"/>
        <v>7003</v>
      </c>
      <c r="O11" s="1">
        <f t="shared" si="5"/>
        <v>87.537499999999994</v>
      </c>
      <c r="Q11" t="str">
        <f t="shared" si="6"/>
        <v>update catalogo_servicios set servicio = 'RENOVACION DE MARCA, AVISO O NOMBRE COMERCIAL', comentarios= 'Renovacion de un Registro de Marca, Aviso o Nombre Comercial', costo_servicio=3013.4132, costo =8000, comision_venta_monto =499, porcentaje_venta=10.0068447620324, comision_operativa_monto=249, porcentaje_operativa=4.99339548245706, comision_gestion_monto=249, porcentaje_gestion=4.99339548245706, honorarios=4986.5868, utilidad=7003, porcentaje_utilidad=87.5375 where id =63;</v>
      </c>
    </row>
    <row r="12" spans="1:17" x14ac:dyDescent="0.2">
      <c r="A12" t="s">
        <v>44</v>
      </c>
      <c r="B12">
        <v>107</v>
      </c>
      <c r="C12" t="s">
        <v>45</v>
      </c>
      <c r="D12" t="s">
        <v>46</v>
      </c>
      <c r="E12" s="1">
        <v>1143.3771999999999</v>
      </c>
      <c r="F12" s="1">
        <v>1990</v>
      </c>
      <c r="G12" s="1">
        <v>85</v>
      </c>
      <c r="H12" s="1">
        <f t="shared" si="0"/>
        <v>10.039890255731358</v>
      </c>
      <c r="I12" s="1">
        <v>42</v>
      </c>
      <c r="J12" s="1">
        <f t="shared" si="1"/>
        <v>4.9608869498907886</v>
      </c>
      <c r="K12" s="1">
        <v>42</v>
      </c>
      <c r="L12" s="1">
        <f t="shared" si="2"/>
        <v>4.9608869498907886</v>
      </c>
      <c r="M12" s="1">
        <f t="shared" si="3"/>
        <v>846.6228000000001</v>
      </c>
      <c r="N12" s="1">
        <f t="shared" si="4"/>
        <v>1821</v>
      </c>
      <c r="O12" s="1">
        <f t="shared" si="5"/>
        <v>91.507537688442213</v>
      </c>
      <c r="Q12" t="str">
        <f t="shared" si="6"/>
        <v>update catalogo_servicios set servicio = 'DECLARACION DE USO DE MARCA, AVISO O NOMBRE COMERCIAL', comentarios= 'Por la Declaracion de uso de Marca', costo_servicio=1143.3772, costo =1990, comision_venta_monto =85, porcentaje_venta=10.0398902557314, comision_operativa_monto=42, porcentaje_operativa=4.96088694989079, comision_gestion_monto=42, porcentaje_gestion=4.96088694989079, honorarios=846.6228, utilidad=1821, porcentaje_utilidad=91.5075376884422 where id =107;</v>
      </c>
    </row>
    <row r="13" spans="1:17" x14ac:dyDescent="0.2">
      <c r="A13" t="s">
        <v>47</v>
      </c>
      <c r="B13">
        <v>74</v>
      </c>
      <c r="C13" t="s">
        <v>48</v>
      </c>
      <c r="D13" t="s">
        <v>49</v>
      </c>
      <c r="E13" s="1">
        <v>0</v>
      </c>
      <c r="F13" s="1">
        <v>1000</v>
      </c>
      <c r="G13" s="1">
        <v>100</v>
      </c>
      <c r="H13" s="1">
        <f t="shared" si="0"/>
        <v>10</v>
      </c>
      <c r="I13" s="1">
        <v>50</v>
      </c>
      <c r="J13" s="1">
        <f t="shared" si="1"/>
        <v>5</v>
      </c>
      <c r="K13" s="1">
        <v>50</v>
      </c>
      <c r="L13" s="1">
        <f t="shared" si="2"/>
        <v>5</v>
      </c>
      <c r="M13" s="1">
        <f t="shared" si="3"/>
        <v>1000</v>
      </c>
      <c r="N13" s="1">
        <f t="shared" si="4"/>
        <v>800</v>
      </c>
      <c r="O13" s="1">
        <f t="shared" si="5"/>
        <v>80</v>
      </c>
      <c r="Q13" t="str">
        <f t="shared" si="6"/>
        <v>update catalogo_servicios set servicio = 'COMPROBACION VOLUNTARIA DE USO DE MARCA, AC O NC', comentarios= 'Comprobacion voluntaria cada 3 años cuando NO es obligatoria', costo_servicio=0, costo =1000, comision_venta_monto =100, porcentaje_venta=10, comision_operativa_monto=50, porcentaje_operativa=5, comision_gestion_monto=50, porcentaje_gestion=5, honorarios=1000, utilidad=800, porcentaje_utilidad=80 where id =74;</v>
      </c>
    </row>
    <row r="14" spans="1:17" x14ac:dyDescent="0.2">
      <c r="A14" t="s">
        <v>50</v>
      </c>
      <c r="B14">
        <v>68</v>
      </c>
      <c r="C14" t="s">
        <v>51</v>
      </c>
      <c r="D14" t="s">
        <v>52</v>
      </c>
      <c r="E14" s="1">
        <v>3015.0951999999997</v>
      </c>
      <c r="F14" s="1">
        <v>13500</v>
      </c>
      <c r="G14" s="1">
        <v>1048</v>
      </c>
      <c r="H14" s="1">
        <f t="shared" si="0"/>
        <v>9.9953220366864937</v>
      </c>
      <c r="I14" s="1">
        <v>524</v>
      </c>
      <c r="J14" s="1">
        <f t="shared" si="1"/>
        <v>4.9976610183432468</v>
      </c>
      <c r="K14" s="1">
        <v>524</v>
      </c>
      <c r="L14" s="1">
        <f t="shared" si="2"/>
        <v>4.9976610183432468</v>
      </c>
      <c r="M14" s="1">
        <f t="shared" si="3"/>
        <v>10484.9048</v>
      </c>
      <c r="N14" s="1">
        <f t="shared" si="4"/>
        <v>11404</v>
      </c>
      <c r="O14" s="1">
        <f t="shared" si="5"/>
        <v>84.474074074074082</v>
      </c>
      <c r="Q14" t="str">
        <f t="shared" si="6"/>
        <v>update catalogo_servicios set servicio = 'MARCA NOTORIAMENTE CONOCIDA', comentarios= 'Marca notoriamente conocida', costo_servicio=3015.0952, costo =13500, comision_venta_monto =1048, porcentaje_venta=9.99532203668649, comision_operativa_monto=524, porcentaje_operativa=4.99766101834325, comision_gestion_monto=524, porcentaje_gestion=4.99766101834325, honorarios=10484.9048, utilidad=11404, porcentaje_utilidad=84.4740740740741 where id =68;</v>
      </c>
    </row>
    <row r="15" spans="1:17" x14ac:dyDescent="0.2">
      <c r="A15" t="s">
        <v>53</v>
      </c>
      <c r="B15">
        <v>69</v>
      </c>
      <c r="C15" t="s">
        <v>54</v>
      </c>
      <c r="D15" t="s">
        <v>55</v>
      </c>
      <c r="E15" s="1">
        <v>2924.4644000000003</v>
      </c>
      <c r="F15" s="1">
        <v>25000</v>
      </c>
      <c r="G15" s="1">
        <v>2208</v>
      </c>
      <c r="H15" s="1">
        <f t="shared" si="0"/>
        <v>10.002022329188698</v>
      </c>
      <c r="I15" s="1">
        <v>1104</v>
      </c>
      <c r="J15" s="1">
        <f t="shared" si="1"/>
        <v>5.0010111645943489</v>
      </c>
      <c r="K15" s="1">
        <v>1104</v>
      </c>
      <c r="L15" s="1">
        <f t="shared" si="2"/>
        <v>5.0010111645943489</v>
      </c>
      <c r="M15" s="1">
        <f t="shared" si="3"/>
        <v>22075.535599999999</v>
      </c>
      <c r="N15" s="1">
        <f t="shared" si="4"/>
        <v>20584</v>
      </c>
      <c r="O15" s="1">
        <f t="shared" si="5"/>
        <v>82.335999999999999</v>
      </c>
      <c r="Q15" t="str">
        <f t="shared" si="6"/>
        <v>update catalogo_servicios set servicio = 'MARCA FAMOSA', comentarios= 'Marca Famosa', costo_servicio=2924.4644, costo =25000, comision_venta_monto =2208, porcentaje_venta=10.0020223291887, comision_operativa_monto=1104, porcentaje_operativa=5.00101116459435, comision_gestion_monto=1104, porcentaje_gestion=5.00101116459435, honorarios=22075.5356, utilidad=20584, porcentaje_utilidad=82.336 where id =69;</v>
      </c>
    </row>
    <row r="16" spans="1:17" x14ac:dyDescent="0.2">
      <c r="A16" t="s">
        <v>56</v>
      </c>
      <c r="B16">
        <v>57</v>
      </c>
      <c r="C16" t="s">
        <v>57</v>
      </c>
      <c r="D16" t="s">
        <v>58</v>
      </c>
      <c r="E16" s="1">
        <v>1131.3944000000001</v>
      </c>
      <c r="F16" s="1">
        <v>5000</v>
      </c>
      <c r="G16" s="1">
        <v>387</v>
      </c>
      <c r="H16" s="1">
        <f t="shared" si="0"/>
        <v>10.00360439947665</v>
      </c>
      <c r="I16" s="1">
        <v>193</v>
      </c>
      <c r="J16" s="1">
        <f t="shared" si="1"/>
        <v>4.9888776462506286</v>
      </c>
      <c r="K16" s="1">
        <v>193</v>
      </c>
      <c r="L16" s="1">
        <f t="shared" si="2"/>
        <v>4.9888776462506286</v>
      </c>
      <c r="M16" s="1">
        <f t="shared" si="3"/>
        <v>3868.6055999999999</v>
      </c>
      <c r="N16" s="1">
        <f t="shared" si="4"/>
        <v>4227</v>
      </c>
      <c r="O16" s="1">
        <f t="shared" si="5"/>
        <v>84.54</v>
      </c>
      <c r="Q16" t="str">
        <f t="shared" si="6"/>
        <v>update catalogo_servicios set servicio = 'TITULO DE MARCA NOTORIAMENTE CONOCIDA', comentarios= 'Emisión de la declaración de marca notoriamente conocida, por cada clase en la que se reconoce', costo_servicio=1131.3944, costo =5000, comision_venta_monto =387, porcentaje_venta=10.0036043994767, comision_operativa_monto=193, porcentaje_operativa=4.98887764625063, comision_gestion_monto=193, porcentaje_gestion=4.98887764625063, honorarios=3868.6056, utilidad=4227, porcentaje_utilidad=84.54 where id =57;</v>
      </c>
    </row>
    <row r="17" spans="1:17" x14ac:dyDescent="0.2">
      <c r="A17" t="s">
        <v>59</v>
      </c>
      <c r="B17">
        <v>58</v>
      </c>
      <c r="C17" t="s">
        <v>60</v>
      </c>
      <c r="D17" t="s">
        <v>61</v>
      </c>
      <c r="E17" s="1">
        <v>53213.004799999995</v>
      </c>
      <c r="F17" s="1">
        <v>55000</v>
      </c>
      <c r="G17" s="1">
        <v>179</v>
      </c>
      <c r="H17" s="1">
        <f t="shared" si="0"/>
        <v>10.016814818528864</v>
      </c>
      <c r="I17" s="1">
        <v>89</v>
      </c>
      <c r="J17" s="1">
        <f t="shared" si="1"/>
        <v>4.9804274796037369</v>
      </c>
      <c r="K17" s="1">
        <v>89</v>
      </c>
      <c r="L17" s="1">
        <f t="shared" si="2"/>
        <v>4.9804274796037369</v>
      </c>
      <c r="M17" s="1">
        <f t="shared" si="3"/>
        <v>1786.9952000000048</v>
      </c>
      <c r="N17" s="1">
        <f t="shared" si="4"/>
        <v>54643</v>
      </c>
      <c r="O17" s="1">
        <f t="shared" si="5"/>
        <v>99.350909090909084</v>
      </c>
      <c r="Q17" t="str">
        <f t="shared" si="6"/>
        <v>update catalogo_servicios set servicio = 'TITULO DE MARCA FAMOSA', comentarios= 'Emisión de la declaración de marca famosa', costo_servicio=53213.0048, costo =55000, comision_venta_monto =179, porcentaje_venta=10.0168148185289, comision_operativa_monto=89, porcentaje_operativa=4.98042747960374, comision_gestion_monto=89, porcentaje_gestion=4.98042747960374, honorarios=1786.9952, utilidad=54643, porcentaje_utilidad=99.3509090909091 where id =58;</v>
      </c>
    </row>
    <row r="18" spans="1:17" x14ac:dyDescent="0.2">
      <c r="A18" t="s">
        <v>62</v>
      </c>
      <c r="B18" t="s">
        <v>63</v>
      </c>
      <c r="C18" t="s">
        <v>64</v>
      </c>
      <c r="D18" t="s">
        <v>65</v>
      </c>
      <c r="E18" s="1">
        <v>1431.7995999999998</v>
      </c>
      <c r="F18" s="1">
        <v>2800</v>
      </c>
      <c r="G18" s="1">
        <v>137</v>
      </c>
      <c r="H18" s="1">
        <f t="shared" si="0"/>
        <v>10.013153043954672</v>
      </c>
      <c r="I18" s="1">
        <v>68</v>
      </c>
      <c r="J18" s="1">
        <f t="shared" si="1"/>
        <v>4.9700321678023185</v>
      </c>
      <c r="K18" s="1">
        <v>68</v>
      </c>
      <c r="L18" s="1">
        <f t="shared" si="2"/>
        <v>4.9700321678023185</v>
      </c>
      <c r="M18" s="1">
        <f t="shared" si="3"/>
        <v>1368.2004000000002</v>
      </c>
      <c r="N18" s="1">
        <f t="shared" si="4"/>
        <v>2527</v>
      </c>
      <c r="O18" s="1">
        <f t="shared" si="5"/>
        <v>90.25</v>
      </c>
      <c r="Q18" t="str">
        <f t="shared" si="6"/>
        <v/>
      </c>
    </row>
    <row r="19" spans="1:17" x14ac:dyDescent="0.2">
      <c r="A19" t="s">
        <v>66</v>
      </c>
      <c r="B19" t="s">
        <v>63</v>
      </c>
      <c r="C19" t="s">
        <v>67</v>
      </c>
      <c r="D19" t="s">
        <v>68</v>
      </c>
      <c r="E19" s="1">
        <v>51698.1492</v>
      </c>
      <c r="F19" s="1">
        <v>55000</v>
      </c>
      <c r="G19" s="1">
        <v>330</v>
      </c>
      <c r="H19" s="1">
        <f t="shared" si="0"/>
        <v>9.9943946588985781</v>
      </c>
      <c r="I19" s="1">
        <v>165</v>
      </c>
      <c r="J19" s="1">
        <f t="shared" si="1"/>
        <v>4.9971973294492891</v>
      </c>
      <c r="K19" s="1">
        <v>165</v>
      </c>
      <c r="L19" s="1">
        <f t="shared" si="2"/>
        <v>4.9971973294492891</v>
      </c>
      <c r="M19" s="1">
        <f t="shared" si="3"/>
        <v>3301.8508000000002</v>
      </c>
      <c r="N19" s="1">
        <f t="shared" si="4"/>
        <v>54340</v>
      </c>
      <c r="O19" s="1">
        <f t="shared" si="5"/>
        <v>98.8</v>
      </c>
      <c r="Q19" t="str">
        <f t="shared" si="6"/>
        <v/>
      </c>
    </row>
    <row r="20" spans="1:17" x14ac:dyDescent="0.2">
      <c r="A20" t="s">
        <v>69</v>
      </c>
      <c r="B20">
        <v>81</v>
      </c>
      <c r="C20" t="s">
        <v>70</v>
      </c>
      <c r="D20" t="s">
        <v>71</v>
      </c>
      <c r="E20" s="1">
        <v>16.936</v>
      </c>
      <c r="F20" s="1">
        <v>950</v>
      </c>
      <c r="G20" s="1">
        <v>93</v>
      </c>
      <c r="H20" s="1">
        <f t="shared" si="0"/>
        <v>9.9671619524491355</v>
      </c>
      <c r="I20" s="1">
        <v>47</v>
      </c>
      <c r="J20" s="1">
        <f t="shared" si="1"/>
        <v>5.0371678684420367</v>
      </c>
      <c r="K20" s="1">
        <v>47</v>
      </c>
      <c r="L20" s="1">
        <f t="shared" si="2"/>
        <v>5.0371678684420367</v>
      </c>
      <c r="M20" s="1">
        <f t="shared" si="3"/>
        <v>933.06399999999996</v>
      </c>
      <c r="N20" s="1">
        <f t="shared" si="4"/>
        <v>763</v>
      </c>
      <c r="O20" s="1">
        <f t="shared" si="5"/>
        <v>80.315789473684205</v>
      </c>
      <c r="Q20" t="str">
        <f t="shared" si="6"/>
        <v>update catalogo_servicios set servicio = 'COPIA CERTIFICADA DE TITULOS A COLOR', comentarios= 'Copia Certificada de Titulos a color', costo_servicio=16.936, costo =950, comision_venta_monto =93, porcentaje_venta=9.96716195244914, comision_operativa_monto=47, porcentaje_operativa=5.03716786844204, comision_gestion_monto=47, porcentaje_gestion=5.03716786844204, honorarios=933.064, utilidad=763, porcentaje_utilidad=80.3157894736842 where id =81;</v>
      </c>
    </row>
    <row r="21" spans="1:17" x14ac:dyDescent="0.2">
      <c r="A21" t="s">
        <v>72</v>
      </c>
      <c r="B21">
        <v>76</v>
      </c>
      <c r="C21" t="s">
        <v>73</v>
      </c>
      <c r="D21" t="s">
        <v>74</v>
      </c>
      <c r="E21" s="1">
        <v>377.89319999999998</v>
      </c>
      <c r="F21" s="1">
        <v>950</v>
      </c>
      <c r="G21" s="1">
        <v>57</v>
      </c>
      <c r="H21" s="1">
        <f t="shared" si="0"/>
        <v>9.9631747079391477</v>
      </c>
      <c r="I21" s="1">
        <v>29</v>
      </c>
      <c r="J21" s="1">
        <f t="shared" si="1"/>
        <v>5.068983623337461</v>
      </c>
      <c r="K21" s="1">
        <v>29</v>
      </c>
      <c r="L21" s="1">
        <f t="shared" si="2"/>
        <v>5.068983623337461</v>
      </c>
      <c r="M21" s="1">
        <f t="shared" si="3"/>
        <v>572.10680000000002</v>
      </c>
      <c r="N21" s="1">
        <f t="shared" si="4"/>
        <v>835</v>
      </c>
      <c r="O21" s="1">
        <f t="shared" si="5"/>
        <v>87.89473684210526</v>
      </c>
      <c r="Q21" t="str">
        <f t="shared" si="6"/>
        <v>update catalogo_servicios set servicio = 'CONTESTACION DE REQUERIMIENTOS  (para clientes de registro con nosotros)', comentarios= 'Contestación de Requerimientos (mipymes)', costo_servicio=377.8932, costo =950, comision_venta_monto =57, porcentaje_venta=9.96317470793915, comision_operativa_monto=29, porcentaje_operativa=5.06898362333746, comision_gestion_monto=29, porcentaje_gestion=5.06898362333746, honorarios=572.1068, utilidad=835, porcentaje_utilidad=87.8947368421053 where id =76;</v>
      </c>
    </row>
    <row r="22" spans="1:17" x14ac:dyDescent="0.2">
      <c r="A22" t="s">
        <v>75</v>
      </c>
      <c r="B22">
        <v>75</v>
      </c>
      <c r="C22" t="s">
        <v>76</v>
      </c>
      <c r="D22" t="s">
        <v>77</v>
      </c>
      <c r="E22" s="1">
        <v>377.89319999999998</v>
      </c>
      <c r="F22" s="1">
        <v>1900</v>
      </c>
      <c r="G22" s="1">
        <v>152</v>
      </c>
      <c r="H22" s="1">
        <f t="shared" si="0"/>
        <v>9.9861586585120037</v>
      </c>
      <c r="I22" s="1">
        <v>76</v>
      </c>
      <c r="J22" s="1">
        <f t="shared" si="1"/>
        <v>4.9930793292560018</v>
      </c>
      <c r="K22" s="1">
        <v>76</v>
      </c>
      <c r="L22" s="1">
        <f t="shared" si="2"/>
        <v>4.9930793292560018</v>
      </c>
      <c r="M22" s="1">
        <f t="shared" si="3"/>
        <v>1522.1068</v>
      </c>
      <c r="N22" s="1">
        <f t="shared" si="4"/>
        <v>1596</v>
      </c>
      <c r="O22" s="1">
        <f t="shared" si="5"/>
        <v>84</v>
      </c>
      <c r="Q22" t="str">
        <f t="shared" si="6"/>
        <v>update catalogo_servicios set servicio = 'CONTESTACION DE REQUERIMIENTOS (NO CLIENTES) (siempre proponer salvamento)', comentarios= 'Contestación de Requerimientos (siempre proponer salvamento cuando no sean clientes)', costo_servicio=377.8932, costo =1900, comision_venta_monto =152, porcentaje_venta=9.986158658512, comision_operativa_monto=76, porcentaje_operativa=4.993079329256, comision_gestion_monto=76, porcentaje_gestion=4.993079329256, honorarios=1522.1068, utilidad=1596, porcentaje_utilidad=84 where id =75;</v>
      </c>
    </row>
    <row r="23" spans="1:17" x14ac:dyDescent="0.2">
      <c r="A23" t="s">
        <v>78</v>
      </c>
      <c r="B23">
        <v>84</v>
      </c>
      <c r="C23" t="s">
        <v>79</v>
      </c>
      <c r="D23" t="s">
        <v>80</v>
      </c>
      <c r="E23" s="1">
        <v>377.89319999999998</v>
      </c>
      <c r="F23" s="1">
        <v>1150</v>
      </c>
      <c r="G23" s="1">
        <v>77</v>
      </c>
      <c r="H23" s="1">
        <f t="shared" si="0"/>
        <v>9.9727136194112003</v>
      </c>
      <c r="I23" s="1">
        <v>39</v>
      </c>
      <c r="J23" s="1">
        <f t="shared" si="1"/>
        <v>5.0511146903511275</v>
      </c>
      <c r="K23" s="1">
        <v>39</v>
      </c>
      <c r="L23" s="1">
        <f t="shared" si="2"/>
        <v>5.0511146903511275</v>
      </c>
      <c r="M23" s="1">
        <f t="shared" si="3"/>
        <v>772.10680000000002</v>
      </c>
      <c r="N23" s="1">
        <f t="shared" si="4"/>
        <v>995</v>
      </c>
      <c r="O23" s="1">
        <f t="shared" si="5"/>
        <v>86.521739130434781</v>
      </c>
      <c r="Q23" t="str">
        <f t="shared" si="6"/>
        <v>update catalogo_servicios set servicio = 'CONTESTACION DE ANTERIORIDADES  (para clientes de registro con nosotros)', comentarios= 'Contestación de Anterioridades (mipymes)', costo_servicio=377.8932, costo =1150, comision_venta_monto =77, porcentaje_venta=9.9727136194112, comision_operativa_monto=39, porcentaje_operativa=5.05111469035113, comision_gestion_monto=39, porcentaje_gestion=5.05111469035113, honorarios=772.1068, utilidad=995, porcentaje_utilidad=86.5217391304348 where id =84;</v>
      </c>
    </row>
    <row r="24" spans="1:17" x14ac:dyDescent="0.2">
      <c r="A24" t="s">
        <v>81</v>
      </c>
      <c r="B24">
        <v>83</v>
      </c>
      <c r="C24" t="s">
        <v>82</v>
      </c>
      <c r="D24" t="s">
        <v>83</v>
      </c>
      <c r="E24" s="1">
        <v>377.89319999999998</v>
      </c>
      <c r="F24" s="1">
        <v>3900</v>
      </c>
      <c r="G24" s="1">
        <v>352</v>
      </c>
      <c r="H24" s="1">
        <f t="shared" si="0"/>
        <v>9.9940183528790207</v>
      </c>
      <c r="I24" s="1">
        <v>176</v>
      </c>
      <c r="J24" s="1">
        <f t="shared" si="1"/>
        <v>4.9970091764395104</v>
      </c>
      <c r="K24" s="1">
        <v>176</v>
      </c>
      <c r="L24" s="1">
        <f t="shared" si="2"/>
        <v>4.9970091764395104</v>
      </c>
      <c r="M24" s="1">
        <f t="shared" si="3"/>
        <v>3522.1068</v>
      </c>
      <c r="N24" s="1">
        <f t="shared" si="4"/>
        <v>3196</v>
      </c>
      <c r="O24" s="1">
        <f t="shared" si="5"/>
        <v>81.948717948717956</v>
      </c>
      <c r="Q24" t="str">
        <f t="shared" si="6"/>
        <v>update catalogo_servicios set servicio = 'CONTESTACION DE ANTERIORIDADES (NO CLIENTES) (siempre proponer salvamento)', comentarios= 'Contestación de Anterioridades (siempre proponer salvamento cuando no sean clientes)', costo_servicio=377.8932, costo =3900, comision_venta_monto =352, porcentaje_venta=9.99401835287902, comision_operativa_monto=176, porcentaje_operativa=4.99700917643951, comision_gestion_monto=176, porcentaje_gestion=4.99700917643951, honorarios=3522.1068, utilidad=3196, porcentaje_utilidad=81.948717948718 where id =83;</v>
      </c>
    </row>
    <row r="25" spans="1:17" x14ac:dyDescent="0.2">
      <c r="A25" t="s">
        <v>84</v>
      </c>
      <c r="B25">
        <v>78</v>
      </c>
      <c r="C25" t="s">
        <v>85</v>
      </c>
      <c r="D25" t="s">
        <v>86</v>
      </c>
      <c r="E25" s="1">
        <v>377.89319999999998</v>
      </c>
      <c r="F25" s="1">
        <v>1150</v>
      </c>
      <c r="G25" s="1">
        <v>77</v>
      </c>
      <c r="H25" s="1">
        <f t="shared" si="0"/>
        <v>9.9727136194112003</v>
      </c>
      <c r="I25" s="1">
        <v>39</v>
      </c>
      <c r="J25" s="1">
        <f t="shared" si="1"/>
        <v>5.0511146903511275</v>
      </c>
      <c r="K25" s="1">
        <v>39</v>
      </c>
      <c r="L25" s="1">
        <f t="shared" si="2"/>
        <v>5.0511146903511275</v>
      </c>
      <c r="M25" s="1">
        <f t="shared" si="3"/>
        <v>772.10680000000002</v>
      </c>
      <c r="N25" s="1">
        <f t="shared" si="4"/>
        <v>995</v>
      </c>
      <c r="O25" s="1">
        <f t="shared" si="5"/>
        <v>86.521739130434781</v>
      </c>
      <c r="Q25" t="str">
        <f t="shared" si="6"/>
        <v>update catalogo_servicios set servicio = 'CONTESTACION DE IMPEDIMENTO LEGAL (para clientes de registro con nosotros)', comentarios= 'Contestación de Impedimentos (mipymes)', costo_servicio=377.8932, costo =1150, comision_venta_monto =77, porcentaje_venta=9.9727136194112, comision_operativa_monto=39, porcentaje_operativa=5.05111469035113, comision_gestion_monto=39, porcentaje_gestion=5.05111469035113, honorarios=772.1068, utilidad=995, porcentaje_utilidad=86.5217391304348 where id =78;</v>
      </c>
    </row>
    <row r="26" spans="1:17" x14ac:dyDescent="0.2">
      <c r="A26" t="s">
        <v>87</v>
      </c>
      <c r="B26">
        <v>77</v>
      </c>
      <c r="C26" t="s">
        <v>88</v>
      </c>
      <c r="D26" t="s">
        <v>89</v>
      </c>
      <c r="E26" s="1">
        <v>377.89319999999998</v>
      </c>
      <c r="F26" s="1">
        <v>3900</v>
      </c>
      <c r="G26" s="1">
        <v>352</v>
      </c>
      <c r="H26" s="1">
        <f t="shared" si="0"/>
        <v>9.9940183528790207</v>
      </c>
      <c r="I26" s="1">
        <v>176</v>
      </c>
      <c r="J26" s="1">
        <f t="shared" si="1"/>
        <v>4.9970091764395104</v>
      </c>
      <c r="K26" s="1">
        <v>176</v>
      </c>
      <c r="L26" s="1">
        <f t="shared" si="2"/>
        <v>4.9970091764395104</v>
      </c>
      <c r="M26" s="1">
        <f t="shared" si="3"/>
        <v>3522.1068</v>
      </c>
      <c r="N26" s="1">
        <f t="shared" si="4"/>
        <v>3196</v>
      </c>
      <c r="O26" s="1">
        <f t="shared" si="5"/>
        <v>81.948717948717956</v>
      </c>
      <c r="Q26" t="str">
        <f t="shared" si="6"/>
        <v>update catalogo_servicios set servicio = 'CONTESTACION DE IMPEDIMENTO LEGAL  (NO CLIENTES) (siempre proponer salvamento)', comentarios= 'Contestación de Impedimentos (siempre proponer salvamento cuando no sean clientes)', costo_servicio=377.8932, costo =3900, comision_venta_monto =352, porcentaje_venta=9.99401835287902, comision_operativa_monto=176, porcentaje_operativa=4.99700917643951, comision_gestion_monto=176, porcentaje_gestion=4.99700917643951, honorarios=3522.1068, utilidad=3196, porcentaje_utilidad=81.948717948718 where id =77;</v>
      </c>
    </row>
    <row r="27" spans="1:17" x14ac:dyDescent="0.2">
      <c r="A27" t="s">
        <v>90</v>
      </c>
      <c r="B27">
        <v>64</v>
      </c>
      <c r="C27" t="s">
        <v>91</v>
      </c>
      <c r="D27" t="s">
        <v>92</v>
      </c>
      <c r="E27" s="1">
        <v>178.64</v>
      </c>
      <c r="F27" s="1">
        <v>325</v>
      </c>
      <c r="G27" s="1">
        <v>15</v>
      </c>
      <c r="H27" s="1">
        <f t="shared" si="0"/>
        <v>10.248701831101393</v>
      </c>
      <c r="I27" s="1">
        <v>7</v>
      </c>
      <c r="J27" s="1">
        <f t="shared" si="1"/>
        <v>4.7827275211806501</v>
      </c>
      <c r="K27" s="1">
        <v>7</v>
      </c>
      <c r="L27" s="1">
        <f t="shared" si="2"/>
        <v>4.7827275211806501</v>
      </c>
      <c r="M27" s="1">
        <f t="shared" si="3"/>
        <v>146.36000000000001</v>
      </c>
      <c r="N27" s="1">
        <f t="shared" si="4"/>
        <v>296</v>
      </c>
      <c r="O27" s="1">
        <f t="shared" si="5"/>
        <v>91.07692307692308</v>
      </c>
      <c r="Q27" t="str">
        <f t="shared" si="6"/>
        <v>update catalogo_servicios set servicio = 'PAGO POR REQUERIMIENTOS EN PLAZO ADICIONAL DE 2 MESES POR C/U', comentarios= 'Pago por requerimientos en plazo adicional de 2 meses, por cada uno', costo_servicio=178.64, costo =325, comision_venta_monto =15, porcentaje_venta=10.2487018311014, comision_operativa_monto=7, porcentaje_operativa=4.78272752118065, comision_gestion_monto=7, porcentaje_gestion=4.78272752118065, honorarios=146.36, utilidad=296, porcentaje_utilidad=91.0769230769231 where id =64;</v>
      </c>
    </row>
    <row r="28" spans="1:17" x14ac:dyDescent="0.2">
      <c r="A28" t="s">
        <v>93</v>
      </c>
      <c r="B28">
        <v>80</v>
      </c>
      <c r="C28" t="s">
        <v>94</v>
      </c>
      <c r="D28" t="s">
        <v>95</v>
      </c>
      <c r="E28" s="1">
        <v>384.77199999999999</v>
      </c>
      <c r="F28" s="1">
        <v>3890</v>
      </c>
      <c r="G28" s="1">
        <v>351</v>
      </c>
      <c r="H28" s="1">
        <f t="shared" si="0"/>
        <v>10.013613950362146</v>
      </c>
      <c r="I28" s="1">
        <v>175</v>
      </c>
      <c r="J28" s="1">
        <f t="shared" si="1"/>
        <v>4.9925425678443744</v>
      </c>
      <c r="K28" s="1">
        <v>175</v>
      </c>
      <c r="L28" s="1">
        <f t="shared" si="2"/>
        <v>4.9925425678443744</v>
      </c>
      <c r="M28" s="1">
        <f t="shared" si="3"/>
        <v>3505.2280000000001</v>
      </c>
      <c r="N28" s="1">
        <f t="shared" si="4"/>
        <v>3189</v>
      </c>
      <c r="O28" s="1">
        <f t="shared" si="5"/>
        <v>81.979434447300775</v>
      </c>
      <c r="Q28" t="str">
        <f t="shared" si="6"/>
        <v>update catalogo_servicios set servicio = 'TRANSMISION O CESION DE DERECHOS (incluye 1 signo distintivo)', comentarios= 'Transmisión o cesión de derechos, cambio de nombre (Incluye contrato e inscripción)', costo_servicio=384.772, costo =3890, comision_venta_monto =351, porcentaje_venta=10.0136139503621, comision_operativa_monto=175, porcentaje_operativa=4.99254256784437, comision_gestion_monto=175, porcentaje_gestion=4.99254256784437, honorarios=3505.228, utilidad=3189, porcentaje_utilidad=81.9794344473008 where id =80;</v>
      </c>
    </row>
    <row r="29" spans="1:17" x14ac:dyDescent="0.2">
      <c r="A29" t="s">
        <v>96</v>
      </c>
      <c r="B29">
        <v>70</v>
      </c>
      <c r="C29" t="s">
        <v>97</v>
      </c>
      <c r="D29" t="s">
        <v>98</v>
      </c>
      <c r="E29" s="1">
        <v>384.77199999999999</v>
      </c>
      <c r="F29" s="1">
        <v>3890</v>
      </c>
      <c r="G29" s="1">
        <v>351</v>
      </c>
      <c r="H29" s="1">
        <f t="shared" si="0"/>
        <v>10.013613950362146</v>
      </c>
      <c r="I29" s="1">
        <v>175</v>
      </c>
      <c r="J29" s="1">
        <f t="shared" si="1"/>
        <v>4.9925425678443744</v>
      </c>
      <c r="K29" s="1">
        <v>175</v>
      </c>
      <c r="L29" s="1">
        <f t="shared" si="2"/>
        <v>4.9925425678443744</v>
      </c>
      <c r="M29" s="1">
        <f t="shared" si="3"/>
        <v>3505.2280000000001</v>
      </c>
      <c r="N29" s="1">
        <f t="shared" si="4"/>
        <v>3189</v>
      </c>
      <c r="O29" s="1">
        <f t="shared" si="5"/>
        <v>81.979434447300775</v>
      </c>
      <c r="Q29" t="str">
        <f t="shared" si="6"/>
        <v>update catalogo_servicios set servicio = 'INSCRIPCION DE LICENCIAS, REGLAS DE USO, CONTRATO DE FRANQUICIAS  (incluye 1 signo distintivo)', comentarios= 'Inscripción o cancelacion de contratos de Franquicias', costo_servicio=384.772, costo =3890, comision_venta_monto =351, porcentaje_venta=10.0136139503621, comision_operativa_monto=175, porcentaje_operativa=4.99254256784437, comision_gestion_monto=175, porcentaje_gestion=4.99254256784437, honorarios=3505.228, utilidad=3189, porcentaje_utilidad=81.9794344473008 where id =70;</v>
      </c>
    </row>
    <row r="30" spans="1:17" x14ac:dyDescent="0.2">
      <c r="A30" t="s">
        <v>99</v>
      </c>
      <c r="B30">
        <v>82</v>
      </c>
      <c r="C30" t="s">
        <v>100</v>
      </c>
      <c r="D30" t="s">
        <v>101</v>
      </c>
      <c r="E30" s="1">
        <v>103.06599999999999</v>
      </c>
      <c r="F30" s="1">
        <v>150</v>
      </c>
      <c r="G30" s="1">
        <v>5</v>
      </c>
      <c r="H30" s="1">
        <f t="shared" si="0"/>
        <v>10.653257766224909</v>
      </c>
      <c r="I30" s="1">
        <v>2</v>
      </c>
      <c r="J30" s="1">
        <f t="shared" si="1"/>
        <v>4.2613031064899634</v>
      </c>
      <c r="K30" s="1">
        <v>2</v>
      </c>
      <c r="L30" s="1">
        <f t="shared" si="2"/>
        <v>4.2613031064899634</v>
      </c>
      <c r="M30" s="1">
        <f t="shared" si="3"/>
        <v>46.934000000000012</v>
      </c>
      <c r="N30" s="1">
        <f t="shared" si="4"/>
        <v>141</v>
      </c>
      <c r="O30" s="1">
        <f t="shared" si="5"/>
        <v>94</v>
      </c>
      <c r="Q30" t="str">
        <f t="shared" si="6"/>
        <v>update catalogo_servicios set servicio = 'ACREDITAMIENTO O CAMBIO DE APODERADO LEGAL (para clientes que contraten algo mas y esto sea necesario)', comentarios= 'Cambio de apoderado legal (para cliente que nos contraten)', costo_servicio=103.066, costo =150, comision_venta_monto =5, porcentaje_venta=10.6532577662249, comision_operativa_monto=2, porcentaje_operativa=4.26130310648996, comision_gestion_monto=2, porcentaje_gestion=4.26130310648996, honorarios=46.934, utilidad=141, porcentaje_utilidad=94 where id =82;</v>
      </c>
    </row>
    <row r="31" spans="1:17" x14ac:dyDescent="0.2">
      <c r="A31" t="s">
        <v>102</v>
      </c>
      <c r="B31">
        <v>79</v>
      </c>
      <c r="C31" t="s">
        <v>103</v>
      </c>
      <c r="D31" t="s">
        <v>104</v>
      </c>
      <c r="E31" s="1">
        <v>103.06599999999999</v>
      </c>
      <c r="F31" s="1">
        <v>650</v>
      </c>
      <c r="G31" s="1">
        <v>55</v>
      </c>
      <c r="H31" s="1">
        <f t="shared" si="0"/>
        <v>10.056057952147791</v>
      </c>
      <c r="I31" s="1">
        <v>27</v>
      </c>
      <c r="J31" s="1">
        <f t="shared" si="1"/>
        <v>4.9366102674180068</v>
      </c>
      <c r="K31" s="1">
        <v>27</v>
      </c>
      <c r="L31" s="1">
        <f t="shared" si="2"/>
        <v>4.9366102674180068</v>
      </c>
      <c r="M31" s="1">
        <f t="shared" si="3"/>
        <v>546.93399999999997</v>
      </c>
      <c r="N31" s="1">
        <f t="shared" si="4"/>
        <v>541</v>
      </c>
      <c r="O31" s="1">
        <f t="shared" si="5"/>
        <v>83.230769230769226</v>
      </c>
      <c r="Q31" t="str">
        <f t="shared" si="6"/>
        <v>update catalogo_servicios set servicio = 'CAMBIO DE DOMICILIO SOCIAL O DEL TITULAR, CAMBIO DE APODERADO LEGAL', comentarios= 'Cambio de domicilio Social o del Titular, (cambio para oir y recibir notificaciones no tiene costo)', costo_servicio=103.066, costo =650, comision_venta_monto =55, porcentaje_venta=10.0560579521478, comision_operativa_monto=27, porcentaje_operativa=4.93661026741801, comision_gestion_monto=27, porcentaje_gestion=4.93661026741801, honorarios=546.934, utilidad=541, porcentaje_utilidad=83.2307692307692 where id =79;</v>
      </c>
    </row>
    <row r="32" spans="1:17" x14ac:dyDescent="0.2">
      <c r="A32" t="s">
        <v>105</v>
      </c>
      <c r="B32">
        <v>40</v>
      </c>
      <c r="C32" t="s">
        <v>106</v>
      </c>
      <c r="D32" t="s">
        <v>107</v>
      </c>
      <c r="E32" s="1">
        <v>1564.2716</v>
      </c>
      <c r="F32" s="1">
        <v>31564.27</v>
      </c>
      <c r="G32" s="1">
        <v>3000</v>
      </c>
      <c r="H32" s="1">
        <f t="shared" si="0"/>
        <v>10.000000533333361</v>
      </c>
      <c r="I32" s="1">
        <v>1500</v>
      </c>
      <c r="J32" s="1">
        <f t="shared" si="1"/>
        <v>5.0000002666666807</v>
      </c>
      <c r="K32" s="1">
        <v>1500</v>
      </c>
      <c r="L32" s="1">
        <f t="shared" si="2"/>
        <v>5.0000002666666807</v>
      </c>
      <c r="M32" s="1">
        <f t="shared" si="3"/>
        <v>29999.9984</v>
      </c>
      <c r="N32" s="1">
        <f t="shared" si="4"/>
        <v>25564.27</v>
      </c>
      <c r="O32" s="1">
        <f t="shared" si="5"/>
        <v>80.991165010310709</v>
      </c>
      <c r="Q32" t="str">
        <f t="shared" si="6"/>
        <v>update catalogo_servicios set servicio = 'SOLICITUD DE DECLARACIÓN ADMINISTRATIVA DE INFRACCIÓN, NULIDAD, CADUCIDAD, CANCELACIÓN Y EN MATERIA DE COMERCIO', comentarios= 'Solicitud de Declaración Administrativa de nulidad (los honorarios son base y pueden variar)', costo_servicio=1564.2716, costo =31564.27, comision_venta_monto =3000, porcentaje_venta=10.0000005333334, comision_operativa_monto=1500, porcentaje_operativa=5.00000026666668, comision_gestion_monto=1500, porcentaje_gestion=5.00000026666668, honorarios=29999.9984, utilidad=25564.27, porcentaje_utilidad=80.9911650103107 where id =40;</v>
      </c>
    </row>
    <row r="33" spans="1:17" x14ac:dyDescent="0.2">
      <c r="A33" t="s">
        <v>105</v>
      </c>
      <c r="B33">
        <v>40</v>
      </c>
      <c r="C33" t="s">
        <v>106</v>
      </c>
      <c r="D33" t="s">
        <v>108</v>
      </c>
      <c r="E33" s="1">
        <v>1564.2716</v>
      </c>
      <c r="F33" s="1">
        <v>36564.269999999997</v>
      </c>
      <c r="G33" s="1">
        <v>3500</v>
      </c>
      <c r="H33" s="1">
        <f t="shared" si="0"/>
        <v>10.000000457142878</v>
      </c>
      <c r="I33" s="1">
        <v>1750</v>
      </c>
      <c r="J33" s="1">
        <f t="shared" si="1"/>
        <v>5.0000002285714391</v>
      </c>
      <c r="K33" s="1">
        <v>1750</v>
      </c>
      <c r="L33" s="1">
        <f t="shared" si="2"/>
        <v>5.0000002285714391</v>
      </c>
      <c r="M33" s="1">
        <f t="shared" si="3"/>
        <v>34999.998399999997</v>
      </c>
      <c r="N33" s="1">
        <f t="shared" si="4"/>
        <v>29564.269999999997</v>
      </c>
      <c r="O33" s="1">
        <f t="shared" si="5"/>
        <v>80.855627638675671</v>
      </c>
      <c r="Q33" t="str">
        <f t="shared" si="6"/>
        <v>update catalogo_servicios set servicio = 'SOLICITUD DE DECLARACIÓN ADMINISTRATIVA DE INFRACCIÓN, NULIDAD, CADUCIDAD, CANCELACIÓN Y EN MATERIA DE COMERCIO', comentarios= 'Solicitud de Declaración Administrativa de caducidad, cancelación (los honorarios son base y pueden variar)', costo_servicio=1564.2716, costo =36564.27, comision_venta_monto =3500, porcentaje_venta=10.0000004571429, comision_operativa_monto=1750, porcentaje_operativa=5.00000022857144, comision_gestion_monto=1750, porcentaje_gestion=5.00000022857144, honorarios=34999.9984, utilidad=29564.27, porcentaje_utilidad=80.8556276386757 where id =40;</v>
      </c>
    </row>
    <row r="34" spans="1:17" x14ac:dyDescent="0.2">
      <c r="A34" t="s">
        <v>105</v>
      </c>
      <c r="B34">
        <v>40</v>
      </c>
      <c r="C34" t="s">
        <v>106</v>
      </c>
      <c r="D34" t="s">
        <v>109</v>
      </c>
      <c r="E34" s="1">
        <v>1564.2716</v>
      </c>
      <c r="F34" s="1">
        <v>46564.27</v>
      </c>
      <c r="G34" s="1">
        <v>4500</v>
      </c>
      <c r="H34" s="1">
        <f t="shared" si="0"/>
        <v>10.000000355555569</v>
      </c>
      <c r="I34" s="1">
        <v>2250</v>
      </c>
      <c r="J34" s="1">
        <f t="shared" si="1"/>
        <v>5.0000001777777845</v>
      </c>
      <c r="K34" s="1">
        <v>2250</v>
      </c>
      <c r="L34" s="1">
        <f t="shared" si="2"/>
        <v>5.0000001777777845</v>
      </c>
      <c r="M34" s="1">
        <f t="shared" si="3"/>
        <v>44999.998399999997</v>
      </c>
      <c r="N34" s="1">
        <f t="shared" si="4"/>
        <v>37564.269999999997</v>
      </c>
      <c r="O34" s="1">
        <f t="shared" si="5"/>
        <v>80.671875667759849</v>
      </c>
      <c r="Q34" t="str">
        <f t="shared" si="6"/>
        <v>update catalogo_servicios set servicio = 'SOLICITUD DE DECLARACIÓN ADMINISTRATIVA DE INFRACCIÓN, NULIDAD, CADUCIDAD, CANCELACIÓN Y EN MATERIA DE COMERCIO', comentarios= 'Solicitud de Declaración Administrativa de infracción (los honorarios son base y pueden variar)', costo_servicio=1564.2716, costo =46564.27, comision_venta_monto =4500, porcentaje_venta=10.0000003555556, comision_operativa_monto=2250, porcentaje_operativa=5.00000017777778, comision_gestion_monto=2250, porcentaje_gestion=5.00000017777778, honorarios=44999.9984, utilidad=37564.27, porcentaje_utilidad=80.6718756677598 where id =40;</v>
      </c>
    </row>
    <row r="35" spans="1:17" x14ac:dyDescent="0.2">
      <c r="A35" t="s">
        <v>110</v>
      </c>
      <c r="B35">
        <v>42</v>
      </c>
      <c r="C35" t="s">
        <v>111</v>
      </c>
      <c r="D35" t="s">
        <v>112</v>
      </c>
      <c r="E35" s="1">
        <v>0</v>
      </c>
      <c r="F35" s="1">
        <v>8500</v>
      </c>
      <c r="G35" s="1">
        <v>850</v>
      </c>
      <c r="H35" s="1">
        <f t="shared" si="0"/>
        <v>10</v>
      </c>
      <c r="I35" s="1">
        <v>425</v>
      </c>
      <c r="J35" s="1">
        <f t="shared" si="1"/>
        <v>5</v>
      </c>
      <c r="K35" s="1">
        <v>425</v>
      </c>
      <c r="L35" s="1">
        <f t="shared" si="2"/>
        <v>5</v>
      </c>
      <c r="M35" s="1">
        <f t="shared" si="3"/>
        <v>8500</v>
      </c>
      <c r="N35" s="1">
        <f t="shared" si="4"/>
        <v>6800</v>
      </c>
      <c r="O35" s="1">
        <f t="shared" si="5"/>
        <v>80</v>
      </c>
      <c r="Q35" t="str">
        <f t="shared" si="6"/>
        <v>update catalogo_servicios set servicio = 'JUICIO DE NULIDAD ANTE EL TFJA VS RESOLUCION NEGATIVA DEL IMPI', comentarios= 'Juicio de Nulidad ente el TFJA x Negativa de Marca', costo_servicio=0, costo =8500, comision_venta_monto =850, porcentaje_venta=10, comision_operativa_monto=425, porcentaje_operativa=5, comision_gestion_monto=425, porcentaje_gestion=5, honorarios=8500, utilidad=6800, porcentaje_utilidad=80 where id =42;</v>
      </c>
    </row>
    <row r="36" spans="1:17" x14ac:dyDescent="0.2">
      <c r="A36" t="s">
        <v>113</v>
      </c>
      <c r="B36">
        <v>103</v>
      </c>
      <c r="C36" t="s">
        <v>114</v>
      </c>
      <c r="D36" t="s">
        <v>113</v>
      </c>
      <c r="E36" s="1">
        <v>0</v>
      </c>
      <c r="F36" s="1">
        <v>10500</v>
      </c>
      <c r="G36" s="1">
        <v>1050</v>
      </c>
      <c r="H36" s="1">
        <f t="shared" si="0"/>
        <v>10</v>
      </c>
      <c r="I36" s="1">
        <v>525</v>
      </c>
      <c r="J36" s="1">
        <f t="shared" si="1"/>
        <v>5</v>
      </c>
      <c r="K36" s="1">
        <v>525</v>
      </c>
      <c r="L36" s="1">
        <f t="shared" si="2"/>
        <v>5</v>
      </c>
      <c r="M36" s="1">
        <f t="shared" si="3"/>
        <v>10500</v>
      </c>
      <c r="N36" s="1">
        <f t="shared" si="4"/>
        <v>8400</v>
      </c>
      <c r="O36" s="1">
        <f t="shared" si="5"/>
        <v>80</v>
      </c>
      <c r="Q36" t="str">
        <f t="shared" si="6"/>
        <v>update catalogo_servicios set servicio = 'AMPARO VS RESOLUCION NEGATIVA DEL TFJA', comentarios= 'AMPARO VS RESOLUCION NEGATIVA DEL TFJA', costo_servicio=0, costo =10500, comision_venta_monto =1050, porcentaje_venta=10, comision_operativa_monto=525, porcentaje_operativa=5, comision_gestion_monto=525, porcentaje_gestion=5, honorarios=10500, utilidad=8400, porcentaje_utilidad=80 where id =103;</v>
      </c>
    </row>
    <row r="37" spans="1:17" x14ac:dyDescent="0.2">
      <c r="A37" t="s">
        <v>115</v>
      </c>
      <c r="B37">
        <v>104</v>
      </c>
      <c r="C37" t="s">
        <v>116</v>
      </c>
      <c r="D37" t="s">
        <v>115</v>
      </c>
      <c r="E37" s="1">
        <v>0</v>
      </c>
      <c r="F37" s="1">
        <v>10500</v>
      </c>
      <c r="G37" s="1">
        <v>1050</v>
      </c>
      <c r="H37" s="1">
        <f t="shared" si="0"/>
        <v>10</v>
      </c>
      <c r="I37" s="1">
        <v>525</v>
      </c>
      <c r="J37" s="1">
        <f t="shared" si="1"/>
        <v>5</v>
      </c>
      <c r="K37" s="1">
        <v>525</v>
      </c>
      <c r="L37" s="1">
        <f t="shared" si="2"/>
        <v>5</v>
      </c>
      <c r="M37" s="1">
        <f t="shared" si="3"/>
        <v>10500</v>
      </c>
      <c r="N37" s="1">
        <f t="shared" si="4"/>
        <v>8400</v>
      </c>
      <c r="O37" s="1">
        <f t="shared" si="5"/>
        <v>80</v>
      </c>
      <c r="Q37" t="str">
        <f t="shared" si="6"/>
        <v>update catalogo_servicios set servicio = 'POR RESOLUCION FAVORABLE DE AMPARO VS RESOLUCION NEGAVA DEL IMPI', comentarios= 'POR RESOLUCION FAVORABLE DE AMPARO VS RESOLUCION NEGAVA DEL IMPI', costo_servicio=0, costo =10500, comision_venta_monto =1050, porcentaje_venta=10, comision_operativa_monto=525, porcentaje_operativa=5, comision_gestion_monto=525, porcentaje_gestion=5, honorarios=10500, utilidad=8400, porcentaje_utilidad=80 where id =104;</v>
      </c>
    </row>
    <row r="38" spans="1:17" x14ac:dyDescent="0.2">
      <c r="A38" t="s">
        <v>117</v>
      </c>
      <c r="B38">
        <v>39</v>
      </c>
      <c r="C38" t="s">
        <v>118</v>
      </c>
      <c r="D38" t="s">
        <v>119</v>
      </c>
      <c r="E38" s="1">
        <v>0</v>
      </c>
      <c r="F38" s="1">
        <v>7000</v>
      </c>
      <c r="G38" s="1">
        <v>700</v>
      </c>
      <c r="H38" s="1">
        <f t="shared" si="0"/>
        <v>10</v>
      </c>
      <c r="I38" s="1">
        <v>350</v>
      </c>
      <c r="J38" s="1">
        <f t="shared" si="1"/>
        <v>5</v>
      </c>
      <c r="K38" s="1">
        <v>350</v>
      </c>
      <c r="L38" s="1">
        <f t="shared" si="2"/>
        <v>5</v>
      </c>
      <c r="M38" s="1">
        <f t="shared" si="3"/>
        <v>7000</v>
      </c>
      <c r="N38" s="1">
        <f t="shared" si="4"/>
        <v>5600</v>
      </c>
      <c r="O38" s="1">
        <f t="shared" si="5"/>
        <v>80</v>
      </c>
      <c r="Q38" t="str">
        <f t="shared" si="6"/>
        <v>update catalogo_servicios set servicio = 'POR RESOLUCION FAVORABLE DE JUICIO DE NULIDAD ANTE EL TFJFA VS RESOLUCION NEGAVA DEL IMPI', comentarios= 'Pago final por sentencia favorable a juicio de nulidad x Negativa de Marca', costo_servicio=0, costo =7000, comision_venta_monto =700, porcentaje_venta=10, comision_operativa_monto=350, porcentaje_operativa=5, comision_gestion_monto=350, porcentaje_gestion=5, honorarios=7000, utilidad=5600, porcentaje_utilidad=80 where id =39;</v>
      </c>
    </row>
    <row r="39" spans="1:17" x14ac:dyDescent="0.2">
      <c r="A39" t="s">
        <v>120</v>
      </c>
      <c r="B39">
        <v>43</v>
      </c>
      <c r="C39" t="s">
        <v>121</v>
      </c>
      <c r="D39" t="s">
        <v>122</v>
      </c>
      <c r="E39" s="1">
        <v>0</v>
      </c>
      <c r="F39" s="1">
        <v>45000</v>
      </c>
      <c r="G39" s="1">
        <v>4500</v>
      </c>
      <c r="H39" s="1">
        <f t="shared" si="0"/>
        <v>10</v>
      </c>
      <c r="I39" s="1">
        <v>2250</v>
      </c>
      <c r="J39" s="1">
        <f t="shared" si="1"/>
        <v>5</v>
      </c>
      <c r="K39" s="1">
        <v>2250</v>
      </c>
      <c r="L39" s="1">
        <f t="shared" si="2"/>
        <v>5</v>
      </c>
      <c r="M39" s="1">
        <f t="shared" si="3"/>
        <v>45000</v>
      </c>
      <c r="N39" s="1">
        <f t="shared" si="4"/>
        <v>36000</v>
      </c>
      <c r="O39" s="1">
        <f t="shared" si="5"/>
        <v>80</v>
      </c>
      <c r="Q39" t="str">
        <f t="shared" si="6"/>
        <v>update catalogo_servicios set servicio = 'JUICIO CONTENCIOSO ADMINISTRATIVO ANTE EL TFJA', comentarios= 'Juicio de Nulidad ente el TFJA x Sentencia de Declaracion Adminitrativa', costo_servicio=0, costo =45000, comision_venta_monto =4500, porcentaje_venta=10, comision_operativa_monto=2250, porcentaje_operativa=5, comision_gestion_monto=2250, porcentaje_gestion=5, honorarios=45000, utilidad=36000, porcentaje_utilidad=80 where id =43;</v>
      </c>
    </row>
    <row r="40" spans="1:17" x14ac:dyDescent="0.2">
      <c r="A40" t="s">
        <v>123</v>
      </c>
      <c r="B40">
        <v>44</v>
      </c>
      <c r="C40" t="s">
        <v>124</v>
      </c>
      <c r="D40" t="s">
        <v>123</v>
      </c>
      <c r="E40" s="1">
        <v>0</v>
      </c>
      <c r="F40" s="1">
        <v>50000</v>
      </c>
      <c r="G40" s="1">
        <v>5000</v>
      </c>
      <c r="H40" s="1">
        <f t="shared" si="0"/>
        <v>10</v>
      </c>
      <c r="I40" s="1">
        <v>2500</v>
      </c>
      <c r="J40" s="1">
        <f t="shared" si="1"/>
        <v>5</v>
      </c>
      <c r="K40" s="1">
        <v>2500</v>
      </c>
      <c r="L40" s="1">
        <f t="shared" si="2"/>
        <v>5</v>
      </c>
      <c r="M40" s="1">
        <f t="shared" si="3"/>
        <v>50000</v>
      </c>
      <c r="N40" s="1">
        <f t="shared" si="4"/>
        <v>40000</v>
      </c>
      <c r="O40" s="1">
        <f t="shared" si="5"/>
        <v>80</v>
      </c>
      <c r="Q40" t="str">
        <f t="shared" si="6"/>
        <v>update catalogo_servicios set servicio = 'JUICIO DE AMPARO', comentarios= 'JUICIO DE AMPARO', costo_servicio=0, costo =50000, comision_venta_monto =5000, porcentaje_venta=10, comision_operativa_monto=2500, porcentaje_operativa=5, comision_gestion_monto=2500, porcentaje_gestion=5, honorarios=50000, utilidad=40000, porcentaje_utilidad=80 where id =44;</v>
      </c>
    </row>
    <row r="41" spans="1:17" x14ac:dyDescent="0.2">
      <c r="B41" t="s">
        <v>63</v>
      </c>
      <c r="E41" s="1"/>
      <c r="F41" s="1"/>
      <c r="G41" s="1">
        <v>0</v>
      </c>
      <c r="H41" s="1">
        <f t="shared" si="0"/>
        <v>0</v>
      </c>
      <c r="I41" s="1">
        <v>0</v>
      </c>
      <c r="J41" s="1">
        <f t="shared" si="1"/>
        <v>0</v>
      </c>
      <c r="K41" s="1">
        <v>0</v>
      </c>
      <c r="L41" s="1">
        <f t="shared" si="2"/>
        <v>0</v>
      </c>
      <c r="M41" s="1">
        <f t="shared" si="3"/>
        <v>0</v>
      </c>
      <c r="N41" s="1">
        <f t="shared" si="4"/>
        <v>0</v>
      </c>
      <c r="O41" s="1">
        <f t="shared" si="5"/>
        <v>0</v>
      </c>
      <c r="Q41" t="str">
        <f t="shared" si="6"/>
        <v/>
      </c>
    </row>
    <row r="42" spans="1:17" x14ac:dyDescent="0.2">
      <c r="A42" t="s">
        <v>125</v>
      </c>
      <c r="B42" t="s">
        <v>63</v>
      </c>
      <c r="C42" t="s">
        <v>126</v>
      </c>
      <c r="D42" t="s">
        <v>127</v>
      </c>
      <c r="E42" s="1">
        <v>1795.4248</v>
      </c>
      <c r="F42" s="1">
        <v>101800</v>
      </c>
      <c r="G42" s="1">
        <v>10000</v>
      </c>
      <c r="H42" s="1">
        <f t="shared" si="0"/>
        <v>9.9995425009314971</v>
      </c>
      <c r="I42" s="1">
        <v>5000</v>
      </c>
      <c r="J42" s="1">
        <f t="shared" si="1"/>
        <v>4.9997712504657486</v>
      </c>
      <c r="K42" s="1">
        <v>5000</v>
      </c>
      <c r="L42" s="1">
        <f t="shared" si="2"/>
        <v>4.9997712504657486</v>
      </c>
      <c r="M42" s="1">
        <f t="shared" si="3"/>
        <v>100004.57520000001</v>
      </c>
      <c r="N42" s="1">
        <f t="shared" si="4"/>
        <v>81800</v>
      </c>
      <c r="O42" s="1">
        <f t="shared" si="5"/>
        <v>80.353634577603145</v>
      </c>
      <c r="Q42" t="str">
        <f t="shared" si="6"/>
        <v/>
      </c>
    </row>
    <row r="43" spans="1:17" x14ac:dyDescent="0.2">
      <c r="A43" t="s">
        <v>128</v>
      </c>
      <c r="B43" t="s">
        <v>63</v>
      </c>
      <c r="C43" t="s">
        <v>129</v>
      </c>
      <c r="D43" t="s">
        <v>130</v>
      </c>
      <c r="E43" s="1">
        <v>948.97280000000001</v>
      </c>
      <c r="F43" s="1">
        <v>51000</v>
      </c>
      <c r="G43" s="1">
        <v>5005</v>
      </c>
      <c r="H43" s="1">
        <f t="shared" si="0"/>
        <v>9.9997947694468099</v>
      </c>
      <c r="I43" s="1">
        <v>2503</v>
      </c>
      <c r="J43" s="1">
        <f t="shared" si="1"/>
        <v>5.0008963652198535</v>
      </c>
      <c r="K43" s="1">
        <v>2503</v>
      </c>
      <c r="L43" s="1">
        <f t="shared" si="2"/>
        <v>5.0008963652198535</v>
      </c>
      <c r="M43" s="1">
        <f t="shared" si="3"/>
        <v>50051.027199999997</v>
      </c>
      <c r="N43" s="1">
        <f t="shared" si="4"/>
        <v>40989</v>
      </c>
      <c r="O43" s="1">
        <f t="shared" si="5"/>
        <v>80.370588235294122</v>
      </c>
      <c r="Q43" t="str">
        <f t="shared" si="6"/>
        <v/>
      </c>
    </row>
    <row r="44" spans="1:17" x14ac:dyDescent="0.2">
      <c r="A44" t="s">
        <v>131</v>
      </c>
      <c r="B44" t="s">
        <v>63</v>
      </c>
      <c r="C44" t="s">
        <v>132</v>
      </c>
      <c r="D44" t="s">
        <v>133</v>
      </c>
      <c r="E44" s="1">
        <v>704.78120000000001</v>
      </c>
      <c r="F44" s="1">
        <v>5705</v>
      </c>
      <c r="G44" s="1">
        <v>500</v>
      </c>
      <c r="H44" s="1">
        <f t="shared" si="0"/>
        <v>9.999562419148539</v>
      </c>
      <c r="I44" s="1">
        <v>250</v>
      </c>
      <c r="J44" s="1">
        <f t="shared" si="1"/>
        <v>4.9997812095742695</v>
      </c>
      <c r="K44" s="1">
        <v>250</v>
      </c>
      <c r="L44" s="1">
        <f t="shared" si="2"/>
        <v>4.9997812095742695</v>
      </c>
      <c r="M44" s="1">
        <f t="shared" si="3"/>
        <v>5000.2187999999996</v>
      </c>
      <c r="N44" s="1">
        <f t="shared" si="4"/>
        <v>4705</v>
      </c>
      <c r="O44" s="1">
        <f t="shared" si="5"/>
        <v>82.471516213847508</v>
      </c>
      <c r="Q44" t="str">
        <f t="shared" si="6"/>
        <v/>
      </c>
    </row>
    <row r="45" spans="1:17" x14ac:dyDescent="0.2">
      <c r="B45" t="s">
        <v>63</v>
      </c>
      <c r="E45" s="1"/>
      <c r="F45" s="1"/>
      <c r="G45" s="1">
        <v>0</v>
      </c>
      <c r="H45" s="1">
        <f t="shared" si="0"/>
        <v>0</v>
      </c>
      <c r="I45" s="1">
        <v>0</v>
      </c>
      <c r="J45" s="1">
        <f t="shared" si="1"/>
        <v>0</v>
      </c>
      <c r="K45" s="1">
        <v>0</v>
      </c>
      <c r="L45" s="1">
        <f t="shared" si="2"/>
        <v>0</v>
      </c>
      <c r="M45" s="1">
        <f t="shared" si="3"/>
        <v>0</v>
      </c>
      <c r="N45" s="1">
        <f t="shared" si="4"/>
        <v>0</v>
      </c>
      <c r="O45" s="1">
        <f t="shared" si="5"/>
        <v>0</v>
      </c>
      <c r="Q45" t="str">
        <f t="shared" si="6"/>
        <v/>
      </c>
    </row>
    <row r="46" spans="1:17" x14ac:dyDescent="0.2">
      <c r="A46" t="s">
        <v>134</v>
      </c>
      <c r="B46">
        <v>38</v>
      </c>
      <c r="C46" t="s">
        <v>135</v>
      </c>
      <c r="D46" t="s">
        <v>136</v>
      </c>
      <c r="E46" s="1">
        <v>955.51520000000005</v>
      </c>
      <c r="F46" s="1">
        <v>3000</v>
      </c>
      <c r="G46" s="1">
        <v>204</v>
      </c>
      <c r="H46" s="1">
        <f t="shared" si="0"/>
        <v>9.9780639112601861</v>
      </c>
      <c r="I46" s="1">
        <v>102</v>
      </c>
      <c r="J46" s="1">
        <f t="shared" si="1"/>
        <v>4.9890319556300931</v>
      </c>
      <c r="K46" s="1">
        <v>102</v>
      </c>
      <c r="L46" s="1">
        <f t="shared" si="2"/>
        <v>4.9890319556300931</v>
      </c>
      <c r="M46" s="1">
        <f t="shared" si="3"/>
        <v>2044.4848</v>
      </c>
      <c r="N46" s="1">
        <f t="shared" si="4"/>
        <v>2592</v>
      </c>
      <c r="O46" s="1">
        <f t="shared" si="5"/>
        <v>86.4</v>
      </c>
      <c r="Q46" t="str">
        <f t="shared" si="6"/>
        <v>update catalogo_servicios set servicio = 'BUSQUEDA TECNICA (micros, inventores Independientes, escuelas)', comentarios= 'Búsqueda técnica de Patente', costo_servicio=955.5152, costo =3000, comision_venta_monto =204, porcentaje_venta=9.97806391126019, comision_operativa_monto=102, porcentaje_operativa=4.98903195563009, comision_gestion_monto=102, porcentaje_gestion=4.98903195563009, honorarios=2044.4848, utilidad=2592, porcentaje_utilidad=86.4 where id =38;</v>
      </c>
    </row>
    <row r="47" spans="1:17" x14ac:dyDescent="0.2">
      <c r="A47" t="s">
        <v>137</v>
      </c>
      <c r="B47" t="s">
        <v>63</v>
      </c>
      <c r="C47" t="s">
        <v>138</v>
      </c>
      <c r="D47" t="s">
        <v>139</v>
      </c>
      <c r="E47" s="1">
        <v>500</v>
      </c>
      <c r="F47" s="1">
        <v>500</v>
      </c>
      <c r="G47" s="1">
        <v>0</v>
      </c>
      <c r="H47" s="1">
        <f t="shared" si="0"/>
        <v>0</v>
      </c>
      <c r="I47" s="1">
        <v>0</v>
      </c>
      <c r="J47" s="1">
        <f t="shared" si="1"/>
        <v>0</v>
      </c>
      <c r="K47" s="1">
        <v>0</v>
      </c>
      <c r="L47" s="1">
        <f t="shared" si="2"/>
        <v>0</v>
      </c>
      <c r="M47" s="1">
        <f t="shared" si="3"/>
        <v>0</v>
      </c>
      <c r="N47" s="1">
        <f t="shared" si="4"/>
        <v>500</v>
      </c>
      <c r="O47" s="1">
        <f t="shared" si="5"/>
        <v>100</v>
      </c>
      <c r="Q47" t="str">
        <f t="shared" si="6"/>
        <v/>
      </c>
    </row>
    <row r="48" spans="1:17" x14ac:dyDescent="0.2">
      <c r="A48" t="s">
        <v>140</v>
      </c>
      <c r="B48">
        <v>28</v>
      </c>
      <c r="C48" t="s">
        <v>141</v>
      </c>
      <c r="D48" t="s">
        <v>142</v>
      </c>
      <c r="E48" s="1">
        <v>4381.3083999999999</v>
      </c>
      <c r="F48" s="1">
        <v>49500</v>
      </c>
      <c r="G48" s="1">
        <v>4512</v>
      </c>
      <c r="H48" s="1">
        <f t="shared" si="0"/>
        <v>10.00028999067872</v>
      </c>
      <c r="I48" s="1">
        <v>2256</v>
      </c>
      <c r="J48" s="1">
        <f t="shared" si="1"/>
        <v>5.00014499533936</v>
      </c>
      <c r="K48" s="1">
        <v>2256</v>
      </c>
      <c r="L48" s="1">
        <f t="shared" si="2"/>
        <v>5.00014499533936</v>
      </c>
      <c r="M48" s="1">
        <f t="shared" si="3"/>
        <v>45118.691599999998</v>
      </c>
      <c r="N48" s="1">
        <f t="shared" si="4"/>
        <v>40476</v>
      </c>
      <c r="O48" s="1">
        <f t="shared" si="5"/>
        <v>81.769696969696966</v>
      </c>
      <c r="Q48" t="str">
        <f t="shared" si="6"/>
        <v>update catalogo_servicios set servicio = 'PATENTE (x proyecto)', comentarios= 'Solicitud de Patente (MICROS) (los honorarios son base y pueden variar) falta sumar en honorarios costo de ingeniero especialista', costo_servicio=4381.3084, costo =49500, comision_venta_monto =4512, porcentaje_venta=10.0002899906787, comision_operativa_monto=2256, porcentaje_operativa=5.00014499533936, comision_gestion_monto=2256, porcentaje_gestion=5.00014499533936, honorarios=45118.6916, utilidad=40476, porcentaje_utilidad=81.769696969697 where id =28;</v>
      </c>
    </row>
    <row r="49" spans="1:17" x14ac:dyDescent="0.2">
      <c r="A49" t="s">
        <v>140</v>
      </c>
      <c r="B49">
        <v>28</v>
      </c>
      <c r="C49" t="s">
        <v>141</v>
      </c>
      <c r="D49" t="s">
        <v>143</v>
      </c>
      <c r="E49" s="1">
        <v>4381.3083999999999</v>
      </c>
      <c r="F49" s="1">
        <v>59500</v>
      </c>
      <c r="G49" s="1">
        <v>5512</v>
      </c>
      <c r="H49" s="1">
        <f t="shared" si="0"/>
        <v>10.000237378639081</v>
      </c>
      <c r="I49" s="1">
        <v>2756</v>
      </c>
      <c r="J49" s="1">
        <f t="shared" si="1"/>
        <v>5.0001186893195406</v>
      </c>
      <c r="K49" s="1">
        <v>2756</v>
      </c>
      <c r="L49" s="1">
        <f t="shared" si="2"/>
        <v>5.0001186893195406</v>
      </c>
      <c r="M49" s="1">
        <f t="shared" si="3"/>
        <v>55118.691599999998</v>
      </c>
      <c r="N49" s="1">
        <f t="shared" si="4"/>
        <v>48476</v>
      </c>
      <c r="O49" s="1">
        <f t="shared" si="5"/>
        <v>81.472268907563034</v>
      </c>
      <c r="Q49" t="str">
        <f t="shared" si="6"/>
        <v>update catalogo_servicios set servicio = 'PATENTE (x proyecto)', comentarios= 'Solicitud de Patente (PYMES) (los honorarios son base y pueden variar) falta sumar en honorarios costo de ingeniero especialista', costo_servicio=4381.3084, costo =59500, comision_venta_monto =5512, porcentaje_venta=10.0002373786391, comision_operativa_monto=2756, porcentaje_operativa=5.00011868931954, comision_gestion_monto=2756, porcentaje_gestion=5.00011868931954, honorarios=55118.6916, utilidad=48476, porcentaje_utilidad=81.472268907563 where id =28;</v>
      </c>
    </row>
    <row r="50" spans="1:17" x14ac:dyDescent="0.2">
      <c r="A50" t="s">
        <v>140</v>
      </c>
      <c r="B50">
        <v>28</v>
      </c>
      <c r="C50" t="s">
        <v>141</v>
      </c>
      <c r="D50" t="s">
        <v>144</v>
      </c>
      <c r="E50" s="1">
        <v>4381.3083999999999</v>
      </c>
      <c r="F50" s="1">
        <v>69500</v>
      </c>
      <c r="G50" s="1">
        <v>6512</v>
      </c>
      <c r="H50" s="1">
        <f t="shared" si="0"/>
        <v>10.000200925412942</v>
      </c>
      <c r="I50" s="1">
        <v>3256</v>
      </c>
      <c r="J50" s="1">
        <f t="shared" si="1"/>
        <v>5.0001004627064711</v>
      </c>
      <c r="K50" s="1">
        <v>3256</v>
      </c>
      <c r="L50" s="1">
        <f t="shared" si="2"/>
        <v>5.0001004627064711</v>
      </c>
      <c r="M50" s="1">
        <f t="shared" si="3"/>
        <v>65118.691599999998</v>
      </c>
      <c r="N50" s="1">
        <f t="shared" si="4"/>
        <v>56476</v>
      </c>
      <c r="O50" s="1">
        <f t="shared" si="5"/>
        <v>81.260431654676253</v>
      </c>
      <c r="Q50" t="str">
        <f t="shared" si="6"/>
        <v>update catalogo_servicios set servicio = 'PATENTE (x proyecto)', comentarios= 'Solicitud de Patente (MACRO) (los honorarios son base y pueden variar) falta sumar en honorarios costo de ingeniero especialista', costo_servicio=4381.3084, costo =69500, comision_venta_monto =6512, porcentaje_venta=10.0002009254129, comision_operativa_monto=3256, porcentaje_operativa=5.00010046270647, comision_gestion_monto=3256, porcentaje_gestion=5.00010046270647, honorarios=65118.6916, utilidad=56476, porcentaje_utilidad=81.2604316546763 where id =28;</v>
      </c>
    </row>
    <row r="51" spans="1:17" x14ac:dyDescent="0.2">
      <c r="A51" t="s">
        <v>145</v>
      </c>
      <c r="B51" t="s">
        <v>63</v>
      </c>
      <c r="C51" t="s">
        <v>146</v>
      </c>
      <c r="D51" t="s">
        <v>145</v>
      </c>
      <c r="E51" s="1">
        <v>3565.4919999999997</v>
      </c>
      <c r="F51" s="1">
        <v>7200</v>
      </c>
      <c r="G51" s="1">
        <v>363</v>
      </c>
      <c r="H51" s="1">
        <f t="shared" si="0"/>
        <v>9.9875966705809969</v>
      </c>
      <c r="I51" s="1">
        <v>182</v>
      </c>
      <c r="J51" s="1">
        <f t="shared" si="1"/>
        <v>5.0075553554979102</v>
      </c>
      <c r="K51" s="1">
        <v>182</v>
      </c>
      <c r="L51" s="1">
        <f t="shared" si="2"/>
        <v>5.0075553554979102</v>
      </c>
      <c r="M51" s="1">
        <f t="shared" si="3"/>
        <v>3634.5080000000003</v>
      </c>
      <c r="N51" s="1">
        <f t="shared" si="4"/>
        <v>6473</v>
      </c>
      <c r="O51" s="1">
        <f t="shared" si="5"/>
        <v>89.902777777777771</v>
      </c>
      <c r="Q51" t="str">
        <f t="shared" si="6"/>
        <v/>
      </c>
    </row>
    <row r="52" spans="1:17" x14ac:dyDescent="0.2">
      <c r="A52" t="s">
        <v>147</v>
      </c>
      <c r="B52" t="s">
        <v>63</v>
      </c>
      <c r="C52" t="s">
        <v>148</v>
      </c>
      <c r="D52" t="s">
        <v>147</v>
      </c>
      <c r="E52" s="1">
        <v>2205.8096</v>
      </c>
      <c r="F52" s="1">
        <v>4750</v>
      </c>
      <c r="G52" s="1">
        <v>254</v>
      </c>
      <c r="H52" s="1">
        <f t="shared" si="0"/>
        <v>9.9835295345820025</v>
      </c>
      <c r="I52" s="1">
        <v>127</v>
      </c>
      <c r="J52" s="1">
        <f t="shared" si="1"/>
        <v>4.9917647672910013</v>
      </c>
      <c r="K52" s="1">
        <v>127</v>
      </c>
      <c r="L52" s="1">
        <f t="shared" si="2"/>
        <v>4.9917647672910013</v>
      </c>
      <c r="M52" s="1">
        <f t="shared" si="3"/>
        <v>2544.1904</v>
      </c>
      <c r="N52" s="1">
        <f t="shared" si="4"/>
        <v>4242</v>
      </c>
      <c r="O52" s="1">
        <f t="shared" si="5"/>
        <v>89.305263157894728</v>
      </c>
      <c r="Q52" t="str">
        <f t="shared" si="6"/>
        <v/>
      </c>
    </row>
    <row r="53" spans="1:17" x14ac:dyDescent="0.2">
      <c r="A53" t="s">
        <v>149</v>
      </c>
      <c r="B53" t="s">
        <v>63</v>
      </c>
      <c r="C53" t="s">
        <v>150</v>
      </c>
      <c r="D53" t="s">
        <v>149</v>
      </c>
      <c r="E53" s="1">
        <v>687.50879999999995</v>
      </c>
      <c r="F53" s="1">
        <v>1400</v>
      </c>
      <c r="G53" s="1">
        <v>71</v>
      </c>
      <c r="H53" s="1">
        <f t="shared" si="0"/>
        <v>9.9650353576296791</v>
      </c>
      <c r="I53" s="1">
        <v>36</v>
      </c>
      <c r="J53" s="1">
        <f t="shared" si="1"/>
        <v>5.0526939841502605</v>
      </c>
      <c r="K53" s="1">
        <v>36</v>
      </c>
      <c r="L53" s="1">
        <f t="shared" si="2"/>
        <v>5.0526939841502605</v>
      </c>
      <c r="M53" s="1">
        <f t="shared" si="3"/>
        <v>712.49120000000005</v>
      </c>
      <c r="N53" s="1">
        <f t="shared" si="4"/>
        <v>1257</v>
      </c>
      <c r="O53" s="1">
        <f t="shared" si="5"/>
        <v>89.785714285714292</v>
      </c>
      <c r="Q53" t="str">
        <f t="shared" si="6"/>
        <v/>
      </c>
    </row>
    <row r="54" spans="1:17" x14ac:dyDescent="0.2">
      <c r="A54" t="s">
        <v>151</v>
      </c>
      <c r="B54">
        <v>24</v>
      </c>
      <c r="C54" t="s">
        <v>152</v>
      </c>
      <c r="D54" t="s">
        <v>153</v>
      </c>
      <c r="E54" s="1">
        <v>1797.9072000000001</v>
      </c>
      <c r="F54" s="1">
        <v>7000</v>
      </c>
      <c r="G54" s="1">
        <v>520</v>
      </c>
      <c r="H54" s="1">
        <f t="shared" si="0"/>
        <v>9.9959770037166571</v>
      </c>
      <c r="I54" s="1">
        <v>260</v>
      </c>
      <c r="J54" s="1">
        <f t="shared" si="1"/>
        <v>4.9979885018583285</v>
      </c>
      <c r="K54" s="1">
        <v>260</v>
      </c>
      <c r="L54" s="1">
        <f t="shared" si="2"/>
        <v>4.9979885018583285</v>
      </c>
      <c r="M54" s="1">
        <f t="shared" si="3"/>
        <v>5202.0928000000004</v>
      </c>
      <c r="N54" s="1">
        <f t="shared" si="4"/>
        <v>5960</v>
      </c>
      <c r="O54" s="1">
        <f t="shared" si="5"/>
        <v>85.142857142857139</v>
      </c>
      <c r="Q54" t="str">
        <f t="shared" si="6"/>
        <v>update catalogo_servicios set servicio = 'TITULO DE PATENTE', comentarios= 'Por la expedición del título', costo_servicio=1797.9072, costo =7000, comision_venta_monto =520, porcentaje_venta=9.99597700371666, comision_operativa_monto=260, porcentaje_operativa=4.99798850185833, comision_gestion_monto=260, porcentaje_gestion=4.99798850185833, honorarios=5202.0928, utilidad=5960, porcentaje_utilidad=85.1428571428571 where id =24;</v>
      </c>
    </row>
    <row r="55" spans="1:17" x14ac:dyDescent="0.2">
      <c r="A55" t="s">
        <v>154</v>
      </c>
      <c r="B55" t="s">
        <v>63</v>
      </c>
      <c r="C55" t="s">
        <v>155</v>
      </c>
      <c r="D55" t="s">
        <v>156</v>
      </c>
      <c r="E55" s="1">
        <v>474.4864</v>
      </c>
      <c r="F55" s="1">
        <v>950</v>
      </c>
      <c r="G55" s="1">
        <v>48</v>
      </c>
      <c r="H55" s="1">
        <f t="shared" si="0"/>
        <v>10.094348510747118</v>
      </c>
      <c r="I55" s="1">
        <v>24</v>
      </c>
      <c r="J55" s="1">
        <f t="shared" si="1"/>
        <v>5.0471742553735588</v>
      </c>
      <c r="K55" s="1">
        <v>24</v>
      </c>
      <c r="L55" s="1">
        <f t="shared" si="2"/>
        <v>5.0471742553735588</v>
      </c>
      <c r="M55" s="1">
        <f t="shared" si="3"/>
        <v>475.5136</v>
      </c>
      <c r="N55" s="1">
        <f t="shared" si="4"/>
        <v>854</v>
      </c>
      <c r="O55" s="1">
        <f t="shared" si="5"/>
        <v>89.89473684210526</v>
      </c>
      <c r="Q55" t="str">
        <f t="shared" si="6"/>
        <v/>
      </c>
    </row>
    <row r="56" spans="1:17" x14ac:dyDescent="0.2">
      <c r="A56" t="s">
        <v>157</v>
      </c>
      <c r="B56" t="s">
        <v>63</v>
      </c>
      <c r="C56" t="s">
        <v>158</v>
      </c>
      <c r="D56" t="s">
        <v>159</v>
      </c>
      <c r="E56" s="1">
        <v>673.90200000000004</v>
      </c>
      <c r="F56" s="1">
        <v>1350</v>
      </c>
      <c r="G56" s="1">
        <v>68</v>
      </c>
      <c r="H56" s="1">
        <f t="shared" si="0"/>
        <v>10.057713526737249</v>
      </c>
      <c r="I56" s="1">
        <v>34</v>
      </c>
      <c r="J56" s="1">
        <f t="shared" si="1"/>
        <v>5.0288567633686245</v>
      </c>
      <c r="K56" s="1">
        <v>34</v>
      </c>
      <c r="L56" s="1">
        <f t="shared" si="2"/>
        <v>5.0288567633686245</v>
      </c>
      <c r="M56" s="1">
        <f t="shared" si="3"/>
        <v>676.09799999999996</v>
      </c>
      <c r="N56" s="1">
        <f t="shared" si="4"/>
        <v>1214</v>
      </c>
      <c r="O56" s="1">
        <f t="shared" si="5"/>
        <v>89.925925925925938</v>
      </c>
      <c r="Q56" t="str">
        <f t="shared" si="6"/>
        <v/>
      </c>
    </row>
    <row r="57" spans="1:17" x14ac:dyDescent="0.2">
      <c r="A57" t="s">
        <v>157</v>
      </c>
      <c r="B57" t="s">
        <v>63</v>
      </c>
      <c r="C57" t="s">
        <v>160</v>
      </c>
      <c r="D57" t="s">
        <v>161</v>
      </c>
      <c r="E57" s="1">
        <v>789.20600000000002</v>
      </c>
      <c r="F57" s="1">
        <v>1600</v>
      </c>
      <c r="G57" s="1">
        <v>81</v>
      </c>
      <c r="H57" s="1">
        <f t="shared" si="0"/>
        <v>9.9902071302945004</v>
      </c>
      <c r="I57" s="1">
        <v>41</v>
      </c>
      <c r="J57" s="1">
        <f t="shared" si="1"/>
        <v>5.0567715103959827</v>
      </c>
      <c r="K57" s="1">
        <v>41</v>
      </c>
      <c r="L57" s="1">
        <f t="shared" si="2"/>
        <v>5.0567715103959827</v>
      </c>
      <c r="M57" s="1">
        <f t="shared" si="3"/>
        <v>810.79399999999998</v>
      </c>
      <c r="N57" s="1">
        <f t="shared" si="4"/>
        <v>1437</v>
      </c>
      <c r="O57" s="1">
        <f t="shared" si="5"/>
        <v>89.8125</v>
      </c>
      <c r="Q57" t="str">
        <f t="shared" si="6"/>
        <v/>
      </c>
    </row>
    <row r="58" spans="1:17" x14ac:dyDescent="0.2">
      <c r="A58" t="s">
        <v>157</v>
      </c>
      <c r="B58" t="s">
        <v>63</v>
      </c>
      <c r="C58" t="s">
        <v>162</v>
      </c>
      <c r="D58" t="s">
        <v>163</v>
      </c>
      <c r="E58" s="1">
        <v>891.46</v>
      </c>
      <c r="F58" s="1">
        <v>1800</v>
      </c>
      <c r="G58" s="1">
        <v>91</v>
      </c>
      <c r="H58" s="1">
        <f t="shared" si="0"/>
        <v>10.016069738261386</v>
      </c>
      <c r="I58" s="1">
        <v>45</v>
      </c>
      <c r="J58" s="1">
        <f t="shared" si="1"/>
        <v>4.9530015189204661</v>
      </c>
      <c r="K58" s="1">
        <v>45</v>
      </c>
      <c r="L58" s="1">
        <f t="shared" si="2"/>
        <v>4.9530015189204661</v>
      </c>
      <c r="M58" s="1">
        <f t="shared" si="3"/>
        <v>908.54</v>
      </c>
      <c r="N58" s="1">
        <f t="shared" si="4"/>
        <v>1619</v>
      </c>
      <c r="O58" s="1">
        <f t="shared" si="5"/>
        <v>89.944444444444443</v>
      </c>
      <c r="Q58" t="str">
        <f t="shared" si="6"/>
        <v/>
      </c>
    </row>
    <row r="59" spans="1:17" x14ac:dyDescent="0.2">
      <c r="A59" t="s">
        <v>164</v>
      </c>
      <c r="B59" t="s">
        <v>63</v>
      </c>
      <c r="C59" t="s">
        <v>165</v>
      </c>
      <c r="D59" t="s">
        <v>166</v>
      </c>
      <c r="E59" s="1">
        <v>1752.5859999999998</v>
      </c>
      <c r="F59" s="1">
        <v>5800</v>
      </c>
      <c r="G59" s="1">
        <v>405</v>
      </c>
      <c r="H59" s="1">
        <f t="shared" si="0"/>
        <v>10.00638926484911</v>
      </c>
      <c r="I59" s="1">
        <v>202</v>
      </c>
      <c r="J59" s="1">
        <f t="shared" si="1"/>
        <v>4.9908410654309145</v>
      </c>
      <c r="K59" s="1">
        <v>202</v>
      </c>
      <c r="L59" s="1">
        <f t="shared" si="2"/>
        <v>4.9908410654309145</v>
      </c>
      <c r="M59" s="1">
        <f t="shared" si="3"/>
        <v>4047.4140000000002</v>
      </c>
      <c r="N59" s="1">
        <f t="shared" si="4"/>
        <v>4991</v>
      </c>
      <c r="O59" s="1">
        <f t="shared" si="5"/>
        <v>86.051724137931032</v>
      </c>
      <c r="Q59" t="str">
        <f t="shared" si="6"/>
        <v/>
      </c>
    </row>
    <row r="60" spans="1:17" x14ac:dyDescent="0.2">
      <c r="A60" t="s">
        <v>167</v>
      </c>
      <c r="B60" t="s">
        <v>63</v>
      </c>
      <c r="C60" t="s">
        <v>168</v>
      </c>
      <c r="D60" t="s">
        <v>169</v>
      </c>
      <c r="E60" s="1">
        <v>1435.326</v>
      </c>
      <c r="F60" s="1">
        <v>3500</v>
      </c>
      <c r="G60" s="1">
        <v>206</v>
      </c>
      <c r="H60" s="1">
        <f t="shared" si="0"/>
        <v>9.9773620435962282</v>
      </c>
      <c r="I60" s="1">
        <v>103</v>
      </c>
      <c r="J60" s="1">
        <f t="shared" si="1"/>
        <v>4.9886810217981141</v>
      </c>
      <c r="K60" s="1">
        <v>103</v>
      </c>
      <c r="L60" s="1">
        <f t="shared" si="2"/>
        <v>4.9886810217981141</v>
      </c>
      <c r="M60" s="1">
        <f t="shared" si="3"/>
        <v>2064.674</v>
      </c>
      <c r="N60" s="1">
        <f t="shared" si="4"/>
        <v>3088</v>
      </c>
      <c r="O60" s="1">
        <f t="shared" si="5"/>
        <v>88.228571428571428</v>
      </c>
      <c r="Q60" t="str">
        <f t="shared" si="6"/>
        <v/>
      </c>
    </row>
    <row r="61" spans="1:17" x14ac:dyDescent="0.2">
      <c r="A61" t="s">
        <v>170</v>
      </c>
      <c r="B61" t="s">
        <v>63</v>
      </c>
      <c r="C61" t="s">
        <v>171</v>
      </c>
      <c r="D61" t="s">
        <v>172</v>
      </c>
      <c r="E61" s="1">
        <v>1639.2772</v>
      </c>
      <c r="F61" s="1">
        <v>5700</v>
      </c>
      <c r="G61" s="1">
        <v>406</v>
      </c>
      <c r="H61" s="1">
        <f t="shared" si="0"/>
        <v>9.9982200213223127</v>
      </c>
      <c r="I61" s="1">
        <v>203</v>
      </c>
      <c r="J61" s="1">
        <f t="shared" si="1"/>
        <v>4.9991100106611563</v>
      </c>
      <c r="K61" s="1">
        <v>203</v>
      </c>
      <c r="L61" s="1">
        <f t="shared" si="2"/>
        <v>4.9991100106611563</v>
      </c>
      <c r="M61" s="1">
        <f t="shared" si="3"/>
        <v>4060.7228</v>
      </c>
      <c r="N61" s="1">
        <f t="shared" si="4"/>
        <v>4888</v>
      </c>
      <c r="O61" s="1">
        <f t="shared" si="5"/>
        <v>85.754385964912288</v>
      </c>
      <c r="Q61" t="str">
        <f t="shared" si="6"/>
        <v/>
      </c>
    </row>
    <row r="62" spans="1:17" x14ac:dyDescent="0.2">
      <c r="A62" t="s">
        <v>173</v>
      </c>
      <c r="B62" t="s">
        <v>63</v>
      </c>
      <c r="C62" t="s">
        <v>174</v>
      </c>
      <c r="D62" t="s">
        <v>175</v>
      </c>
      <c r="E62" s="1">
        <v>1616.6166000000001</v>
      </c>
      <c r="F62" s="1">
        <v>2700</v>
      </c>
      <c r="G62" s="1">
        <v>108</v>
      </c>
      <c r="H62" s="1">
        <f t="shared" si="0"/>
        <v>9.9687700586883654</v>
      </c>
      <c r="I62" s="1">
        <v>54</v>
      </c>
      <c r="J62" s="1">
        <f t="shared" si="1"/>
        <v>4.9843850293441827</v>
      </c>
      <c r="K62" s="1">
        <v>54</v>
      </c>
      <c r="L62" s="1">
        <f t="shared" si="2"/>
        <v>4.9843850293441827</v>
      </c>
      <c r="M62" s="1">
        <f t="shared" si="3"/>
        <v>1083.3833999999999</v>
      </c>
      <c r="N62" s="1">
        <f t="shared" si="4"/>
        <v>2484</v>
      </c>
      <c r="O62" s="1">
        <f t="shared" si="5"/>
        <v>92</v>
      </c>
      <c r="Q62" t="str">
        <f t="shared" si="6"/>
        <v/>
      </c>
    </row>
    <row r="63" spans="1:17" x14ac:dyDescent="0.2">
      <c r="A63" t="s">
        <v>72</v>
      </c>
      <c r="B63" t="s">
        <v>63</v>
      </c>
      <c r="C63" t="s">
        <v>176</v>
      </c>
      <c r="D63" t="s">
        <v>177</v>
      </c>
      <c r="E63" s="1">
        <v>370.24880000000002</v>
      </c>
      <c r="F63" s="1">
        <v>3500</v>
      </c>
      <c r="G63" s="1">
        <v>313</v>
      </c>
      <c r="H63" s="1">
        <f t="shared" si="0"/>
        <v>10.000794951368658</v>
      </c>
      <c r="I63" s="1">
        <v>156</v>
      </c>
      <c r="J63" s="1">
        <f t="shared" si="1"/>
        <v>4.9844217648993956</v>
      </c>
      <c r="K63" s="1">
        <v>156</v>
      </c>
      <c r="L63" s="1">
        <f t="shared" si="2"/>
        <v>4.9844217648993956</v>
      </c>
      <c r="M63" s="1">
        <f t="shared" si="3"/>
        <v>3129.7512000000002</v>
      </c>
      <c r="N63" s="1">
        <f t="shared" si="4"/>
        <v>2875</v>
      </c>
      <c r="O63" s="1">
        <f t="shared" si="5"/>
        <v>82.142857142857139</v>
      </c>
      <c r="Q63" t="str">
        <f t="shared" si="6"/>
        <v/>
      </c>
    </row>
    <row r="64" spans="1:17" x14ac:dyDescent="0.2">
      <c r="A64" t="s">
        <v>75</v>
      </c>
      <c r="B64" t="s">
        <v>63</v>
      </c>
      <c r="C64" t="s">
        <v>178</v>
      </c>
      <c r="D64" t="s">
        <v>179</v>
      </c>
      <c r="E64" s="1">
        <v>370.24880000000002</v>
      </c>
      <c r="F64" s="1">
        <v>5000</v>
      </c>
      <c r="G64" s="1">
        <v>463</v>
      </c>
      <c r="H64" s="1">
        <f t="shared" si="0"/>
        <v>10.000537393888468</v>
      </c>
      <c r="I64" s="1">
        <v>231</v>
      </c>
      <c r="J64" s="1">
        <f t="shared" si="1"/>
        <v>4.9894689805361461</v>
      </c>
      <c r="K64" s="1">
        <v>231</v>
      </c>
      <c r="L64" s="1">
        <f t="shared" si="2"/>
        <v>4.9894689805361461</v>
      </c>
      <c r="M64" s="1">
        <f t="shared" si="3"/>
        <v>4629.7511999999997</v>
      </c>
      <c r="N64" s="1">
        <f t="shared" si="4"/>
        <v>4075</v>
      </c>
      <c r="O64" s="1">
        <f t="shared" si="5"/>
        <v>81.5</v>
      </c>
      <c r="Q64" t="str">
        <f t="shared" si="6"/>
        <v/>
      </c>
    </row>
    <row r="65" spans="1:17" x14ac:dyDescent="0.2">
      <c r="A65" t="s">
        <v>78</v>
      </c>
      <c r="B65" t="s">
        <v>63</v>
      </c>
      <c r="C65" t="s">
        <v>180</v>
      </c>
      <c r="D65" t="s">
        <v>181</v>
      </c>
      <c r="E65" s="1">
        <v>370.24880000000002</v>
      </c>
      <c r="F65" s="1">
        <v>5500</v>
      </c>
      <c r="G65" s="1">
        <v>513</v>
      </c>
      <c r="H65" s="1">
        <f t="shared" si="0"/>
        <v>10.000485013776107</v>
      </c>
      <c r="I65" s="1">
        <v>256</v>
      </c>
      <c r="J65" s="1">
        <f t="shared" si="1"/>
        <v>4.9904954454711179</v>
      </c>
      <c r="K65" s="1">
        <v>256</v>
      </c>
      <c r="L65" s="1">
        <f t="shared" si="2"/>
        <v>4.9904954454711179</v>
      </c>
      <c r="M65" s="1">
        <f t="shared" si="3"/>
        <v>5129.7511999999997</v>
      </c>
      <c r="N65" s="1">
        <f t="shared" si="4"/>
        <v>4475</v>
      </c>
      <c r="O65" s="1">
        <f t="shared" si="5"/>
        <v>81.36363636363636</v>
      </c>
      <c r="Q65" t="str">
        <f t="shared" si="6"/>
        <v/>
      </c>
    </row>
    <row r="66" spans="1:17" x14ac:dyDescent="0.2">
      <c r="A66" t="s">
        <v>81</v>
      </c>
      <c r="B66" t="s">
        <v>63</v>
      </c>
      <c r="C66" t="s">
        <v>182</v>
      </c>
      <c r="D66" t="s">
        <v>183</v>
      </c>
      <c r="E66" s="1">
        <v>370.24880000000002</v>
      </c>
      <c r="F66" s="1">
        <v>8500</v>
      </c>
      <c r="G66" s="1">
        <v>813</v>
      </c>
      <c r="H66" s="1">
        <f t="shared" si="0"/>
        <v>10.000306036425814</v>
      </c>
      <c r="I66" s="1">
        <v>406</v>
      </c>
      <c r="J66" s="1">
        <f t="shared" si="1"/>
        <v>4.9940027684980075</v>
      </c>
      <c r="K66" s="1">
        <v>406</v>
      </c>
      <c r="L66" s="1">
        <f t="shared" si="2"/>
        <v>4.9940027684980075</v>
      </c>
      <c r="M66" s="1">
        <f t="shared" si="3"/>
        <v>8129.7511999999997</v>
      </c>
      <c r="N66" s="1">
        <f t="shared" si="4"/>
        <v>6875</v>
      </c>
      <c r="O66" s="1">
        <f t="shared" si="5"/>
        <v>80.882352941176478</v>
      </c>
      <c r="Q66" t="str">
        <f t="shared" si="6"/>
        <v/>
      </c>
    </row>
    <row r="67" spans="1:17" x14ac:dyDescent="0.2">
      <c r="A67" t="s">
        <v>84</v>
      </c>
      <c r="B67" t="s">
        <v>63</v>
      </c>
      <c r="C67" t="s">
        <v>184</v>
      </c>
      <c r="D67" t="s">
        <v>185</v>
      </c>
      <c r="E67" s="1">
        <v>370.24880000000002</v>
      </c>
      <c r="F67" s="1">
        <v>5500</v>
      </c>
      <c r="G67" s="1">
        <v>513</v>
      </c>
      <c r="H67" s="1">
        <f t="shared" ref="H67:H130" si="7">IFERROR(G67/M67*100,0)</f>
        <v>10.000485013776107</v>
      </c>
      <c r="I67" s="1">
        <v>256</v>
      </c>
      <c r="J67" s="1">
        <f t="shared" ref="J67:J130" si="8">IFERROR(I67/M67*100,0)</f>
        <v>4.9904954454711179</v>
      </c>
      <c r="K67" s="1">
        <v>256</v>
      </c>
      <c r="L67" s="1">
        <f t="shared" ref="L67:L130" si="9">IFERROR(K67/M67*100,0)</f>
        <v>4.9904954454711179</v>
      </c>
      <c r="M67" s="1">
        <f t="shared" ref="M67:M130" si="10">F67-E67</f>
        <v>5129.7511999999997</v>
      </c>
      <c r="N67" s="1">
        <f t="shared" ref="N67:N130" si="11">F67-G67-I67-K67</f>
        <v>4475</v>
      </c>
      <c r="O67" s="1">
        <f t="shared" ref="O67:O130" si="12">IFERROR(N67/F67*100,0)</f>
        <v>81.36363636363636</v>
      </c>
      <c r="Q67" t="str">
        <f t="shared" ref="Q67:Q130" si="13">IF(B67="","",CONCATENATE("update catalogo_servicios set servicio = '",A67,"', comentarios= '",D67,"', costo_servicio=",E67,", costo =",F67,", comision_venta_monto =",G67,", porcentaje_venta=",H67,", comision_operativa_monto=",I67,", porcentaje_operativa=",J67,", comision_gestion_monto=",K67,", porcentaje_gestion=",L67,", honorarios=",M67,", utilidad=",N67,", porcentaje_utilidad=",O67," where id =",B67,";"))</f>
        <v/>
      </c>
    </row>
    <row r="68" spans="1:17" x14ac:dyDescent="0.2">
      <c r="A68" t="s">
        <v>87</v>
      </c>
      <c r="B68" t="s">
        <v>63</v>
      </c>
      <c r="C68" t="s">
        <v>186</v>
      </c>
      <c r="D68" t="s">
        <v>187</v>
      </c>
      <c r="E68" s="1">
        <v>370.24880000000002</v>
      </c>
      <c r="F68" s="1">
        <v>8500</v>
      </c>
      <c r="G68" s="1">
        <v>813</v>
      </c>
      <c r="H68" s="1">
        <f t="shared" si="7"/>
        <v>10.000306036425814</v>
      </c>
      <c r="I68" s="1">
        <v>406</v>
      </c>
      <c r="J68" s="1">
        <f t="shared" si="8"/>
        <v>4.9940027684980075</v>
      </c>
      <c r="K68" s="1">
        <v>406</v>
      </c>
      <c r="L68" s="1">
        <f t="shared" si="9"/>
        <v>4.9940027684980075</v>
      </c>
      <c r="M68" s="1">
        <f t="shared" si="10"/>
        <v>8129.7511999999997</v>
      </c>
      <c r="N68" s="1">
        <f t="shared" si="11"/>
        <v>6875</v>
      </c>
      <c r="O68" s="1">
        <f t="shared" si="12"/>
        <v>80.882352941176478</v>
      </c>
      <c r="Q68" t="str">
        <f t="shared" si="13"/>
        <v/>
      </c>
    </row>
    <row r="69" spans="1:17" x14ac:dyDescent="0.2">
      <c r="B69" t="s">
        <v>63</v>
      </c>
      <c r="E69" s="1"/>
      <c r="F69" s="1"/>
      <c r="G69" s="1">
        <v>0</v>
      </c>
      <c r="H69" s="1">
        <f t="shared" si="7"/>
        <v>0</v>
      </c>
      <c r="I69" s="1">
        <v>0</v>
      </c>
      <c r="J69" s="1">
        <f t="shared" si="8"/>
        <v>0</v>
      </c>
      <c r="K69" s="1">
        <v>0</v>
      </c>
      <c r="L69" s="1">
        <f t="shared" si="9"/>
        <v>0</v>
      </c>
      <c r="M69" s="1">
        <f t="shared" si="10"/>
        <v>0</v>
      </c>
      <c r="N69" s="1">
        <f t="shared" si="11"/>
        <v>0</v>
      </c>
      <c r="O69" s="1">
        <f t="shared" si="12"/>
        <v>0</v>
      </c>
      <c r="Q69" t="str">
        <f t="shared" si="13"/>
        <v/>
      </c>
    </row>
    <row r="70" spans="1:17" x14ac:dyDescent="0.2">
      <c r="A70" t="s">
        <v>188</v>
      </c>
      <c r="B70">
        <v>29</v>
      </c>
      <c r="C70" t="s">
        <v>189</v>
      </c>
      <c r="D70" t="s">
        <v>190</v>
      </c>
      <c r="E70" s="1">
        <v>1254.0411999999999</v>
      </c>
      <c r="F70" s="1">
        <v>36500</v>
      </c>
      <c r="G70" s="1">
        <v>3525</v>
      </c>
      <c r="H70" s="1">
        <f t="shared" si="7"/>
        <v>10.001146571163783</v>
      </c>
      <c r="I70" s="1">
        <v>1762</v>
      </c>
      <c r="J70" s="1">
        <f t="shared" si="8"/>
        <v>4.9991546832313727</v>
      </c>
      <c r="K70" s="1">
        <v>1762</v>
      </c>
      <c r="L70" s="1">
        <f t="shared" si="9"/>
        <v>4.9991546832313727</v>
      </c>
      <c r="M70" s="1">
        <f t="shared" si="10"/>
        <v>35245.9588</v>
      </c>
      <c r="N70" s="1">
        <f t="shared" si="11"/>
        <v>29451</v>
      </c>
      <c r="O70" s="1">
        <f t="shared" si="12"/>
        <v>80.68767123287671</v>
      </c>
      <c r="Q70" t="str">
        <f t="shared" si="13"/>
        <v>update catalogo_servicios set servicio = 'MODELO DE UTILIDAD ', comentarios= 'Solicitud de Modelo de Utilidad (MICROS) (los honorarios son base y pueden variar)  falta sumar en honorarios costo de ingeniero especialista', costo_servicio=1254.0412, costo =36500, comision_venta_monto =3525, porcentaje_venta=10.0011465711638, comision_operativa_monto=1762, porcentaje_operativa=4.99915468323137, comision_gestion_monto=1762, porcentaje_gestion=4.99915468323137, honorarios=35245.9588, utilidad=29451, porcentaje_utilidad=80.6876712328767 where id =29;</v>
      </c>
    </row>
    <row r="71" spans="1:17" x14ac:dyDescent="0.2">
      <c r="A71" t="s">
        <v>188</v>
      </c>
      <c r="B71">
        <v>29</v>
      </c>
      <c r="C71" t="s">
        <v>189</v>
      </c>
      <c r="D71" t="s">
        <v>191</v>
      </c>
      <c r="E71" s="1">
        <v>1254.0411999999999</v>
      </c>
      <c r="F71" s="1">
        <v>46500</v>
      </c>
      <c r="G71" s="1">
        <v>4525</v>
      </c>
      <c r="H71" s="1">
        <f t="shared" si="7"/>
        <v>10.000893162639754</v>
      </c>
      <c r="I71" s="1">
        <v>2262</v>
      </c>
      <c r="J71" s="1">
        <f t="shared" si="8"/>
        <v>4.9993415102521821</v>
      </c>
      <c r="K71" s="1">
        <v>2262</v>
      </c>
      <c r="L71" s="1">
        <f t="shared" si="9"/>
        <v>4.9993415102521821</v>
      </c>
      <c r="M71" s="1">
        <f t="shared" si="10"/>
        <v>45245.9588</v>
      </c>
      <c r="N71" s="1">
        <f t="shared" si="11"/>
        <v>37451</v>
      </c>
      <c r="O71" s="1">
        <f t="shared" si="12"/>
        <v>80.539784946236566</v>
      </c>
      <c r="Q71" t="str">
        <f t="shared" si="13"/>
        <v>update catalogo_servicios set servicio = 'MODELO DE UTILIDAD ', comentarios= 'Solicitud de Modelo de Utilidad (PYMES) (los honorarios son base y pueden variar)  falta sumar en honorarios costo de ingeniero especialista', costo_servicio=1254.0412, costo =46500, comision_venta_monto =4525, porcentaje_venta=10.0008931626398, comision_operativa_monto=2262, porcentaje_operativa=4.99934151025218, comision_gestion_monto=2262, porcentaje_gestion=4.99934151025218, honorarios=45245.9588, utilidad=37451, porcentaje_utilidad=80.5397849462366 where id =29;</v>
      </c>
    </row>
    <row r="72" spans="1:17" x14ac:dyDescent="0.2">
      <c r="A72" t="s">
        <v>188</v>
      </c>
      <c r="B72">
        <v>29</v>
      </c>
      <c r="C72" t="s">
        <v>189</v>
      </c>
      <c r="D72" t="s">
        <v>192</v>
      </c>
      <c r="E72" s="1">
        <v>1254.0411999999999</v>
      </c>
      <c r="F72" s="1">
        <v>56500</v>
      </c>
      <c r="G72" s="1">
        <v>5525</v>
      </c>
      <c r="H72" s="1">
        <f t="shared" si="7"/>
        <v>10.000731492418229</v>
      </c>
      <c r="I72" s="1">
        <v>2762</v>
      </c>
      <c r="J72" s="1">
        <f t="shared" si="8"/>
        <v>4.9994607026351403</v>
      </c>
      <c r="K72" s="1">
        <v>2762</v>
      </c>
      <c r="L72" s="1">
        <f t="shared" si="9"/>
        <v>4.9994607026351403</v>
      </c>
      <c r="M72" s="1">
        <f t="shared" si="10"/>
        <v>55245.9588</v>
      </c>
      <c r="N72" s="1">
        <f t="shared" si="11"/>
        <v>45451</v>
      </c>
      <c r="O72" s="1">
        <f t="shared" si="12"/>
        <v>80.444247787610621</v>
      </c>
      <c r="Q72" t="str">
        <f t="shared" si="13"/>
        <v>update catalogo_servicios set servicio = 'MODELO DE UTILIDAD ', comentarios= 'Solicitud de Modelo de Utilidad (MACROS) (los honorarios son base y pueden variar)  falta sumar en honorarios costo de ingeniero especialista', costo_servicio=1254.0412, costo =56500, comision_venta_monto =5525, porcentaje_venta=10.0007314924182, comision_operativa_monto=2762, porcentaje_operativa=4.99946070263514, comision_gestion_monto=2762, porcentaje_gestion=4.99946070263514, honorarios=55245.9588, utilidad=45451, porcentaje_utilidad=80.4442477876106 where id =29;</v>
      </c>
    </row>
    <row r="73" spans="1:17" x14ac:dyDescent="0.2">
      <c r="A73" t="s">
        <v>145</v>
      </c>
      <c r="B73" t="s">
        <v>63</v>
      </c>
      <c r="C73" t="s">
        <v>193</v>
      </c>
      <c r="D73" t="s">
        <v>145</v>
      </c>
      <c r="E73" s="1">
        <v>1254.0411999999999</v>
      </c>
      <c r="F73" s="1">
        <v>2500</v>
      </c>
      <c r="G73" s="1">
        <v>125</v>
      </c>
      <c r="H73" s="1">
        <f t="shared" si="7"/>
        <v>10.032434459309568</v>
      </c>
      <c r="I73" s="1">
        <v>62</v>
      </c>
      <c r="J73" s="1">
        <f t="shared" si="8"/>
        <v>4.9760874918175464</v>
      </c>
      <c r="K73" s="1">
        <v>62</v>
      </c>
      <c r="L73" s="1">
        <f t="shared" si="9"/>
        <v>4.9760874918175464</v>
      </c>
      <c r="M73" s="1">
        <f t="shared" si="10"/>
        <v>1245.9588000000001</v>
      </c>
      <c r="N73" s="1">
        <f t="shared" si="11"/>
        <v>2251</v>
      </c>
      <c r="O73" s="1">
        <f t="shared" si="12"/>
        <v>90.039999999999992</v>
      </c>
      <c r="Q73" t="str">
        <f t="shared" si="13"/>
        <v/>
      </c>
    </row>
    <row r="74" spans="1:17" x14ac:dyDescent="0.2">
      <c r="A74" t="s">
        <v>194</v>
      </c>
      <c r="B74" t="s">
        <v>63</v>
      </c>
      <c r="C74" t="s">
        <v>195</v>
      </c>
      <c r="D74" t="s">
        <v>194</v>
      </c>
      <c r="E74" s="1">
        <v>800.80600000000004</v>
      </c>
      <c r="F74" s="1">
        <v>1600</v>
      </c>
      <c r="G74" s="1">
        <v>80</v>
      </c>
      <c r="H74" s="1">
        <f t="shared" si="7"/>
        <v>10.010085160799505</v>
      </c>
      <c r="I74" s="1">
        <v>40</v>
      </c>
      <c r="J74" s="1">
        <f t="shared" si="8"/>
        <v>5.0050425803997527</v>
      </c>
      <c r="K74" s="1">
        <v>40</v>
      </c>
      <c r="L74" s="1">
        <f t="shared" si="9"/>
        <v>5.0050425803997527</v>
      </c>
      <c r="M74" s="1">
        <f t="shared" si="10"/>
        <v>799.19399999999996</v>
      </c>
      <c r="N74" s="1">
        <f t="shared" si="11"/>
        <v>1440</v>
      </c>
      <c r="O74" s="1">
        <f t="shared" si="12"/>
        <v>90</v>
      </c>
      <c r="Q74" t="str">
        <f t="shared" si="13"/>
        <v/>
      </c>
    </row>
    <row r="75" spans="1:17" x14ac:dyDescent="0.2">
      <c r="A75" t="s">
        <v>196</v>
      </c>
      <c r="B75">
        <v>25</v>
      </c>
      <c r="C75" t="s">
        <v>197</v>
      </c>
      <c r="D75" t="s">
        <v>153</v>
      </c>
      <c r="E75" s="1">
        <v>383.84399999999999</v>
      </c>
      <c r="F75" s="1">
        <v>5500</v>
      </c>
      <c r="G75" s="1">
        <v>512</v>
      </c>
      <c r="H75" s="1">
        <f t="shared" si="7"/>
        <v>10.00751345345998</v>
      </c>
      <c r="I75" s="1">
        <v>256</v>
      </c>
      <c r="J75" s="1">
        <f t="shared" si="8"/>
        <v>5.0037567267299901</v>
      </c>
      <c r="K75" s="1">
        <v>256</v>
      </c>
      <c r="L75" s="1">
        <f t="shared" si="9"/>
        <v>5.0037567267299901</v>
      </c>
      <c r="M75" s="1">
        <f t="shared" si="10"/>
        <v>5116.1559999999999</v>
      </c>
      <c r="N75" s="1">
        <f t="shared" si="11"/>
        <v>4476</v>
      </c>
      <c r="O75" s="1">
        <f t="shared" si="12"/>
        <v>81.381818181818176</v>
      </c>
      <c r="Q75" t="str">
        <f t="shared" si="13"/>
        <v>update catalogo_servicios set servicio = 'TITULO DE MODELO DE UTILIDAD', comentarios= 'Por la expedición del título', costo_servicio=383.844, costo =5500, comision_venta_monto =512, porcentaje_venta=10.00751345346, comision_operativa_monto=256, porcentaje_operativa=5.00375672672999, comision_gestion_monto=256, porcentaje_gestion=5.00375672672999, honorarios=5116.156, utilidad=4476, porcentaje_utilidad=81.3818181818182 where id =25;</v>
      </c>
    </row>
    <row r="76" spans="1:17" x14ac:dyDescent="0.2">
      <c r="A76" t="s">
        <v>72</v>
      </c>
      <c r="B76" t="s">
        <v>63</v>
      </c>
      <c r="C76" t="s">
        <v>198</v>
      </c>
      <c r="D76" t="s">
        <v>177</v>
      </c>
      <c r="E76" s="1">
        <v>370.24880000000002</v>
      </c>
      <c r="F76" s="1">
        <v>3500</v>
      </c>
      <c r="G76" s="1">
        <v>313</v>
      </c>
      <c r="H76" s="1">
        <f t="shared" si="7"/>
        <v>10.000794951368658</v>
      </c>
      <c r="I76" s="1">
        <v>156</v>
      </c>
      <c r="J76" s="1">
        <f t="shared" si="8"/>
        <v>4.9844217648993956</v>
      </c>
      <c r="K76" s="1">
        <v>156</v>
      </c>
      <c r="L76" s="1">
        <f t="shared" si="9"/>
        <v>4.9844217648993956</v>
      </c>
      <c r="M76" s="1">
        <f t="shared" si="10"/>
        <v>3129.7512000000002</v>
      </c>
      <c r="N76" s="1">
        <f t="shared" si="11"/>
        <v>2875</v>
      </c>
      <c r="O76" s="1">
        <f t="shared" si="12"/>
        <v>82.142857142857139</v>
      </c>
      <c r="Q76" t="str">
        <f t="shared" si="13"/>
        <v/>
      </c>
    </row>
    <row r="77" spans="1:17" x14ac:dyDescent="0.2">
      <c r="A77" t="s">
        <v>75</v>
      </c>
      <c r="B77" t="s">
        <v>63</v>
      </c>
      <c r="C77" t="s">
        <v>199</v>
      </c>
      <c r="D77" t="s">
        <v>179</v>
      </c>
      <c r="E77" s="1">
        <v>370.24880000000002</v>
      </c>
      <c r="F77" s="1">
        <v>5000</v>
      </c>
      <c r="G77" s="1">
        <v>463</v>
      </c>
      <c r="H77" s="1">
        <f t="shared" si="7"/>
        <v>10.000537393888468</v>
      </c>
      <c r="I77" s="1">
        <v>231</v>
      </c>
      <c r="J77" s="1">
        <f t="shared" si="8"/>
        <v>4.9894689805361461</v>
      </c>
      <c r="K77" s="1">
        <v>231</v>
      </c>
      <c r="L77" s="1">
        <f t="shared" si="9"/>
        <v>4.9894689805361461</v>
      </c>
      <c r="M77" s="1">
        <f t="shared" si="10"/>
        <v>4629.7511999999997</v>
      </c>
      <c r="N77" s="1">
        <f t="shared" si="11"/>
        <v>4075</v>
      </c>
      <c r="O77" s="1">
        <f t="shared" si="12"/>
        <v>81.5</v>
      </c>
      <c r="Q77" t="str">
        <f t="shared" si="13"/>
        <v/>
      </c>
    </row>
    <row r="78" spans="1:17" x14ac:dyDescent="0.2">
      <c r="A78" t="s">
        <v>78</v>
      </c>
      <c r="B78" t="s">
        <v>63</v>
      </c>
      <c r="C78" t="s">
        <v>200</v>
      </c>
      <c r="D78" t="s">
        <v>181</v>
      </c>
      <c r="E78" s="1">
        <v>370.24880000000002</v>
      </c>
      <c r="F78" s="1">
        <v>5500</v>
      </c>
      <c r="G78" s="1">
        <v>513</v>
      </c>
      <c r="H78" s="1">
        <f t="shared" si="7"/>
        <v>10.000485013776107</v>
      </c>
      <c r="I78" s="1">
        <v>256</v>
      </c>
      <c r="J78" s="1">
        <f t="shared" si="8"/>
        <v>4.9904954454711179</v>
      </c>
      <c r="K78" s="1">
        <v>256</v>
      </c>
      <c r="L78" s="1">
        <f t="shared" si="9"/>
        <v>4.9904954454711179</v>
      </c>
      <c r="M78" s="1">
        <f t="shared" si="10"/>
        <v>5129.7511999999997</v>
      </c>
      <c r="N78" s="1">
        <f t="shared" si="11"/>
        <v>4475</v>
      </c>
      <c r="O78" s="1">
        <f t="shared" si="12"/>
        <v>81.36363636363636</v>
      </c>
      <c r="Q78" t="str">
        <f t="shared" si="13"/>
        <v/>
      </c>
    </row>
    <row r="79" spans="1:17" x14ac:dyDescent="0.2">
      <c r="A79" t="s">
        <v>81</v>
      </c>
      <c r="B79" t="s">
        <v>63</v>
      </c>
      <c r="C79" t="s">
        <v>201</v>
      </c>
      <c r="D79" t="s">
        <v>183</v>
      </c>
      <c r="E79" s="1">
        <v>370.24880000000002</v>
      </c>
      <c r="F79" s="1">
        <v>8500</v>
      </c>
      <c r="G79" s="1">
        <v>813</v>
      </c>
      <c r="H79" s="1">
        <f t="shared" si="7"/>
        <v>10.000306036425814</v>
      </c>
      <c r="I79" s="1">
        <v>406</v>
      </c>
      <c r="J79" s="1">
        <f t="shared" si="8"/>
        <v>4.9940027684980075</v>
      </c>
      <c r="K79" s="1">
        <v>406</v>
      </c>
      <c r="L79" s="1">
        <f t="shared" si="9"/>
        <v>4.9940027684980075</v>
      </c>
      <c r="M79" s="1">
        <f t="shared" si="10"/>
        <v>8129.7511999999997</v>
      </c>
      <c r="N79" s="1">
        <f t="shared" si="11"/>
        <v>6875</v>
      </c>
      <c r="O79" s="1">
        <f t="shared" si="12"/>
        <v>80.882352941176478</v>
      </c>
      <c r="Q79" t="str">
        <f t="shared" si="13"/>
        <v/>
      </c>
    </row>
    <row r="80" spans="1:17" x14ac:dyDescent="0.2">
      <c r="A80" t="s">
        <v>84</v>
      </c>
      <c r="B80" t="s">
        <v>63</v>
      </c>
      <c r="C80" t="s">
        <v>202</v>
      </c>
      <c r="D80" t="s">
        <v>185</v>
      </c>
      <c r="E80" s="1">
        <v>370.24880000000002</v>
      </c>
      <c r="F80" s="1">
        <v>5500</v>
      </c>
      <c r="G80" s="1">
        <v>513</v>
      </c>
      <c r="H80" s="1">
        <f t="shared" si="7"/>
        <v>10.000485013776107</v>
      </c>
      <c r="I80" s="1">
        <v>256</v>
      </c>
      <c r="J80" s="1">
        <f t="shared" si="8"/>
        <v>4.9904954454711179</v>
      </c>
      <c r="K80" s="1">
        <v>256</v>
      </c>
      <c r="L80" s="1">
        <f t="shared" si="9"/>
        <v>4.9904954454711179</v>
      </c>
      <c r="M80" s="1">
        <f t="shared" si="10"/>
        <v>5129.7511999999997</v>
      </c>
      <c r="N80" s="1">
        <f t="shared" si="11"/>
        <v>4475</v>
      </c>
      <c r="O80" s="1">
        <f t="shared" si="12"/>
        <v>81.36363636363636</v>
      </c>
      <c r="Q80" t="str">
        <f t="shared" si="13"/>
        <v/>
      </c>
    </row>
    <row r="81" spans="1:17" x14ac:dyDescent="0.2">
      <c r="A81" t="s">
        <v>87</v>
      </c>
      <c r="B81" t="s">
        <v>63</v>
      </c>
      <c r="C81" t="s">
        <v>203</v>
      </c>
      <c r="D81" t="s">
        <v>187</v>
      </c>
      <c r="E81" s="1">
        <v>370.24880000000002</v>
      </c>
      <c r="F81" s="1">
        <v>8500</v>
      </c>
      <c r="G81" s="1">
        <v>813</v>
      </c>
      <c r="H81" s="1">
        <f t="shared" si="7"/>
        <v>10.000306036425814</v>
      </c>
      <c r="I81" s="1">
        <v>406</v>
      </c>
      <c r="J81" s="1">
        <f t="shared" si="8"/>
        <v>4.9940027684980075</v>
      </c>
      <c r="K81" s="1">
        <v>406</v>
      </c>
      <c r="L81" s="1">
        <f t="shared" si="9"/>
        <v>4.9940027684980075</v>
      </c>
      <c r="M81" s="1">
        <f t="shared" si="10"/>
        <v>8129.7511999999997</v>
      </c>
      <c r="N81" s="1">
        <f t="shared" si="11"/>
        <v>6875</v>
      </c>
      <c r="O81" s="1">
        <f t="shared" si="12"/>
        <v>80.882352941176478</v>
      </c>
      <c r="Q81" t="str">
        <f t="shared" si="13"/>
        <v/>
      </c>
    </row>
    <row r="82" spans="1:17" x14ac:dyDescent="0.2">
      <c r="A82" t="s">
        <v>204</v>
      </c>
      <c r="B82">
        <v>31</v>
      </c>
      <c r="C82" t="s">
        <v>205</v>
      </c>
      <c r="D82" t="s">
        <v>206</v>
      </c>
      <c r="E82" s="1">
        <v>1186.0536</v>
      </c>
      <c r="F82" s="1">
        <v>9500</v>
      </c>
      <c r="G82" s="1">
        <v>831</v>
      </c>
      <c r="H82" s="1">
        <f t="shared" si="7"/>
        <v>9.9952532770718854</v>
      </c>
      <c r="I82" s="1">
        <v>416</v>
      </c>
      <c r="J82" s="1">
        <f t="shared" si="8"/>
        <v>5.0036406296773812</v>
      </c>
      <c r="K82" s="1">
        <v>416</v>
      </c>
      <c r="L82" s="1">
        <f t="shared" si="9"/>
        <v>5.0036406296773812</v>
      </c>
      <c r="M82" s="1">
        <f t="shared" si="10"/>
        <v>8313.9464000000007</v>
      </c>
      <c r="N82" s="1">
        <f t="shared" si="11"/>
        <v>7837</v>
      </c>
      <c r="O82" s="1">
        <f t="shared" si="12"/>
        <v>82.494736842105269</v>
      </c>
      <c r="Q82" t="str">
        <f t="shared" si="13"/>
        <v>update catalogo_servicios set servicio = 'ESQUEMAS DE TRAZADO DE CIRCUITOS INTEGRADOS (persona fisica)', comentarios= 'Por la presentación de solicitudes de registros de esquemas de trazado de circuitos integrados, así como por los servicios a que se refiere el artículo 38
de la Ley, hasta la conclusión del trámite o, en su caso, expedición del título de registro
', costo_servicio=1186.0536, costo =9500, comision_venta_monto =831, porcentaje_venta=9.99525327707189, comision_operativa_monto=416, porcentaje_operativa=5.00364062967738, comision_gestion_monto=416, porcentaje_gestion=5.00364062967738, honorarios=8313.9464, utilidad=7837, porcentaje_utilidad=82.4947368421053 where id =31;</v>
      </c>
    </row>
    <row r="83" spans="1:17" x14ac:dyDescent="0.2">
      <c r="A83" t="s">
        <v>207</v>
      </c>
      <c r="B83" t="s">
        <v>63</v>
      </c>
      <c r="C83" t="s">
        <v>208</v>
      </c>
      <c r="D83" t="s">
        <v>209</v>
      </c>
      <c r="E83" s="1">
        <v>637.65200000000004</v>
      </c>
      <c r="F83" s="1">
        <v>1300</v>
      </c>
      <c r="G83" s="1">
        <v>66</v>
      </c>
      <c r="H83" s="1">
        <f t="shared" si="7"/>
        <v>9.9645503572140335</v>
      </c>
      <c r="I83" s="1">
        <v>33</v>
      </c>
      <c r="J83" s="1">
        <f t="shared" si="8"/>
        <v>4.9822751786070167</v>
      </c>
      <c r="K83" s="1">
        <v>33</v>
      </c>
      <c r="L83" s="1">
        <f t="shared" si="9"/>
        <v>4.9822751786070167</v>
      </c>
      <c r="M83" s="1">
        <f t="shared" si="10"/>
        <v>662.34799999999996</v>
      </c>
      <c r="N83" s="1">
        <f t="shared" si="11"/>
        <v>1168</v>
      </c>
      <c r="O83" s="1">
        <f t="shared" si="12"/>
        <v>89.84615384615384</v>
      </c>
      <c r="Q83" t="str">
        <f t="shared" si="13"/>
        <v/>
      </c>
    </row>
    <row r="84" spans="1:17" x14ac:dyDescent="0.2">
      <c r="A84" t="s">
        <v>207</v>
      </c>
      <c r="B84" t="s">
        <v>63</v>
      </c>
      <c r="C84" t="s">
        <v>210</v>
      </c>
      <c r="D84" t="s">
        <v>211</v>
      </c>
      <c r="E84" s="1">
        <v>651.24719999999991</v>
      </c>
      <c r="F84" s="1">
        <v>1300</v>
      </c>
      <c r="G84" s="1">
        <v>65</v>
      </c>
      <c r="H84" s="1">
        <f t="shared" si="7"/>
        <v>10.019224579839962</v>
      </c>
      <c r="I84" s="1">
        <v>32</v>
      </c>
      <c r="J84" s="1">
        <f t="shared" si="8"/>
        <v>4.9325413316135203</v>
      </c>
      <c r="K84" s="1">
        <v>32</v>
      </c>
      <c r="L84" s="1">
        <f t="shared" si="9"/>
        <v>4.9325413316135203</v>
      </c>
      <c r="M84" s="1">
        <f t="shared" si="10"/>
        <v>648.75280000000009</v>
      </c>
      <c r="N84" s="1">
        <f t="shared" si="11"/>
        <v>1171</v>
      </c>
      <c r="O84" s="1">
        <f t="shared" si="12"/>
        <v>90.07692307692308</v>
      </c>
      <c r="Q84" t="str">
        <f t="shared" si="13"/>
        <v/>
      </c>
    </row>
    <row r="85" spans="1:17" x14ac:dyDescent="0.2">
      <c r="A85" t="s">
        <v>207</v>
      </c>
      <c r="B85" t="s">
        <v>63</v>
      </c>
      <c r="C85" t="s">
        <v>212</v>
      </c>
      <c r="D85" t="s">
        <v>213</v>
      </c>
      <c r="E85" s="1">
        <v>748.40879999999993</v>
      </c>
      <c r="F85" s="1">
        <v>1500</v>
      </c>
      <c r="G85" s="1">
        <v>75</v>
      </c>
      <c r="H85" s="1">
        <f t="shared" si="7"/>
        <v>9.9788289165706026</v>
      </c>
      <c r="I85" s="1">
        <v>38</v>
      </c>
      <c r="J85" s="1">
        <f t="shared" si="8"/>
        <v>5.0559399843957724</v>
      </c>
      <c r="K85" s="1">
        <v>38</v>
      </c>
      <c r="L85" s="1">
        <f t="shared" si="9"/>
        <v>5.0559399843957724</v>
      </c>
      <c r="M85" s="1">
        <f t="shared" si="10"/>
        <v>751.59120000000007</v>
      </c>
      <c r="N85" s="1">
        <f t="shared" si="11"/>
        <v>1349</v>
      </c>
      <c r="O85" s="1">
        <f t="shared" si="12"/>
        <v>89.933333333333337</v>
      </c>
      <c r="Q85" t="str">
        <f t="shared" si="13"/>
        <v/>
      </c>
    </row>
    <row r="86" spans="1:17" x14ac:dyDescent="0.2">
      <c r="A86" t="s">
        <v>214</v>
      </c>
      <c r="B86">
        <v>35</v>
      </c>
      <c r="C86" t="s">
        <v>215</v>
      </c>
      <c r="D86" t="s">
        <v>216</v>
      </c>
      <c r="E86" s="1">
        <v>1254.0411999999999</v>
      </c>
      <c r="F86" s="1">
        <v>6500</v>
      </c>
      <c r="G86" s="1">
        <v>525</v>
      </c>
      <c r="H86" s="1">
        <f t="shared" si="7"/>
        <v>10.007703453561243</v>
      </c>
      <c r="I86" s="1">
        <v>262</v>
      </c>
      <c r="J86" s="1">
        <f t="shared" si="8"/>
        <v>4.9943205806343736</v>
      </c>
      <c r="K86" s="1">
        <v>262</v>
      </c>
      <c r="L86" s="1">
        <f t="shared" si="9"/>
        <v>4.9943205806343736</v>
      </c>
      <c r="M86" s="1">
        <f t="shared" si="10"/>
        <v>5245.9588000000003</v>
      </c>
      <c r="N86" s="1">
        <f t="shared" si="11"/>
        <v>5451</v>
      </c>
      <c r="O86" s="1">
        <f t="shared" si="12"/>
        <v>83.861538461538458</v>
      </c>
      <c r="Q86" t="str">
        <f t="shared" si="13"/>
        <v>update catalogo_servicios set servicio = 'DISEÑO INDUSTRIAL (microempresa persona física)', comentarios= 'Solicitud de Diseño Industrial (MICROS)', costo_servicio=1254.0412, costo =6500, comision_venta_monto =525, porcentaje_venta=10.0077034535612, comision_operativa_monto=262, porcentaje_operativa=4.99432058063437, comision_gestion_monto=262, porcentaje_gestion=4.99432058063437, honorarios=5245.9588, utilidad=5451, porcentaje_utilidad=83.8615384615385 where id =35;</v>
      </c>
    </row>
    <row r="87" spans="1:17" x14ac:dyDescent="0.2">
      <c r="A87" t="s">
        <v>217</v>
      </c>
      <c r="B87">
        <v>33</v>
      </c>
      <c r="C87" t="s">
        <v>218</v>
      </c>
      <c r="D87" t="s">
        <v>219</v>
      </c>
      <c r="E87" s="1">
        <v>1254.0411999999999</v>
      </c>
      <c r="F87" s="1">
        <v>7750</v>
      </c>
      <c r="G87" s="1">
        <v>650</v>
      </c>
      <c r="H87" s="1">
        <f t="shared" si="7"/>
        <v>10.006221098569775</v>
      </c>
      <c r="I87" s="1">
        <v>325</v>
      </c>
      <c r="J87" s="1">
        <f t="shared" si="8"/>
        <v>5.0031105492848873</v>
      </c>
      <c r="K87" s="1">
        <v>325</v>
      </c>
      <c r="L87" s="1">
        <f t="shared" si="9"/>
        <v>5.0031105492848873</v>
      </c>
      <c r="M87" s="1">
        <f t="shared" si="10"/>
        <v>6495.9588000000003</v>
      </c>
      <c r="N87" s="1">
        <f t="shared" si="11"/>
        <v>6450</v>
      </c>
      <c r="O87" s="1">
        <f t="shared" si="12"/>
        <v>83.225806451612911</v>
      </c>
      <c r="Q87" t="str">
        <f t="shared" si="13"/>
        <v>update catalogo_servicios set servicio = 'DISEÑO INDUSTRIAL (pymes persona física)', comentarios= 'Solicitud de Diseño Industrial (PYMES)', costo_servicio=1254.0412, costo =7750, comision_venta_monto =650, porcentaje_venta=10.0062210985698, comision_operativa_monto=325, porcentaje_operativa=5.00311054928489, comision_gestion_monto=325, porcentaje_gestion=5.00311054928489, honorarios=6495.9588, utilidad=6450, porcentaje_utilidad=83.2258064516129 where id =33;</v>
      </c>
    </row>
    <row r="88" spans="1:17" x14ac:dyDescent="0.2">
      <c r="A88" t="s">
        <v>220</v>
      </c>
      <c r="B88">
        <v>37</v>
      </c>
      <c r="C88" t="s">
        <v>221</v>
      </c>
      <c r="D88" t="s">
        <v>222</v>
      </c>
      <c r="E88" s="1">
        <v>1254.0411999999999</v>
      </c>
      <c r="F88" s="1">
        <v>9000</v>
      </c>
      <c r="G88" s="1">
        <v>775</v>
      </c>
      <c r="H88" s="1">
        <f t="shared" si="7"/>
        <v>10.005217172082041</v>
      </c>
      <c r="I88" s="1">
        <v>387</v>
      </c>
      <c r="J88" s="1">
        <f t="shared" si="8"/>
        <v>4.9961536072203225</v>
      </c>
      <c r="K88" s="1">
        <v>387</v>
      </c>
      <c r="L88" s="1">
        <f t="shared" si="9"/>
        <v>4.9961536072203225</v>
      </c>
      <c r="M88" s="1">
        <f t="shared" si="10"/>
        <v>7745.9588000000003</v>
      </c>
      <c r="N88" s="1">
        <f t="shared" si="11"/>
        <v>7451</v>
      </c>
      <c r="O88" s="1">
        <f t="shared" si="12"/>
        <v>82.788888888888891</v>
      </c>
      <c r="Q88" t="str">
        <f t="shared" si="13"/>
        <v>update catalogo_servicios set servicio = 'DISEÑO INDUSTRIAL (grandes y macro persona física)', comentarios= 'Solicitud de Diseño Industrial (MACROS)', costo_servicio=1254.0412, costo =9000, comision_venta_monto =775, porcentaje_venta=10.005217172082, comision_operativa_monto=387, porcentaje_operativa=4.99615360722032, comision_gestion_monto=387, porcentaje_gestion=4.99615360722032, honorarios=7745.9588, utilidad=7451, porcentaje_utilidad=82.7888888888889 where id =37;</v>
      </c>
    </row>
    <row r="89" spans="1:17" x14ac:dyDescent="0.2">
      <c r="A89" t="s">
        <v>223</v>
      </c>
      <c r="B89">
        <v>27</v>
      </c>
      <c r="C89" t="s">
        <v>224</v>
      </c>
      <c r="D89" t="s">
        <v>153</v>
      </c>
      <c r="E89" s="1">
        <v>383.84399999999999</v>
      </c>
      <c r="F89" s="1">
        <v>2500</v>
      </c>
      <c r="G89" s="1">
        <v>212</v>
      </c>
      <c r="H89" s="1">
        <f t="shared" si="7"/>
        <v>10.018165012409293</v>
      </c>
      <c r="I89" s="1">
        <v>106</v>
      </c>
      <c r="J89" s="1">
        <f t="shared" si="8"/>
        <v>5.0090825062046465</v>
      </c>
      <c r="K89" s="1">
        <v>106</v>
      </c>
      <c r="L89" s="1">
        <f t="shared" si="9"/>
        <v>5.0090825062046465</v>
      </c>
      <c r="M89" s="1">
        <f t="shared" si="10"/>
        <v>2116.1559999999999</v>
      </c>
      <c r="N89" s="1">
        <f t="shared" si="11"/>
        <v>2076</v>
      </c>
      <c r="O89" s="1">
        <f t="shared" si="12"/>
        <v>83.04</v>
      </c>
      <c r="Q89" t="str">
        <f t="shared" si="13"/>
        <v>update catalogo_servicios set servicio = 'TITULO DISEÑO INDUSTRIAL (microempresa, pymes y macros persona física)', comentarios= 'Por la expedición del título', costo_servicio=383.844, costo =2500, comision_venta_monto =212, porcentaje_venta=10.0181650124093, comision_operativa_monto=106, porcentaje_operativa=5.00908250620465, comision_gestion_monto=106, porcentaje_gestion=5.00908250620465, honorarios=2116.156, utilidad=2076, porcentaje_utilidad=83.04 where id =27;</v>
      </c>
    </row>
    <row r="90" spans="1:17" x14ac:dyDescent="0.2">
      <c r="A90" t="s">
        <v>225</v>
      </c>
      <c r="B90" t="s">
        <v>63</v>
      </c>
      <c r="C90" t="s">
        <v>226</v>
      </c>
      <c r="D90" t="s">
        <v>227</v>
      </c>
      <c r="E90" s="1">
        <v>642.17600000000004</v>
      </c>
      <c r="F90" s="1">
        <v>1300</v>
      </c>
      <c r="G90" s="1">
        <v>66</v>
      </c>
      <c r="H90" s="1">
        <f t="shared" si="7"/>
        <v>10.033078756627914</v>
      </c>
      <c r="I90" s="1">
        <v>33</v>
      </c>
      <c r="J90" s="1">
        <f t="shared" si="8"/>
        <v>5.0165393783139569</v>
      </c>
      <c r="K90" s="1">
        <v>33</v>
      </c>
      <c r="L90" s="1">
        <f t="shared" si="9"/>
        <v>5.0165393783139569</v>
      </c>
      <c r="M90" s="1">
        <f t="shared" si="10"/>
        <v>657.82399999999996</v>
      </c>
      <c r="N90" s="1">
        <f t="shared" si="11"/>
        <v>1168</v>
      </c>
      <c r="O90" s="1">
        <f t="shared" si="12"/>
        <v>89.84615384615384</v>
      </c>
      <c r="Q90" t="str">
        <f t="shared" si="13"/>
        <v/>
      </c>
    </row>
    <row r="91" spans="1:17" x14ac:dyDescent="0.2">
      <c r="A91" t="s">
        <v>225</v>
      </c>
      <c r="B91" t="s">
        <v>63</v>
      </c>
      <c r="C91" t="s">
        <v>228</v>
      </c>
      <c r="D91" t="s">
        <v>229</v>
      </c>
      <c r="E91" s="1">
        <v>687.50879999999995</v>
      </c>
      <c r="F91" s="1">
        <v>1400</v>
      </c>
      <c r="G91" s="1">
        <v>71</v>
      </c>
      <c r="H91" s="1">
        <f t="shared" si="7"/>
        <v>9.9650353576296791</v>
      </c>
      <c r="I91" s="1">
        <v>36</v>
      </c>
      <c r="J91" s="1">
        <f t="shared" si="8"/>
        <v>5.0526939841502605</v>
      </c>
      <c r="K91" s="1">
        <v>36</v>
      </c>
      <c r="L91" s="1">
        <f t="shared" si="9"/>
        <v>5.0526939841502605</v>
      </c>
      <c r="M91" s="1">
        <f t="shared" si="10"/>
        <v>712.49120000000005</v>
      </c>
      <c r="N91" s="1">
        <f t="shared" si="11"/>
        <v>1257</v>
      </c>
      <c r="O91" s="1">
        <f t="shared" si="12"/>
        <v>89.785714285714292</v>
      </c>
      <c r="Q91" t="str">
        <f t="shared" si="13"/>
        <v/>
      </c>
    </row>
    <row r="92" spans="1:17" x14ac:dyDescent="0.2">
      <c r="A92" t="s">
        <v>72</v>
      </c>
      <c r="B92" t="s">
        <v>63</v>
      </c>
      <c r="C92" t="s">
        <v>230</v>
      </c>
      <c r="D92" t="s">
        <v>177</v>
      </c>
      <c r="E92" s="1">
        <v>370.24880000000002</v>
      </c>
      <c r="F92" s="1">
        <v>3500</v>
      </c>
      <c r="G92" s="1">
        <v>313</v>
      </c>
      <c r="H92" s="1">
        <f t="shared" si="7"/>
        <v>10.000794951368658</v>
      </c>
      <c r="I92" s="1">
        <v>156</v>
      </c>
      <c r="J92" s="1">
        <f t="shared" si="8"/>
        <v>4.9844217648993956</v>
      </c>
      <c r="K92" s="1">
        <v>156</v>
      </c>
      <c r="L92" s="1">
        <f t="shared" si="9"/>
        <v>4.9844217648993956</v>
      </c>
      <c r="M92" s="1">
        <f t="shared" si="10"/>
        <v>3129.7512000000002</v>
      </c>
      <c r="N92" s="1">
        <f t="shared" si="11"/>
        <v>2875</v>
      </c>
      <c r="O92" s="1">
        <f t="shared" si="12"/>
        <v>82.142857142857139</v>
      </c>
      <c r="Q92" t="str">
        <f t="shared" si="13"/>
        <v/>
      </c>
    </row>
    <row r="93" spans="1:17" x14ac:dyDescent="0.2">
      <c r="A93" t="s">
        <v>75</v>
      </c>
      <c r="B93" t="s">
        <v>63</v>
      </c>
      <c r="C93" t="s">
        <v>231</v>
      </c>
      <c r="D93" t="s">
        <v>179</v>
      </c>
      <c r="E93" s="1">
        <v>370.24880000000002</v>
      </c>
      <c r="F93" s="1">
        <v>5000</v>
      </c>
      <c r="G93" s="1">
        <v>463</v>
      </c>
      <c r="H93" s="1">
        <f t="shared" si="7"/>
        <v>10.000537393888468</v>
      </c>
      <c r="I93" s="1">
        <v>231</v>
      </c>
      <c r="J93" s="1">
        <f t="shared" si="8"/>
        <v>4.9894689805361461</v>
      </c>
      <c r="K93" s="1">
        <v>231</v>
      </c>
      <c r="L93" s="1">
        <f t="shared" si="9"/>
        <v>4.9894689805361461</v>
      </c>
      <c r="M93" s="1">
        <f t="shared" si="10"/>
        <v>4629.7511999999997</v>
      </c>
      <c r="N93" s="1">
        <f t="shared" si="11"/>
        <v>4075</v>
      </c>
      <c r="O93" s="1">
        <f t="shared" si="12"/>
        <v>81.5</v>
      </c>
      <c r="Q93" t="str">
        <f t="shared" si="13"/>
        <v/>
      </c>
    </row>
    <row r="94" spans="1:17" x14ac:dyDescent="0.2">
      <c r="A94" t="s">
        <v>78</v>
      </c>
      <c r="B94" t="s">
        <v>63</v>
      </c>
      <c r="C94" t="s">
        <v>232</v>
      </c>
      <c r="D94" t="s">
        <v>181</v>
      </c>
      <c r="E94" s="1">
        <v>370.24880000000002</v>
      </c>
      <c r="F94" s="1">
        <v>5500</v>
      </c>
      <c r="G94" s="1">
        <v>513</v>
      </c>
      <c r="H94" s="1">
        <f t="shared" si="7"/>
        <v>10.000485013776107</v>
      </c>
      <c r="I94" s="1">
        <v>256</v>
      </c>
      <c r="J94" s="1">
        <f t="shared" si="8"/>
        <v>4.9904954454711179</v>
      </c>
      <c r="K94" s="1">
        <v>256</v>
      </c>
      <c r="L94" s="1">
        <f t="shared" si="9"/>
        <v>4.9904954454711179</v>
      </c>
      <c r="M94" s="1">
        <f t="shared" si="10"/>
        <v>5129.7511999999997</v>
      </c>
      <c r="N94" s="1">
        <f t="shared" si="11"/>
        <v>4475</v>
      </c>
      <c r="O94" s="1">
        <f t="shared" si="12"/>
        <v>81.36363636363636</v>
      </c>
      <c r="Q94" t="str">
        <f t="shared" si="13"/>
        <v/>
      </c>
    </row>
    <row r="95" spans="1:17" x14ac:dyDescent="0.2">
      <c r="A95" t="s">
        <v>81</v>
      </c>
      <c r="B95" t="s">
        <v>63</v>
      </c>
      <c r="C95" t="s">
        <v>233</v>
      </c>
      <c r="D95" t="s">
        <v>183</v>
      </c>
      <c r="E95" s="1">
        <v>370.24880000000002</v>
      </c>
      <c r="F95" s="1">
        <v>8500</v>
      </c>
      <c r="G95" s="1">
        <v>813</v>
      </c>
      <c r="H95" s="1">
        <f t="shared" si="7"/>
        <v>10.000306036425814</v>
      </c>
      <c r="I95" s="1">
        <v>406</v>
      </c>
      <c r="J95" s="1">
        <f t="shared" si="8"/>
        <v>4.9940027684980075</v>
      </c>
      <c r="K95" s="1">
        <v>406</v>
      </c>
      <c r="L95" s="1">
        <f t="shared" si="9"/>
        <v>4.9940027684980075</v>
      </c>
      <c r="M95" s="1">
        <f t="shared" si="10"/>
        <v>8129.7511999999997</v>
      </c>
      <c r="N95" s="1">
        <f t="shared" si="11"/>
        <v>6875</v>
      </c>
      <c r="O95" s="1">
        <f t="shared" si="12"/>
        <v>80.882352941176478</v>
      </c>
      <c r="Q95" t="str">
        <f t="shared" si="13"/>
        <v/>
      </c>
    </row>
    <row r="96" spans="1:17" x14ac:dyDescent="0.2">
      <c r="A96" t="s">
        <v>84</v>
      </c>
      <c r="B96" t="s">
        <v>63</v>
      </c>
      <c r="C96" t="s">
        <v>234</v>
      </c>
      <c r="D96" t="s">
        <v>185</v>
      </c>
      <c r="E96" s="1">
        <v>370.24880000000002</v>
      </c>
      <c r="F96" s="1">
        <v>5500</v>
      </c>
      <c r="G96" s="1">
        <v>513</v>
      </c>
      <c r="H96" s="1">
        <f t="shared" si="7"/>
        <v>10.000485013776107</v>
      </c>
      <c r="I96" s="1">
        <v>256</v>
      </c>
      <c r="J96" s="1">
        <f t="shared" si="8"/>
        <v>4.9904954454711179</v>
      </c>
      <c r="K96" s="1">
        <v>256</v>
      </c>
      <c r="L96" s="1">
        <f t="shared" si="9"/>
        <v>4.9904954454711179</v>
      </c>
      <c r="M96" s="1">
        <f t="shared" si="10"/>
        <v>5129.7511999999997</v>
      </c>
      <c r="N96" s="1">
        <f t="shared" si="11"/>
        <v>4475</v>
      </c>
      <c r="O96" s="1">
        <f t="shared" si="12"/>
        <v>81.36363636363636</v>
      </c>
      <c r="Q96" t="str">
        <f t="shared" si="13"/>
        <v/>
      </c>
    </row>
    <row r="97" spans="1:17" x14ac:dyDescent="0.2">
      <c r="A97" t="s">
        <v>87</v>
      </c>
      <c r="B97" t="s">
        <v>63</v>
      </c>
      <c r="C97" t="s">
        <v>235</v>
      </c>
      <c r="D97" t="s">
        <v>187</v>
      </c>
      <c r="E97" s="1">
        <v>370.24880000000002</v>
      </c>
      <c r="F97" s="1">
        <v>8500</v>
      </c>
      <c r="G97" s="1">
        <v>813</v>
      </c>
      <c r="H97" s="1">
        <f t="shared" si="7"/>
        <v>10.000306036425814</v>
      </c>
      <c r="I97" s="1">
        <v>406</v>
      </c>
      <c r="J97" s="1">
        <f t="shared" si="8"/>
        <v>4.9940027684980075</v>
      </c>
      <c r="K97" s="1">
        <v>406</v>
      </c>
      <c r="L97" s="1">
        <f t="shared" si="9"/>
        <v>4.9940027684980075</v>
      </c>
      <c r="M97" s="1">
        <f t="shared" si="10"/>
        <v>8129.7511999999997</v>
      </c>
      <c r="N97" s="1">
        <f t="shared" si="11"/>
        <v>6875</v>
      </c>
      <c r="O97" s="1">
        <f t="shared" si="12"/>
        <v>80.882352941176478</v>
      </c>
      <c r="Q97" t="str">
        <f t="shared" si="13"/>
        <v/>
      </c>
    </row>
    <row r="98" spans="1:17" x14ac:dyDescent="0.2">
      <c r="B98" t="s">
        <v>63</v>
      </c>
      <c r="E98" s="1"/>
      <c r="F98" s="1"/>
      <c r="G98" s="1">
        <v>0</v>
      </c>
      <c r="H98" s="1">
        <f t="shared" si="7"/>
        <v>0</v>
      </c>
      <c r="I98" s="1">
        <v>0</v>
      </c>
      <c r="J98" s="1">
        <f t="shared" si="8"/>
        <v>0</v>
      </c>
      <c r="K98" s="1">
        <v>0</v>
      </c>
      <c r="L98" s="1">
        <f t="shared" si="9"/>
        <v>0</v>
      </c>
      <c r="M98" s="1">
        <f t="shared" si="10"/>
        <v>0</v>
      </c>
      <c r="N98" s="1">
        <f t="shared" si="11"/>
        <v>0</v>
      </c>
      <c r="O98" s="1">
        <f t="shared" si="12"/>
        <v>0</v>
      </c>
      <c r="Q98" t="str">
        <f t="shared" si="13"/>
        <v/>
      </c>
    </row>
    <row r="99" spans="1:17" x14ac:dyDescent="0.2">
      <c r="A99" t="s">
        <v>134</v>
      </c>
      <c r="B99">
        <v>38</v>
      </c>
      <c r="C99" t="s">
        <v>135</v>
      </c>
      <c r="D99" t="s">
        <v>136</v>
      </c>
      <c r="E99" s="1">
        <v>955.51520000000005</v>
      </c>
      <c r="F99" s="1">
        <v>3000</v>
      </c>
      <c r="G99" s="1">
        <v>204</v>
      </c>
      <c r="H99" s="1">
        <f t="shared" si="7"/>
        <v>9.9780639112601861</v>
      </c>
      <c r="I99" s="1">
        <v>102</v>
      </c>
      <c r="J99" s="1">
        <f t="shared" si="8"/>
        <v>4.9890319556300931</v>
      </c>
      <c r="K99" s="1">
        <v>102</v>
      </c>
      <c r="L99" s="1">
        <f t="shared" si="9"/>
        <v>4.9890319556300931</v>
      </c>
      <c r="M99" s="1">
        <f t="shared" si="10"/>
        <v>2044.4848</v>
      </c>
      <c r="N99" s="1">
        <f t="shared" si="11"/>
        <v>2592</v>
      </c>
      <c r="O99" s="1">
        <f t="shared" si="12"/>
        <v>86.4</v>
      </c>
      <c r="Q99" t="str">
        <f t="shared" si="13"/>
        <v>update catalogo_servicios set servicio = 'BUSQUEDA TECNICA (micros, inventores Independientes, escuelas)', comentarios= 'Búsqueda técnica de Patente', costo_servicio=955.5152, costo =3000, comision_venta_monto =204, porcentaje_venta=9.97806391126019, comision_operativa_monto=102, porcentaje_operativa=4.98903195563009, comision_gestion_monto=102, porcentaje_gestion=4.98903195563009, honorarios=2044.4848, utilidad=2592, porcentaje_utilidad=86.4 where id =38;</v>
      </c>
    </row>
    <row r="100" spans="1:17" x14ac:dyDescent="0.2">
      <c r="A100" t="s">
        <v>137</v>
      </c>
      <c r="B100" t="s">
        <v>63</v>
      </c>
      <c r="C100" t="s">
        <v>138</v>
      </c>
      <c r="D100" t="s">
        <v>139</v>
      </c>
      <c r="E100" s="1">
        <v>500</v>
      </c>
      <c r="F100" s="1">
        <v>500</v>
      </c>
      <c r="G100" s="1">
        <v>0</v>
      </c>
      <c r="H100" s="1">
        <f t="shared" si="7"/>
        <v>0</v>
      </c>
      <c r="I100" s="1">
        <v>0</v>
      </c>
      <c r="J100" s="1">
        <f t="shared" si="8"/>
        <v>0</v>
      </c>
      <c r="K100" s="1">
        <v>0</v>
      </c>
      <c r="L100" s="1">
        <f t="shared" si="9"/>
        <v>0</v>
      </c>
      <c r="M100" s="1">
        <f t="shared" si="10"/>
        <v>0</v>
      </c>
      <c r="N100" s="1">
        <f t="shared" si="11"/>
        <v>500</v>
      </c>
      <c r="O100" s="1">
        <f t="shared" si="12"/>
        <v>100</v>
      </c>
      <c r="Q100" t="str">
        <f t="shared" si="13"/>
        <v/>
      </c>
    </row>
    <row r="101" spans="1:17" x14ac:dyDescent="0.2">
      <c r="A101" t="s">
        <v>140</v>
      </c>
      <c r="B101">
        <v>28</v>
      </c>
      <c r="C101" t="s">
        <v>141</v>
      </c>
      <c r="D101" t="s">
        <v>142</v>
      </c>
      <c r="E101" s="1">
        <v>8762.6052</v>
      </c>
      <c r="F101" s="1">
        <v>55000</v>
      </c>
      <c r="G101" s="1">
        <v>4624</v>
      </c>
      <c r="H101" s="1">
        <f t="shared" si="7"/>
        <v>10.000563440049177</v>
      </c>
      <c r="I101" s="1">
        <v>2312</v>
      </c>
      <c r="J101" s="1">
        <f t="shared" si="8"/>
        <v>5.0002817200245886</v>
      </c>
      <c r="K101" s="1">
        <v>2312</v>
      </c>
      <c r="L101" s="1">
        <f t="shared" si="9"/>
        <v>5.0002817200245886</v>
      </c>
      <c r="M101" s="1">
        <f t="shared" si="10"/>
        <v>46237.394800000002</v>
      </c>
      <c r="N101" s="1">
        <f t="shared" si="11"/>
        <v>45752</v>
      </c>
      <c r="O101" s="1">
        <f t="shared" si="12"/>
        <v>83.185454545454547</v>
      </c>
      <c r="Q101" t="str">
        <f t="shared" si="13"/>
        <v>update catalogo_servicios set servicio = 'PATENTE (x proyecto)', comentarios= 'Solicitud de Patente (MICROS) (los honorarios son base y pueden variar) falta sumar en honorarios costo de ingeniero especialista', costo_servicio=8762.6052, costo =55000, comision_venta_monto =4624, porcentaje_venta=10.0005634400492, comision_operativa_monto=2312, porcentaje_operativa=5.00028172002459, comision_gestion_monto=2312, porcentaje_gestion=5.00028172002459, honorarios=46237.3948, utilidad=45752, porcentaje_utilidad=83.1854545454545 where id =28;</v>
      </c>
    </row>
    <row r="102" spans="1:17" x14ac:dyDescent="0.2">
      <c r="A102" t="s">
        <v>140</v>
      </c>
      <c r="B102">
        <v>28</v>
      </c>
      <c r="C102" t="s">
        <v>141</v>
      </c>
      <c r="D102" t="s">
        <v>143</v>
      </c>
      <c r="E102" s="1">
        <v>8762.6052</v>
      </c>
      <c r="F102" s="1">
        <v>65000</v>
      </c>
      <c r="G102" s="1">
        <v>5624</v>
      </c>
      <c r="H102" s="1">
        <f t="shared" si="7"/>
        <v>10.000463250477598</v>
      </c>
      <c r="I102" s="1">
        <v>2812</v>
      </c>
      <c r="J102" s="1">
        <f t="shared" si="8"/>
        <v>5.0002316252387988</v>
      </c>
      <c r="K102" s="1">
        <v>2812</v>
      </c>
      <c r="L102" s="1">
        <f t="shared" si="9"/>
        <v>5.0002316252387988</v>
      </c>
      <c r="M102" s="1">
        <f t="shared" si="10"/>
        <v>56237.394800000002</v>
      </c>
      <c r="N102" s="1">
        <f t="shared" si="11"/>
        <v>53752</v>
      </c>
      <c r="O102" s="1">
        <f t="shared" si="12"/>
        <v>82.695384615384611</v>
      </c>
      <c r="Q102" t="str">
        <f t="shared" si="13"/>
        <v>update catalogo_servicios set servicio = 'PATENTE (x proyecto)', comentarios= 'Solicitud de Patente (PYMES) (los honorarios son base y pueden variar) falta sumar en honorarios costo de ingeniero especialista', costo_servicio=8762.6052, costo =65000, comision_venta_monto =5624, porcentaje_venta=10.0004632504776, comision_operativa_monto=2812, porcentaje_operativa=5.0002316252388, comision_gestion_monto=2812, porcentaje_gestion=5.0002316252388, honorarios=56237.3948, utilidad=53752, porcentaje_utilidad=82.6953846153846 where id =28;</v>
      </c>
    </row>
    <row r="103" spans="1:17" x14ac:dyDescent="0.2">
      <c r="A103" t="s">
        <v>140</v>
      </c>
      <c r="B103">
        <v>28</v>
      </c>
      <c r="C103" t="s">
        <v>141</v>
      </c>
      <c r="D103" t="s">
        <v>144</v>
      </c>
      <c r="E103" s="1">
        <v>8762.6052</v>
      </c>
      <c r="F103" s="1">
        <v>75000</v>
      </c>
      <c r="G103" s="1">
        <v>6624</v>
      </c>
      <c r="H103" s="1">
        <f t="shared" si="7"/>
        <v>10.000393312570321</v>
      </c>
      <c r="I103" s="1">
        <v>3312</v>
      </c>
      <c r="J103" s="1">
        <f t="shared" si="8"/>
        <v>5.0001966562851603</v>
      </c>
      <c r="K103" s="1">
        <v>3312</v>
      </c>
      <c r="L103" s="1">
        <f t="shared" si="9"/>
        <v>5.0001966562851603</v>
      </c>
      <c r="M103" s="1">
        <f t="shared" si="10"/>
        <v>66237.394799999995</v>
      </c>
      <c r="N103" s="1">
        <f t="shared" si="11"/>
        <v>61752</v>
      </c>
      <c r="O103" s="1">
        <f t="shared" si="12"/>
        <v>82.335999999999999</v>
      </c>
      <c r="Q103" t="str">
        <f t="shared" si="13"/>
        <v>update catalogo_servicios set servicio = 'PATENTE (x proyecto)', comentarios= 'Solicitud de Patente (MACRO) (los honorarios son base y pueden variar) falta sumar en honorarios costo de ingeniero especialista', costo_servicio=8762.6052, costo =75000, comision_venta_monto =6624, porcentaje_venta=10.0003933125703, comision_operativa_monto=3312, porcentaje_operativa=5.00019665628516, comision_gestion_monto=3312, porcentaje_gestion=5.00019665628516, honorarios=66237.3948, utilidad=61752, porcentaje_utilidad=82.336 where id =28;</v>
      </c>
    </row>
    <row r="104" spans="1:17" x14ac:dyDescent="0.2">
      <c r="A104" t="s">
        <v>145</v>
      </c>
      <c r="B104" t="s">
        <v>63</v>
      </c>
      <c r="C104" t="s">
        <v>146</v>
      </c>
      <c r="D104" t="s">
        <v>145</v>
      </c>
      <c r="E104" s="1">
        <v>7130.9839999999995</v>
      </c>
      <c r="F104" s="1">
        <v>15000</v>
      </c>
      <c r="G104" s="1">
        <v>787</v>
      </c>
      <c r="H104" s="1">
        <f t="shared" si="7"/>
        <v>10.00125047401098</v>
      </c>
      <c r="I104" s="1">
        <v>393</v>
      </c>
      <c r="J104" s="1">
        <f t="shared" si="8"/>
        <v>4.9942712023968427</v>
      </c>
      <c r="K104" s="1">
        <v>393</v>
      </c>
      <c r="L104" s="1">
        <f t="shared" si="9"/>
        <v>4.9942712023968427</v>
      </c>
      <c r="M104" s="1">
        <f t="shared" si="10"/>
        <v>7869.0160000000005</v>
      </c>
      <c r="N104" s="1">
        <f t="shared" si="11"/>
        <v>13427</v>
      </c>
      <c r="O104" s="1">
        <f t="shared" si="12"/>
        <v>89.513333333333335</v>
      </c>
      <c r="Q104" t="str">
        <f t="shared" si="13"/>
        <v/>
      </c>
    </row>
    <row r="105" spans="1:17" x14ac:dyDescent="0.2">
      <c r="A105" t="s">
        <v>147</v>
      </c>
      <c r="B105" t="s">
        <v>63</v>
      </c>
      <c r="C105" t="s">
        <v>148</v>
      </c>
      <c r="D105" t="s">
        <v>147</v>
      </c>
      <c r="E105" s="1">
        <v>4411.6192000000001</v>
      </c>
      <c r="F105" s="1">
        <v>9000</v>
      </c>
      <c r="G105" s="1">
        <v>459</v>
      </c>
      <c r="H105" s="1">
        <f t="shared" si="7"/>
        <v>10.003528913729218</v>
      </c>
      <c r="I105" s="1">
        <v>229</v>
      </c>
      <c r="J105" s="1">
        <f t="shared" si="8"/>
        <v>4.9908673665446424</v>
      </c>
      <c r="K105" s="1">
        <v>229</v>
      </c>
      <c r="L105" s="1">
        <f t="shared" si="9"/>
        <v>4.9908673665446424</v>
      </c>
      <c r="M105" s="1">
        <f t="shared" si="10"/>
        <v>4588.3807999999999</v>
      </c>
      <c r="N105" s="1">
        <f t="shared" si="11"/>
        <v>8083</v>
      </c>
      <c r="O105" s="1">
        <f t="shared" si="12"/>
        <v>89.811111111111103</v>
      </c>
      <c r="Q105" t="str">
        <f t="shared" si="13"/>
        <v/>
      </c>
    </row>
    <row r="106" spans="1:17" x14ac:dyDescent="0.2">
      <c r="A106" t="s">
        <v>149</v>
      </c>
      <c r="B106" t="s">
        <v>63</v>
      </c>
      <c r="C106" t="s">
        <v>150</v>
      </c>
      <c r="D106" t="s">
        <v>149</v>
      </c>
      <c r="E106" s="1">
        <v>1375.0059999999999</v>
      </c>
      <c r="F106" s="1">
        <v>2750</v>
      </c>
      <c r="G106" s="1">
        <v>137</v>
      </c>
      <c r="H106" s="1">
        <f t="shared" si="7"/>
        <v>9.963679841512036</v>
      </c>
      <c r="I106" s="1">
        <v>69</v>
      </c>
      <c r="J106" s="1">
        <f t="shared" si="8"/>
        <v>5.0182037157980321</v>
      </c>
      <c r="K106" s="1">
        <v>69</v>
      </c>
      <c r="L106" s="1">
        <f t="shared" si="9"/>
        <v>5.0182037157980321</v>
      </c>
      <c r="M106" s="1">
        <f t="shared" si="10"/>
        <v>1374.9940000000001</v>
      </c>
      <c r="N106" s="1">
        <f t="shared" si="11"/>
        <v>2475</v>
      </c>
      <c r="O106" s="1">
        <f t="shared" si="12"/>
        <v>90</v>
      </c>
      <c r="Q106" t="str">
        <f t="shared" si="13"/>
        <v/>
      </c>
    </row>
    <row r="107" spans="1:17" x14ac:dyDescent="0.2">
      <c r="A107" t="s">
        <v>151</v>
      </c>
      <c r="B107">
        <v>24</v>
      </c>
      <c r="C107" t="s">
        <v>152</v>
      </c>
      <c r="D107" t="s">
        <v>153</v>
      </c>
      <c r="E107" s="1">
        <v>3595.8144000000002</v>
      </c>
      <c r="F107" s="1">
        <v>8500</v>
      </c>
      <c r="G107" s="1">
        <v>490</v>
      </c>
      <c r="H107" s="1">
        <f t="shared" si="7"/>
        <v>9.9914652496022995</v>
      </c>
      <c r="I107" s="1">
        <v>245</v>
      </c>
      <c r="J107" s="1">
        <f t="shared" si="8"/>
        <v>4.9957326248011498</v>
      </c>
      <c r="K107" s="1">
        <v>245</v>
      </c>
      <c r="L107" s="1">
        <f t="shared" si="9"/>
        <v>4.9957326248011498</v>
      </c>
      <c r="M107" s="1">
        <f t="shared" si="10"/>
        <v>4904.1855999999998</v>
      </c>
      <c r="N107" s="1">
        <f t="shared" si="11"/>
        <v>7520</v>
      </c>
      <c r="O107" s="1">
        <f t="shared" si="12"/>
        <v>88.470588235294116</v>
      </c>
      <c r="Q107" t="str">
        <f t="shared" si="13"/>
        <v>update catalogo_servicios set servicio = 'TITULO DE PATENTE', comentarios= 'Por la expedición del título', costo_servicio=3595.8144, costo =8500, comision_venta_monto =490, porcentaje_venta=9.9914652496023, comision_operativa_monto=245, porcentaje_operativa=4.99573262480115, comision_gestion_monto=245, porcentaje_gestion=4.99573262480115, honorarios=4904.1856, utilidad=7520, porcentaje_utilidad=88.4705882352941 where id =24;</v>
      </c>
    </row>
    <row r="108" spans="1:17" x14ac:dyDescent="0.2">
      <c r="A108" t="s">
        <v>154</v>
      </c>
      <c r="B108" t="s">
        <v>63</v>
      </c>
      <c r="C108" t="s">
        <v>155</v>
      </c>
      <c r="D108" t="s">
        <v>156</v>
      </c>
      <c r="E108" s="1">
        <v>948.97280000000001</v>
      </c>
      <c r="F108" s="1">
        <v>1900</v>
      </c>
      <c r="G108" s="1">
        <v>95</v>
      </c>
      <c r="H108" s="1">
        <f t="shared" si="7"/>
        <v>9.9891990470935017</v>
      </c>
      <c r="I108" s="1">
        <v>48</v>
      </c>
      <c r="J108" s="1">
        <f t="shared" si="8"/>
        <v>5.0471742553735588</v>
      </c>
      <c r="K108" s="1">
        <v>48</v>
      </c>
      <c r="L108" s="1">
        <f t="shared" si="9"/>
        <v>5.0471742553735588</v>
      </c>
      <c r="M108" s="1">
        <f t="shared" si="10"/>
        <v>951.02719999999999</v>
      </c>
      <c r="N108" s="1">
        <f t="shared" si="11"/>
        <v>1709</v>
      </c>
      <c r="O108" s="1">
        <f t="shared" si="12"/>
        <v>89.94736842105263</v>
      </c>
      <c r="Q108" t="str">
        <f t="shared" si="13"/>
        <v/>
      </c>
    </row>
    <row r="109" spans="1:17" x14ac:dyDescent="0.2">
      <c r="A109" t="s">
        <v>157</v>
      </c>
      <c r="B109" t="s">
        <v>63</v>
      </c>
      <c r="C109" t="s">
        <v>158</v>
      </c>
      <c r="D109" t="s">
        <v>159</v>
      </c>
      <c r="E109" s="1">
        <v>1347.8040000000001</v>
      </c>
      <c r="F109" s="1">
        <v>2700</v>
      </c>
      <c r="G109" s="1">
        <v>135</v>
      </c>
      <c r="H109" s="1">
        <f t="shared" si="7"/>
        <v>9.9837597508053566</v>
      </c>
      <c r="I109" s="1">
        <v>68</v>
      </c>
      <c r="J109" s="1">
        <f t="shared" si="8"/>
        <v>5.0288567633686245</v>
      </c>
      <c r="K109" s="1">
        <v>68</v>
      </c>
      <c r="L109" s="1">
        <f t="shared" si="9"/>
        <v>5.0288567633686245</v>
      </c>
      <c r="M109" s="1">
        <f t="shared" si="10"/>
        <v>1352.1959999999999</v>
      </c>
      <c r="N109" s="1">
        <f t="shared" si="11"/>
        <v>2429</v>
      </c>
      <c r="O109" s="1">
        <f t="shared" si="12"/>
        <v>89.962962962962962</v>
      </c>
      <c r="Q109" t="str">
        <f t="shared" si="13"/>
        <v/>
      </c>
    </row>
    <row r="110" spans="1:17" x14ac:dyDescent="0.2">
      <c r="A110" t="s">
        <v>157</v>
      </c>
      <c r="B110" t="s">
        <v>63</v>
      </c>
      <c r="C110" t="s">
        <v>160</v>
      </c>
      <c r="D110" t="s">
        <v>161</v>
      </c>
      <c r="E110" s="1">
        <v>1578.4004</v>
      </c>
      <c r="F110" s="1">
        <v>3200</v>
      </c>
      <c r="G110" s="1">
        <v>162</v>
      </c>
      <c r="H110" s="1">
        <f t="shared" si="7"/>
        <v>9.9901356660423453</v>
      </c>
      <c r="I110" s="1">
        <v>81</v>
      </c>
      <c r="J110" s="1">
        <f t="shared" si="8"/>
        <v>4.9950678330211726</v>
      </c>
      <c r="K110" s="1">
        <v>81</v>
      </c>
      <c r="L110" s="1">
        <f t="shared" si="9"/>
        <v>4.9950678330211726</v>
      </c>
      <c r="M110" s="1">
        <f t="shared" si="10"/>
        <v>1621.5996</v>
      </c>
      <c r="N110" s="1">
        <f t="shared" si="11"/>
        <v>2876</v>
      </c>
      <c r="O110" s="1">
        <f t="shared" si="12"/>
        <v>89.875</v>
      </c>
      <c r="Q110" t="str">
        <f t="shared" si="13"/>
        <v/>
      </c>
    </row>
    <row r="111" spans="1:17" x14ac:dyDescent="0.2">
      <c r="A111" t="s">
        <v>157</v>
      </c>
      <c r="B111" t="s">
        <v>63</v>
      </c>
      <c r="C111" t="s">
        <v>162</v>
      </c>
      <c r="D111" t="s">
        <v>163</v>
      </c>
      <c r="E111" s="1">
        <v>1782.9084</v>
      </c>
      <c r="F111" s="1">
        <v>3600</v>
      </c>
      <c r="G111" s="1">
        <v>182</v>
      </c>
      <c r="H111" s="1">
        <f t="shared" si="7"/>
        <v>10.016005797396236</v>
      </c>
      <c r="I111" s="1">
        <v>91</v>
      </c>
      <c r="J111" s="1">
        <f t="shared" si="8"/>
        <v>5.008002898698118</v>
      </c>
      <c r="K111" s="1">
        <v>91</v>
      </c>
      <c r="L111" s="1">
        <f t="shared" si="9"/>
        <v>5.008002898698118</v>
      </c>
      <c r="M111" s="1">
        <f t="shared" si="10"/>
        <v>1817.0916</v>
      </c>
      <c r="N111" s="1">
        <f t="shared" si="11"/>
        <v>3236</v>
      </c>
      <c r="O111" s="1">
        <f t="shared" si="12"/>
        <v>89.888888888888886</v>
      </c>
      <c r="Q111" t="str">
        <f t="shared" si="13"/>
        <v/>
      </c>
    </row>
    <row r="112" spans="1:17" x14ac:dyDescent="0.2">
      <c r="A112" t="s">
        <v>164</v>
      </c>
      <c r="B112" t="s">
        <v>63</v>
      </c>
      <c r="C112" t="s">
        <v>165</v>
      </c>
      <c r="D112" t="s">
        <v>166</v>
      </c>
      <c r="E112" s="1">
        <v>3505.1719999999996</v>
      </c>
      <c r="F112" s="1">
        <v>7500</v>
      </c>
      <c r="G112" s="1">
        <v>399</v>
      </c>
      <c r="H112" s="1">
        <f t="shared" si="7"/>
        <v>9.9879143732846565</v>
      </c>
      <c r="I112" s="1">
        <v>200</v>
      </c>
      <c r="J112" s="1">
        <f t="shared" si="8"/>
        <v>5.0064733700674973</v>
      </c>
      <c r="K112" s="1">
        <v>200</v>
      </c>
      <c r="L112" s="1">
        <f t="shared" si="9"/>
        <v>5.0064733700674973</v>
      </c>
      <c r="M112" s="1">
        <f t="shared" si="10"/>
        <v>3994.8280000000004</v>
      </c>
      <c r="N112" s="1">
        <f t="shared" si="11"/>
        <v>6701</v>
      </c>
      <c r="O112" s="1">
        <f t="shared" si="12"/>
        <v>89.346666666666664</v>
      </c>
      <c r="Q112" t="str">
        <f t="shared" si="13"/>
        <v/>
      </c>
    </row>
    <row r="113" spans="1:17" x14ac:dyDescent="0.2">
      <c r="A113" t="s">
        <v>167</v>
      </c>
      <c r="B113" t="s">
        <v>63</v>
      </c>
      <c r="C113" t="s">
        <v>168</v>
      </c>
      <c r="D113" t="s">
        <v>169</v>
      </c>
      <c r="E113" s="1">
        <v>2870.652</v>
      </c>
      <c r="F113" s="1">
        <v>5800</v>
      </c>
      <c r="G113" s="1">
        <v>293</v>
      </c>
      <c r="H113" s="1">
        <f t="shared" si="7"/>
        <v>10.002225751259324</v>
      </c>
      <c r="I113" s="1">
        <v>146</v>
      </c>
      <c r="J113" s="1">
        <f t="shared" si="8"/>
        <v>4.9840442310029394</v>
      </c>
      <c r="K113" s="1">
        <v>146</v>
      </c>
      <c r="L113" s="1">
        <f t="shared" si="9"/>
        <v>4.9840442310029394</v>
      </c>
      <c r="M113" s="1">
        <f t="shared" si="10"/>
        <v>2929.348</v>
      </c>
      <c r="N113" s="1">
        <f t="shared" si="11"/>
        <v>5215</v>
      </c>
      <c r="O113" s="1">
        <f t="shared" si="12"/>
        <v>89.913793103448285</v>
      </c>
      <c r="Q113" t="str">
        <f t="shared" si="13"/>
        <v/>
      </c>
    </row>
    <row r="114" spans="1:17" x14ac:dyDescent="0.2">
      <c r="A114" t="s">
        <v>170</v>
      </c>
      <c r="B114" t="s">
        <v>63</v>
      </c>
      <c r="C114" t="s">
        <v>171</v>
      </c>
      <c r="D114" t="s">
        <v>172</v>
      </c>
      <c r="E114" s="1">
        <v>3278.5544</v>
      </c>
      <c r="F114" s="1">
        <v>7500</v>
      </c>
      <c r="G114" s="1">
        <v>422</v>
      </c>
      <c r="H114" s="1">
        <f t="shared" si="7"/>
        <v>9.9965755806494343</v>
      </c>
      <c r="I114" s="1">
        <v>211</v>
      </c>
      <c r="J114" s="1">
        <f t="shared" si="8"/>
        <v>4.9982877903247172</v>
      </c>
      <c r="K114" s="1">
        <v>211</v>
      </c>
      <c r="L114" s="1">
        <f t="shared" si="9"/>
        <v>4.9982877903247172</v>
      </c>
      <c r="M114" s="1">
        <f t="shared" si="10"/>
        <v>4221.4456</v>
      </c>
      <c r="N114" s="1">
        <f t="shared" si="11"/>
        <v>6656</v>
      </c>
      <c r="O114" s="1">
        <f t="shared" si="12"/>
        <v>88.74666666666667</v>
      </c>
      <c r="Q114" t="str">
        <f t="shared" si="13"/>
        <v/>
      </c>
    </row>
    <row r="115" spans="1:17" x14ac:dyDescent="0.2">
      <c r="A115" t="s">
        <v>173</v>
      </c>
      <c r="B115" t="s">
        <v>63</v>
      </c>
      <c r="C115" t="s">
        <v>174</v>
      </c>
      <c r="D115" t="s">
        <v>175</v>
      </c>
      <c r="E115" s="1">
        <v>3233.2332000000001</v>
      </c>
      <c r="F115" s="1">
        <v>4500</v>
      </c>
      <c r="G115" s="1">
        <v>127</v>
      </c>
      <c r="H115" s="1">
        <f t="shared" si="7"/>
        <v>10.025523245478174</v>
      </c>
      <c r="I115" s="1">
        <v>63</v>
      </c>
      <c r="J115" s="1">
        <f t="shared" si="8"/>
        <v>4.9732910587805117</v>
      </c>
      <c r="K115" s="1">
        <v>63</v>
      </c>
      <c r="L115" s="1">
        <f t="shared" si="9"/>
        <v>4.9732910587805117</v>
      </c>
      <c r="M115" s="1">
        <f t="shared" si="10"/>
        <v>1266.7667999999999</v>
      </c>
      <c r="N115" s="1">
        <f t="shared" si="11"/>
        <v>4247</v>
      </c>
      <c r="O115" s="1">
        <f t="shared" si="12"/>
        <v>94.37777777777778</v>
      </c>
      <c r="Q115" t="str">
        <f t="shared" si="13"/>
        <v/>
      </c>
    </row>
    <row r="116" spans="1:17" x14ac:dyDescent="0.2">
      <c r="A116" t="s">
        <v>72</v>
      </c>
      <c r="B116" t="s">
        <v>63</v>
      </c>
      <c r="C116" t="s">
        <v>176</v>
      </c>
      <c r="D116" t="s">
        <v>177</v>
      </c>
      <c r="E116" s="1">
        <v>740.48599999999999</v>
      </c>
      <c r="F116" s="1">
        <v>3850</v>
      </c>
      <c r="G116" s="1">
        <v>311</v>
      </c>
      <c r="H116" s="1">
        <f t="shared" si="7"/>
        <v>10.001562945206228</v>
      </c>
      <c r="I116" s="1">
        <v>155</v>
      </c>
      <c r="J116" s="1">
        <f t="shared" si="8"/>
        <v>4.9847017894114645</v>
      </c>
      <c r="K116" s="1">
        <v>155</v>
      </c>
      <c r="L116" s="1">
        <f t="shared" si="9"/>
        <v>4.9847017894114645</v>
      </c>
      <c r="M116" s="1">
        <f t="shared" si="10"/>
        <v>3109.5140000000001</v>
      </c>
      <c r="N116" s="1">
        <f t="shared" si="11"/>
        <v>3229</v>
      </c>
      <c r="O116" s="1">
        <f t="shared" si="12"/>
        <v>83.870129870129873</v>
      </c>
      <c r="Q116" t="str">
        <f t="shared" si="13"/>
        <v/>
      </c>
    </row>
    <row r="117" spans="1:17" x14ac:dyDescent="0.2">
      <c r="A117" t="s">
        <v>75</v>
      </c>
      <c r="B117" t="s">
        <v>63</v>
      </c>
      <c r="C117" t="s">
        <v>178</v>
      </c>
      <c r="D117" t="s">
        <v>179</v>
      </c>
      <c r="E117" s="1">
        <v>740.48599999999999</v>
      </c>
      <c r="F117" s="1">
        <v>5350</v>
      </c>
      <c r="G117" s="1">
        <v>461</v>
      </c>
      <c r="H117" s="1">
        <f t="shared" si="7"/>
        <v>10.001054341086716</v>
      </c>
      <c r="I117" s="1">
        <v>230</v>
      </c>
      <c r="J117" s="1">
        <f t="shared" si="8"/>
        <v>4.9896800400215726</v>
      </c>
      <c r="K117" s="1">
        <v>230</v>
      </c>
      <c r="L117" s="1">
        <f t="shared" si="9"/>
        <v>4.9896800400215726</v>
      </c>
      <c r="M117" s="1">
        <f t="shared" si="10"/>
        <v>4609.5140000000001</v>
      </c>
      <c r="N117" s="1">
        <f t="shared" si="11"/>
        <v>4429</v>
      </c>
      <c r="O117" s="1">
        <f t="shared" si="12"/>
        <v>82.785046728971963</v>
      </c>
      <c r="Q117" t="str">
        <f t="shared" si="13"/>
        <v/>
      </c>
    </row>
    <row r="118" spans="1:17" x14ac:dyDescent="0.2">
      <c r="A118" t="s">
        <v>78</v>
      </c>
      <c r="B118" t="s">
        <v>63</v>
      </c>
      <c r="C118" t="s">
        <v>180</v>
      </c>
      <c r="D118" t="s">
        <v>181</v>
      </c>
      <c r="E118" s="1">
        <v>740.48599999999999</v>
      </c>
      <c r="F118" s="1">
        <v>5850</v>
      </c>
      <c r="G118" s="1">
        <v>511</v>
      </c>
      <c r="H118" s="1">
        <f t="shared" si="7"/>
        <v>10.00095116678416</v>
      </c>
      <c r="I118" s="1">
        <v>255</v>
      </c>
      <c r="J118" s="1">
        <f t="shared" si="8"/>
        <v>4.9906899168883774</v>
      </c>
      <c r="K118" s="1">
        <v>255</v>
      </c>
      <c r="L118" s="1">
        <f t="shared" si="9"/>
        <v>4.9906899168883774</v>
      </c>
      <c r="M118" s="1">
        <f t="shared" si="10"/>
        <v>5109.5140000000001</v>
      </c>
      <c r="N118" s="1">
        <f t="shared" si="11"/>
        <v>4829</v>
      </c>
      <c r="O118" s="1">
        <f t="shared" si="12"/>
        <v>82.547008547008545</v>
      </c>
      <c r="Q118" t="str">
        <f t="shared" si="13"/>
        <v/>
      </c>
    </row>
    <row r="119" spans="1:17" x14ac:dyDescent="0.2">
      <c r="A119" t="s">
        <v>81</v>
      </c>
      <c r="B119" t="s">
        <v>63</v>
      </c>
      <c r="C119" t="s">
        <v>182</v>
      </c>
      <c r="D119" t="s">
        <v>183</v>
      </c>
      <c r="E119" s="1">
        <v>740.48599999999999</v>
      </c>
      <c r="F119" s="1">
        <v>8850</v>
      </c>
      <c r="G119" s="1">
        <v>811</v>
      </c>
      <c r="H119" s="1">
        <f t="shared" si="7"/>
        <v>10.000599296086053</v>
      </c>
      <c r="I119" s="1">
        <v>405</v>
      </c>
      <c r="J119" s="1">
        <f t="shared" si="8"/>
        <v>4.9941340504498788</v>
      </c>
      <c r="K119" s="1">
        <v>405</v>
      </c>
      <c r="L119" s="1">
        <f t="shared" si="9"/>
        <v>4.9941340504498788</v>
      </c>
      <c r="M119" s="1">
        <f t="shared" si="10"/>
        <v>8109.5140000000001</v>
      </c>
      <c r="N119" s="1">
        <f t="shared" si="11"/>
        <v>7229</v>
      </c>
      <c r="O119" s="1">
        <f t="shared" si="12"/>
        <v>81.683615819209038</v>
      </c>
      <c r="Q119" t="str">
        <f t="shared" si="13"/>
        <v/>
      </c>
    </row>
    <row r="120" spans="1:17" x14ac:dyDescent="0.2">
      <c r="A120" t="s">
        <v>84</v>
      </c>
      <c r="B120" t="s">
        <v>63</v>
      </c>
      <c r="C120" t="s">
        <v>184</v>
      </c>
      <c r="D120" t="s">
        <v>185</v>
      </c>
      <c r="E120" s="1">
        <v>740.48599999999999</v>
      </c>
      <c r="F120" s="1">
        <v>5850</v>
      </c>
      <c r="G120" s="1">
        <v>511</v>
      </c>
      <c r="H120" s="1">
        <f t="shared" si="7"/>
        <v>10.00095116678416</v>
      </c>
      <c r="I120" s="1">
        <v>255</v>
      </c>
      <c r="J120" s="1">
        <f t="shared" si="8"/>
        <v>4.9906899168883774</v>
      </c>
      <c r="K120" s="1">
        <v>255</v>
      </c>
      <c r="L120" s="1">
        <f t="shared" si="9"/>
        <v>4.9906899168883774</v>
      </c>
      <c r="M120" s="1">
        <f t="shared" si="10"/>
        <v>5109.5140000000001</v>
      </c>
      <c r="N120" s="1">
        <f t="shared" si="11"/>
        <v>4829</v>
      </c>
      <c r="O120" s="1">
        <f t="shared" si="12"/>
        <v>82.547008547008545</v>
      </c>
      <c r="Q120" t="str">
        <f t="shared" si="13"/>
        <v/>
      </c>
    </row>
    <row r="121" spans="1:17" x14ac:dyDescent="0.2">
      <c r="A121" t="s">
        <v>87</v>
      </c>
      <c r="B121" t="s">
        <v>63</v>
      </c>
      <c r="C121" t="s">
        <v>186</v>
      </c>
      <c r="D121" t="s">
        <v>187</v>
      </c>
      <c r="E121" s="1">
        <v>740.48599999999999</v>
      </c>
      <c r="F121" s="1">
        <v>8850</v>
      </c>
      <c r="G121" s="1">
        <v>811</v>
      </c>
      <c r="H121" s="1">
        <f t="shared" si="7"/>
        <v>10.000599296086053</v>
      </c>
      <c r="I121" s="1">
        <v>405</v>
      </c>
      <c r="J121" s="1">
        <f t="shared" si="8"/>
        <v>4.9941340504498788</v>
      </c>
      <c r="K121" s="1">
        <v>405</v>
      </c>
      <c r="L121" s="1">
        <f t="shared" si="9"/>
        <v>4.9941340504498788</v>
      </c>
      <c r="M121" s="1">
        <f t="shared" si="10"/>
        <v>8109.5140000000001</v>
      </c>
      <c r="N121" s="1">
        <f t="shared" si="11"/>
        <v>7229</v>
      </c>
      <c r="O121" s="1">
        <f t="shared" si="12"/>
        <v>81.683615819209038</v>
      </c>
      <c r="Q121" t="str">
        <f t="shared" si="13"/>
        <v/>
      </c>
    </row>
    <row r="122" spans="1:17" x14ac:dyDescent="0.2">
      <c r="B122" t="s">
        <v>63</v>
      </c>
      <c r="E122" s="1"/>
      <c r="F122" s="1"/>
      <c r="G122" s="1">
        <v>0</v>
      </c>
      <c r="H122" s="1">
        <f t="shared" si="7"/>
        <v>0</v>
      </c>
      <c r="I122" s="1">
        <v>0</v>
      </c>
      <c r="J122" s="1">
        <f t="shared" si="8"/>
        <v>0</v>
      </c>
      <c r="K122" s="1">
        <v>0</v>
      </c>
      <c r="L122" s="1">
        <f t="shared" si="9"/>
        <v>0</v>
      </c>
      <c r="M122" s="1">
        <f t="shared" si="10"/>
        <v>0</v>
      </c>
      <c r="N122" s="1">
        <f t="shared" si="11"/>
        <v>0</v>
      </c>
      <c r="O122" s="1">
        <f t="shared" si="12"/>
        <v>0</v>
      </c>
      <c r="Q122" t="str">
        <f t="shared" si="13"/>
        <v/>
      </c>
    </row>
    <row r="123" spans="1:17" x14ac:dyDescent="0.2">
      <c r="A123" t="s">
        <v>188</v>
      </c>
      <c r="B123">
        <v>29</v>
      </c>
      <c r="C123" t="s">
        <v>189</v>
      </c>
      <c r="D123" t="s">
        <v>190</v>
      </c>
      <c r="E123" s="1">
        <v>2508.0708</v>
      </c>
      <c r="F123" s="1">
        <v>38000</v>
      </c>
      <c r="G123" s="1">
        <v>3549</v>
      </c>
      <c r="H123" s="1">
        <f t="shared" si="7"/>
        <v>9.9994564398037866</v>
      </c>
      <c r="I123" s="1">
        <v>1775</v>
      </c>
      <c r="J123" s="1">
        <f t="shared" si="8"/>
        <v>5.0011369908852412</v>
      </c>
      <c r="K123" s="1">
        <v>1775</v>
      </c>
      <c r="L123" s="1">
        <f t="shared" si="9"/>
        <v>5.0011369908852412</v>
      </c>
      <c r="M123" s="1">
        <f t="shared" si="10"/>
        <v>35491.929199999999</v>
      </c>
      <c r="N123" s="1">
        <f t="shared" si="11"/>
        <v>30901</v>
      </c>
      <c r="O123" s="1">
        <f t="shared" si="12"/>
        <v>81.318421052631578</v>
      </c>
      <c r="Q123" t="str">
        <f t="shared" si="13"/>
        <v>update catalogo_servicios set servicio = 'MODELO DE UTILIDAD ', comentarios= 'Solicitud de Modelo de Utilidad (MICROS) (los honorarios son base y pueden variar)  falta sumar en honorarios costo de ingeniero especialista', costo_servicio=2508.0708, costo =38000, comision_venta_monto =3549, porcentaje_venta=9.99945643980379, comision_operativa_monto=1775, porcentaje_operativa=5.00113699088524, comision_gestion_monto=1775, porcentaje_gestion=5.00113699088524, honorarios=35491.9292, utilidad=30901, porcentaje_utilidad=81.3184210526316 where id =29;</v>
      </c>
    </row>
    <row r="124" spans="1:17" x14ac:dyDescent="0.2">
      <c r="A124" t="s">
        <v>188</v>
      </c>
      <c r="B124">
        <v>29</v>
      </c>
      <c r="C124" t="s">
        <v>189</v>
      </c>
      <c r="D124" t="s">
        <v>191</v>
      </c>
      <c r="E124" s="1">
        <v>2508.0708</v>
      </c>
      <c r="F124" s="1">
        <v>48000</v>
      </c>
      <c r="G124" s="1">
        <v>4549</v>
      </c>
      <c r="H124" s="1">
        <f t="shared" si="7"/>
        <v>9.9995759247774441</v>
      </c>
      <c r="I124" s="1">
        <v>2275</v>
      </c>
      <c r="J124" s="1">
        <f t="shared" si="8"/>
        <v>5.0008870584455227</v>
      </c>
      <c r="K124" s="1">
        <v>2275</v>
      </c>
      <c r="L124" s="1">
        <f t="shared" si="9"/>
        <v>5.0008870584455227</v>
      </c>
      <c r="M124" s="1">
        <f t="shared" si="10"/>
        <v>45491.929199999999</v>
      </c>
      <c r="N124" s="1">
        <f t="shared" si="11"/>
        <v>38901</v>
      </c>
      <c r="O124" s="1">
        <f t="shared" si="12"/>
        <v>81.043750000000003</v>
      </c>
      <c r="Q124" t="str">
        <f t="shared" si="13"/>
        <v>update catalogo_servicios set servicio = 'MODELO DE UTILIDAD ', comentarios= 'Solicitud de Modelo de Utilidad (PYMES) (los honorarios son base y pueden variar)  falta sumar en honorarios costo de ingeniero especialista', costo_servicio=2508.0708, costo =48000, comision_venta_monto =4549, porcentaje_venta=9.99957592477744, comision_operativa_monto=2275, porcentaje_operativa=5.00088705844552, comision_gestion_monto=2275, porcentaje_gestion=5.00088705844552, honorarios=45491.9292, utilidad=38901, porcentaje_utilidad=81.04375 where id =29;</v>
      </c>
    </row>
    <row r="125" spans="1:17" x14ac:dyDescent="0.2">
      <c r="A125" t="s">
        <v>188</v>
      </c>
      <c r="B125">
        <v>29</v>
      </c>
      <c r="C125" t="s">
        <v>189</v>
      </c>
      <c r="D125" t="s">
        <v>192</v>
      </c>
      <c r="E125" s="1">
        <v>2508.0708</v>
      </c>
      <c r="F125" s="1">
        <v>58000</v>
      </c>
      <c r="G125" s="1">
        <v>5549</v>
      </c>
      <c r="H125" s="1">
        <f t="shared" si="7"/>
        <v>9.999652345840591</v>
      </c>
      <c r="I125" s="1">
        <v>2775</v>
      </c>
      <c r="J125" s="1">
        <f t="shared" si="8"/>
        <v>5.0007272048490972</v>
      </c>
      <c r="K125" s="1">
        <v>2775</v>
      </c>
      <c r="L125" s="1">
        <f t="shared" si="9"/>
        <v>5.0007272048490972</v>
      </c>
      <c r="M125" s="1">
        <f t="shared" si="10"/>
        <v>55491.929199999999</v>
      </c>
      <c r="N125" s="1">
        <f t="shared" si="11"/>
        <v>46901</v>
      </c>
      <c r="O125" s="1">
        <f t="shared" si="12"/>
        <v>80.863793103448273</v>
      </c>
      <c r="Q125" t="str">
        <f t="shared" si="13"/>
        <v>update catalogo_servicios set servicio = 'MODELO DE UTILIDAD ', comentarios= 'Solicitud de Modelo de Utilidad (MACROS) (los honorarios son base y pueden variar)  falta sumar en honorarios costo de ingeniero especialista', costo_servicio=2508.0708, costo =58000, comision_venta_monto =5549, porcentaje_venta=9.99965234584059, comision_operativa_monto=2775, porcentaje_operativa=5.0007272048491, comision_gestion_monto=2775, porcentaje_gestion=5.0007272048491, honorarios=55491.9292, utilidad=46901, porcentaje_utilidad=80.8637931034483 where id =29;</v>
      </c>
    </row>
    <row r="126" spans="1:17" x14ac:dyDescent="0.2">
      <c r="A126" t="s">
        <v>145</v>
      </c>
      <c r="B126" t="s">
        <v>63</v>
      </c>
      <c r="C126" t="s">
        <v>193</v>
      </c>
      <c r="D126" t="s">
        <v>145</v>
      </c>
      <c r="E126" s="1">
        <v>2508.0708</v>
      </c>
      <c r="F126" s="1">
        <v>5000</v>
      </c>
      <c r="G126" s="1">
        <v>249</v>
      </c>
      <c r="H126" s="1">
        <f t="shared" si="7"/>
        <v>9.9922582070148707</v>
      </c>
      <c r="I126" s="1">
        <v>125</v>
      </c>
      <c r="J126" s="1">
        <f t="shared" si="8"/>
        <v>5.016193879023529</v>
      </c>
      <c r="K126" s="1">
        <v>125</v>
      </c>
      <c r="L126" s="1">
        <f t="shared" si="9"/>
        <v>5.016193879023529</v>
      </c>
      <c r="M126" s="1">
        <f t="shared" si="10"/>
        <v>2491.9292</v>
      </c>
      <c r="N126" s="1">
        <f t="shared" si="11"/>
        <v>4501</v>
      </c>
      <c r="O126" s="1">
        <f t="shared" si="12"/>
        <v>90.02</v>
      </c>
      <c r="Q126" t="str">
        <f t="shared" si="13"/>
        <v/>
      </c>
    </row>
    <row r="127" spans="1:17" x14ac:dyDescent="0.2">
      <c r="A127" t="s">
        <v>194</v>
      </c>
      <c r="B127" t="s">
        <v>63</v>
      </c>
      <c r="C127" t="s">
        <v>195</v>
      </c>
      <c r="D127" t="s">
        <v>194</v>
      </c>
      <c r="E127" s="1">
        <v>1601.6120000000001</v>
      </c>
      <c r="F127" s="1">
        <v>3200</v>
      </c>
      <c r="G127" s="1">
        <v>160</v>
      </c>
      <c r="H127" s="1">
        <f t="shared" si="7"/>
        <v>10.010085160799505</v>
      </c>
      <c r="I127" s="1">
        <v>80</v>
      </c>
      <c r="J127" s="1">
        <f t="shared" si="8"/>
        <v>5.0050425803997527</v>
      </c>
      <c r="K127" s="1">
        <v>80</v>
      </c>
      <c r="L127" s="1">
        <f t="shared" si="9"/>
        <v>5.0050425803997527</v>
      </c>
      <c r="M127" s="1">
        <f t="shared" si="10"/>
        <v>1598.3879999999999</v>
      </c>
      <c r="N127" s="1">
        <f t="shared" si="11"/>
        <v>2880</v>
      </c>
      <c r="O127" s="1">
        <f t="shared" si="12"/>
        <v>90</v>
      </c>
      <c r="Q127" t="str">
        <f t="shared" si="13"/>
        <v/>
      </c>
    </row>
    <row r="128" spans="1:17" x14ac:dyDescent="0.2">
      <c r="A128" t="s">
        <v>196</v>
      </c>
      <c r="B128">
        <v>25</v>
      </c>
      <c r="C128" t="s">
        <v>197</v>
      </c>
      <c r="D128" t="s">
        <v>153</v>
      </c>
      <c r="E128" s="1">
        <v>767.67639999999994</v>
      </c>
      <c r="F128" s="1">
        <v>5800</v>
      </c>
      <c r="G128" s="1">
        <v>503</v>
      </c>
      <c r="H128" s="1">
        <f t="shared" si="7"/>
        <v>9.9953826498756957</v>
      </c>
      <c r="I128" s="1">
        <v>252</v>
      </c>
      <c r="J128" s="1">
        <f t="shared" si="8"/>
        <v>5.0076270929794742</v>
      </c>
      <c r="K128" s="1">
        <v>252</v>
      </c>
      <c r="L128" s="1">
        <f t="shared" si="9"/>
        <v>5.0076270929794742</v>
      </c>
      <c r="M128" s="1">
        <f t="shared" si="10"/>
        <v>5032.3235999999997</v>
      </c>
      <c r="N128" s="1">
        <f t="shared" si="11"/>
        <v>4793</v>
      </c>
      <c r="O128" s="1">
        <f t="shared" si="12"/>
        <v>82.637931034482762</v>
      </c>
      <c r="Q128" t="str">
        <f t="shared" si="13"/>
        <v>update catalogo_servicios set servicio = 'TITULO DE MODELO DE UTILIDAD', comentarios= 'Por la expedición del título', costo_servicio=767.6764, costo =5800, comision_venta_monto =503, porcentaje_venta=9.9953826498757, comision_operativa_monto=252, porcentaje_operativa=5.00762709297947, comision_gestion_monto=252, porcentaje_gestion=5.00762709297947, honorarios=5032.3236, utilidad=4793, porcentaje_utilidad=82.6379310344828 where id =25;</v>
      </c>
    </row>
    <row r="129" spans="1:17" x14ac:dyDescent="0.2">
      <c r="A129" t="s">
        <v>72</v>
      </c>
      <c r="B129" t="s">
        <v>63</v>
      </c>
      <c r="C129" t="s">
        <v>198</v>
      </c>
      <c r="D129" t="s">
        <v>177</v>
      </c>
      <c r="E129" s="1">
        <v>740.48599999999999</v>
      </c>
      <c r="F129" s="1">
        <v>3850</v>
      </c>
      <c r="G129" s="1">
        <v>311</v>
      </c>
      <c r="H129" s="1">
        <f t="shared" si="7"/>
        <v>10.001562945206228</v>
      </c>
      <c r="I129" s="1">
        <v>155</v>
      </c>
      <c r="J129" s="1">
        <f t="shared" si="8"/>
        <v>4.9847017894114645</v>
      </c>
      <c r="K129" s="1">
        <v>155</v>
      </c>
      <c r="L129" s="1">
        <f t="shared" si="9"/>
        <v>4.9847017894114645</v>
      </c>
      <c r="M129" s="1">
        <f t="shared" si="10"/>
        <v>3109.5140000000001</v>
      </c>
      <c r="N129" s="1">
        <f t="shared" si="11"/>
        <v>3229</v>
      </c>
      <c r="O129" s="1">
        <f t="shared" si="12"/>
        <v>83.870129870129873</v>
      </c>
      <c r="Q129" t="str">
        <f t="shared" si="13"/>
        <v/>
      </c>
    </row>
    <row r="130" spans="1:17" x14ac:dyDescent="0.2">
      <c r="A130" t="s">
        <v>75</v>
      </c>
      <c r="B130" t="s">
        <v>63</v>
      </c>
      <c r="C130" t="s">
        <v>199</v>
      </c>
      <c r="D130" t="s">
        <v>179</v>
      </c>
      <c r="E130" s="1">
        <v>740.48599999999999</v>
      </c>
      <c r="F130" s="1">
        <v>5350</v>
      </c>
      <c r="G130" s="1">
        <v>461</v>
      </c>
      <c r="H130" s="1">
        <f t="shared" si="7"/>
        <v>10.001054341086716</v>
      </c>
      <c r="I130" s="1">
        <v>230</v>
      </c>
      <c r="J130" s="1">
        <f t="shared" si="8"/>
        <v>4.9896800400215726</v>
      </c>
      <c r="K130" s="1">
        <v>230</v>
      </c>
      <c r="L130" s="1">
        <f t="shared" si="9"/>
        <v>4.9896800400215726</v>
      </c>
      <c r="M130" s="1">
        <f t="shared" si="10"/>
        <v>4609.5140000000001</v>
      </c>
      <c r="N130" s="1">
        <f t="shared" si="11"/>
        <v>4429</v>
      </c>
      <c r="O130" s="1">
        <f t="shared" si="12"/>
        <v>82.785046728971963</v>
      </c>
      <c r="Q130" t="str">
        <f t="shared" si="13"/>
        <v/>
      </c>
    </row>
    <row r="131" spans="1:17" x14ac:dyDescent="0.2">
      <c r="A131" t="s">
        <v>78</v>
      </c>
      <c r="B131" t="s">
        <v>63</v>
      </c>
      <c r="C131" t="s">
        <v>200</v>
      </c>
      <c r="D131" t="s">
        <v>181</v>
      </c>
      <c r="E131" s="1">
        <v>740.48599999999999</v>
      </c>
      <c r="F131" s="1">
        <v>5850</v>
      </c>
      <c r="G131" s="1">
        <v>511</v>
      </c>
      <c r="H131" s="1">
        <f t="shared" ref="H131:H178" si="14">IFERROR(G131/M131*100,0)</f>
        <v>10.00095116678416</v>
      </c>
      <c r="I131" s="1">
        <v>255</v>
      </c>
      <c r="J131" s="1">
        <f t="shared" ref="J131:J169" si="15">IFERROR(I131/M131*100,0)</f>
        <v>4.9906899168883774</v>
      </c>
      <c r="K131" s="1">
        <v>255</v>
      </c>
      <c r="L131" s="1">
        <f t="shared" ref="L131:L169" si="16">IFERROR(K131/M131*100,0)</f>
        <v>4.9906899168883774</v>
      </c>
      <c r="M131" s="1">
        <f t="shared" ref="M131:M150" si="17">F131-E131</f>
        <v>5109.5140000000001</v>
      </c>
      <c r="N131" s="1">
        <f t="shared" ref="N131:N150" si="18">F131-G131-I131-K131</f>
        <v>4829</v>
      </c>
      <c r="O131" s="1">
        <f t="shared" ref="O131:O150" si="19">IFERROR(N131/F131*100,0)</f>
        <v>82.547008547008545</v>
      </c>
      <c r="Q131" t="str">
        <f t="shared" ref="Q131:Q178" si="20">IF(B131="","",CONCATENATE("update catalogo_servicios set servicio = '",A131,"', comentarios= '",D131,"', costo_servicio=",E131,", costo =",F131,", comision_venta_monto =",G131,", porcentaje_venta=",H131,", comision_operativa_monto=",I131,", porcentaje_operativa=",J131,", comision_gestion_monto=",K131,", porcentaje_gestion=",L131,", honorarios=",M131,", utilidad=",N131,", porcentaje_utilidad=",O131," where id =",B131,";"))</f>
        <v/>
      </c>
    </row>
    <row r="132" spans="1:17" x14ac:dyDescent="0.2">
      <c r="A132" t="s">
        <v>81</v>
      </c>
      <c r="B132" t="s">
        <v>63</v>
      </c>
      <c r="C132" t="s">
        <v>201</v>
      </c>
      <c r="D132" t="s">
        <v>183</v>
      </c>
      <c r="E132" s="1">
        <v>740.48599999999999</v>
      </c>
      <c r="F132" s="1">
        <v>8850</v>
      </c>
      <c r="G132" s="1">
        <v>811</v>
      </c>
      <c r="H132" s="1">
        <f t="shared" si="14"/>
        <v>10.000599296086053</v>
      </c>
      <c r="I132" s="1">
        <v>405</v>
      </c>
      <c r="J132" s="1">
        <f t="shared" si="15"/>
        <v>4.9941340504498788</v>
      </c>
      <c r="K132" s="1">
        <v>405</v>
      </c>
      <c r="L132" s="1">
        <f t="shared" si="16"/>
        <v>4.9941340504498788</v>
      </c>
      <c r="M132" s="1">
        <f t="shared" si="17"/>
        <v>8109.5140000000001</v>
      </c>
      <c r="N132" s="1">
        <f t="shared" si="18"/>
        <v>7229</v>
      </c>
      <c r="O132" s="1">
        <f t="shared" si="19"/>
        <v>81.683615819209038</v>
      </c>
      <c r="Q132" t="str">
        <f t="shared" si="20"/>
        <v/>
      </c>
    </row>
    <row r="133" spans="1:17" x14ac:dyDescent="0.2">
      <c r="A133" t="s">
        <v>84</v>
      </c>
      <c r="B133" t="s">
        <v>63</v>
      </c>
      <c r="C133" t="s">
        <v>202</v>
      </c>
      <c r="D133" t="s">
        <v>185</v>
      </c>
      <c r="E133" s="1">
        <v>740.48599999999999</v>
      </c>
      <c r="F133" s="1">
        <v>5850</v>
      </c>
      <c r="G133" s="1">
        <v>511</v>
      </c>
      <c r="H133" s="1">
        <f t="shared" si="14"/>
        <v>10.00095116678416</v>
      </c>
      <c r="I133" s="1">
        <v>255</v>
      </c>
      <c r="J133" s="1">
        <f t="shared" si="15"/>
        <v>4.9906899168883774</v>
      </c>
      <c r="K133" s="1">
        <v>255</v>
      </c>
      <c r="L133" s="1">
        <f t="shared" si="16"/>
        <v>4.9906899168883774</v>
      </c>
      <c r="M133" s="1">
        <f t="shared" si="17"/>
        <v>5109.5140000000001</v>
      </c>
      <c r="N133" s="1">
        <f t="shared" si="18"/>
        <v>4829</v>
      </c>
      <c r="O133" s="1">
        <f t="shared" si="19"/>
        <v>82.547008547008545</v>
      </c>
      <c r="Q133" t="str">
        <f t="shared" si="20"/>
        <v/>
      </c>
    </row>
    <row r="134" spans="1:17" x14ac:dyDescent="0.2">
      <c r="A134" t="s">
        <v>87</v>
      </c>
      <c r="B134" t="s">
        <v>63</v>
      </c>
      <c r="C134" t="s">
        <v>203</v>
      </c>
      <c r="D134" t="s">
        <v>187</v>
      </c>
      <c r="E134" s="1">
        <v>740.48599999999999</v>
      </c>
      <c r="F134" s="1">
        <v>8850</v>
      </c>
      <c r="G134" s="1">
        <v>811</v>
      </c>
      <c r="H134" s="1">
        <f t="shared" si="14"/>
        <v>10.000599296086053</v>
      </c>
      <c r="I134" s="1">
        <v>405</v>
      </c>
      <c r="J134" s="1">
        <f t="shared" si="15"/>
        <v>4.9941340504498788</v>
      </c>
      <c r="K134" s="1">
        <v>405</v>
      </c>
      <c r="L134" s="1">
        <f t="shared" si="16"/>
        <v>4.9941340504498788</v>
      </c>
      <c r="M134" s="1">
        <f t="shared" si="17"/>
        <v>8109.5140000000001</v>
      </c>
      <c r="N134" s="1">
        <f t="shared" si="18"/>
        <v>7229</v>
      </c>
      <c r="O134" s="1">
        <f t="shared" si="19"/>
        <v>81.683615819209038</v>
      </c>
      <c r="Q134" t="str">
        <f t="shared" si="20"/>
        <v/>
      </c>
    </row>
    <row r="135" spans="1:17" x14ac:dyDescent="0.2">
      <c r="A135" t="s">
        <v>204</v>
      </c>
      <c r="B135">
        <v>31</v>
      </c>
      <c r="C135" t="s">
        <v>205</v>
      </c>
      <c r="D135" t="s">
        <v>206</v>
      </c>
      <c r="E135" s="1">
        <v>2372.0956000000001</v>
      </c>
      <c r="F135" s="1">
        <v>11000</v>
      </c>
      <c r="G135" s="1">
        <v>863</v>
      </c>
      <c r="H135" s="1">
        <f t="shared" si="14"/>
        <v>10.002428863259079</v>
      </c>
      <c r="I135" s="1">
        <v>431</v>
      </c>
      <c r="J135" s="1">
        <f t="shared" si="15"/>
        <v>4.9954192816508263</v>
      </c>
      <c r="K135" s="1">
        <v>431</v>
      </c>
      <c r="L135" s="1">
        <f t="shared" si="16"/>
        <v>4.9954192816508263</v>
      </c>
      <c r="M135" s="1">
        <f t="shared" si="17"/>
        <v>8627.9043999999994</v>
      </c>
      <c r="N135" s="1">
        <f t="shared" si="18"/>
        <v>9275</v>
      </c>
      <c r="O135" s="1">
        <f t="shared" si="19"/>
        <v>84.318181818181813</v>
      </c>
      <c r="Q135" t="str">
        <f t="shared" si="20"/>
        <v>update catalogo_servicios set servicio = 'ESQUEMAS DE TRAZADO DE CIRCUITOS INTEGRADOS (persona fisica)', comentarios= 'Por la presentación de solicitudes de registros de esquemas de trazado de circuitos integrados, así como por los servicios a que se refiere el artículo 38
de la Ley, hasta la conclusión del trámite o, en su caso, expedición del título de registro
', costo_servicio=2372.0956, costo =11000, comision_venta_monto =863, porcentaje_venta=10.0024288632591, comision_operativa_monto=431, porcentaje_operativa=4.99541928165083, comision_gestion_monto=431, porcentaje_gestion=4.99541928165083, honorarios=8627.9044, utilidad=9275, porcentaje_utilidad=84.3181818181818 where id =31;</v>
      </c>
    </row>
    <row r="136" spans="1:17" x14ac:dyDescent="0.2">
      <c r="A136" t="s">
        <v>207</v>
      </c>
      <c r="B136" t="s">
        <v>63</v>
      </c>
      <c r="C136" t="s">
        <v>208</v>
      </c>
      <c r="D136" t="s">
        <v>209</v>
      </c>
      <c r="E136" s="1">
        <v>1275.2924</v>
      </c>
      <c r="F136" s="1">
        <v>2550</v>
      </c>
      <c r="G136" s="1">
        <v>127</v>
      </c>
      <c r="H136" s="1">
        <f t="shared" si="14"/>
        <v>9.9630691775902189</v>
      </c>
      <c r="I136" s="1">
        <v>64</v>
      </c>
      <c r="J136" s="1">
        <f t="shared" si="15"/>
        <v>5.0207592705966455</v>
      </c>
      <c r="K136" s="1">
        <v>64</v>
      </c>
      <c r="L136" s="1">
        <f t="shared" si="16"/>
        <v>5.0207592705966455</v>
      </c>
      <c r="M136" s="1">
        <f t="shared" si="17"/>
        <v>1274.7076</v>
      </c>
      <c r="N136" s="1">
        <f t="shared" si="18"/>
        <v>2295</v>
      </c>
      <c r="O136" s="1">
        <f t="shared" si="19"/>
        <v>90</v>
      </c>
      <c r="Q136" t="str">
        <f t="shared" si="20"/>
        <v/>
      </c>
    </row>
    <row r="137" spans="1:17" x14ac:dyDescent="0.2">
      <c r="A137" t="s">
        <v>207</v>
      </c>
      <c r="B137" t="s">
        <v>63</v>
      </c>
      <c r="C137" t="s">
        <v>210</v>
      </c>
      <c r="D137" t="s">
        <v>211</v>
      </c>
      <c r="E137" s="1">
        <v>1302.4828</v>
      </c>
      <c r="F137" s="1">
        <v>2650</v>
      </c>
      <c r="G137" s="1">
        <v>135</v>
      </c>
      <c r="H137" s="1">
        <f t="shared" si="14"/>
        <v>10.018424996727314</v>
      </c>
      <c r="I137" s="1">
        <v>67</v>
      </c>
      <c r="J137" s="1">
        <f t="shared" si="15"/>
        <v>4.9721072205980006</v>
      </c>
      <c r="K137" s="1">
        <v>67</v>
      </c>
      <c r="L137" s="1">
        <f t="shared" si="16"/>
        <v>4.9721072205980006</v>
      </c>
      <c r="M137" s="1">
        <f t="shared" si="17"/>
        <v>1347.5172</v>
      </c>
      <c r="N137" s="1">
        <f t="shared" si="18"/>
        <v>2381</v>
      </c>
      <c r="O137" s="1">
        <f t="shared" si="19"/>
        <v>89.849056603773576</v>
      </c>
      <c r="Q137" t="str">
        <f t="shared" si="20"/>
        <v/>
      </c>
    </row>
    <row r="138" spans="1:17" x14ac:dyDescent="0.2">
      <c r="A138" t="s">
        <v>207</v>
      </c>
      <c r="B138" t="s">
        <v>63</v>
      </c>
      <c r="C138" t="s">
        <v>212</v>
      </c>
      <c r="D138" t="s">
        <v>213</v>
      </c>
      <c r="E138" s="1">
        <v>1496.8175999999999</v>
      </c>
      <c r="F138" s="1">
        <v>3000</v>
      </c>
      <c r="G138" s="1">
        <v>150</v>
      </c>
      <c r="H138" s="1">
        <f t="shared" si="14"/>
        <v>9.9788289165706026</v>
      </c>
      <c r="I138" s="1">
        <v>75</v>
      </c>
      <c r="J138" s="1">
        <f t="shared" si="15"/>
        <v>4.9894144582853013</v>
      </c>
      <c r="K138" s="1">
        <v>75</v>
      </c>
      <c r="L138" s="1">
        <f t="shared" si="16"/>
        <v>4.9894144582853013</v>
      </c>
      <c r="M138" s="1">
        <f t="shared" si="17"/>
        <v>1503.1824000000001</v>
      </c>
      <c r="N138" s="1">
        <f t="shared" si="18"/>
        <v>2700</v>
      </c>
      <c r="O138" s="1">
        <f t="shared" si="19"/>
        <v>90</v>
      </c>
      <c r="Q138" t="str">
        <f t="shared" si="20"/>
        <v/>
      </c>
    </row>
    <row r="139" spans="1:17" x14ac:dyDescent="0.2">
      <c r="A139" t="s">
        <v>214</v>
      </c>
      <c r="B139">
        <v>35</v>
      </c>
      <c r="C139" t="s">
        <v>215</v>
      </c>
      <c r="D139" t="s">
        <v>216</v>
      </c>
      <c r="E139" s="1">
        <v>2508.0708</v>
      </c>
      <c r="F139" s="1">
        <v>7750</v>
      </c>
      <c r="G139" s="1">
        <v>524</v>
      </c>
      <c r="H139" s="1">
        <f t="shared" si="14"/>
        <v>9.9963196755881398</v>
      </c>
      <c r="I139" s="1">
        <v>262</v>
      </c>
      <c r="J139" s="1">
        <f t="shared" si="15"/>
        <v>4.9981598377940699</v>
      </c>
      <c r="K139" s="1">
        <v>262</v>
      </c>
      <c r="L139" s="1">
        <f t="shared" si="16"/>
        <v>4.9981598377940699</v>
      </c>
      <c r="M139" s="1">
        <f t="shared" si="17"/>
        <v>5241.9292000000005</v>
      </c>
      <c r="N139" s="1">
        <f t="shared" si="18"/>
        <v>6702</v>
      </c>
      <c r="O139" s="1">
        <f t="shared" si="19"/>
        <v>86.477419354838716</v>
      </c>
      <c r="Q139" t="str">
        <f t="shared" si="20"/>
        <v>update catalogo_servicios set servicio = 'DISEÑO INDUSTRIAL (microempresa persona física)', comentarios= 'Solicitud de Diseño Industrial (MICROS)', costo_servicio=2508.0708, costo =7750, comision_venta_monto =524, porcentaje_venta=9.99631967558814, comision_operativa_monto=262, porcentaje_operativa=4.99815983779407, comision_gestion_monto=262, porcentaje_gestion=4.99815983779407, honorarios=5241.9292, utilidad=6702, porcentaje_utilidad=86.4774193548387 where id =35;</v>
      </c>
    </row>
    <row r="140" spans="1:17" x14ac:dyDescent="0.2">
      <c r="A140" t="s">
        <v>217</v>
      </c>
      <c r="B140">
        <v>33</v>
      </c>
      <c r="C140" t="s">
        <v>218</v>
      </c>
      <c r="D140" t="s">
        <v>219</v>
      </c>
      <c r="E140" s="1">
        <v>2508.0708</v>
      </c>
      <c r="F140" s="1">
        <v>9000</v>
      </c>
      <c r="G140" s="1">
        <v>649</v>
      </c>
      <c r="H140" s="1">
        <f t="shared" si="14"/>
        <v>9.9970283101670283</v>
      </c>
      <c r="I140" s="1">
        <v>325</v>
      </c>
      <c r="J140" s="1">
        <f t="shared" si="15"/>
        <v>5.0062160258925799</v>
      </c>
      <c r="K140" s="1">
        <v>325</v>
      </c>
      <c r="L140" s="1">
        <f t="shared" si="16"/>
        <v>5.0062160258925799</v>
      </c>
      <c r="M140" s="1">
        <f t="shared" si="17"/>
        <v>6491.9292000000005</v>
      </c>
      <c r="N140" s="1">
        <f t="shared" si="18"/>
        <v>7701</v>
      </c>
      <c r="O140" s="1">
        <f t="shared" si="19"/>
        <v>85.566666666666663</v>
      </c>
      <c r="Q140" t="str">
        <f t="shared" si="20"/>
        <v>update catalogo_servicios set servicio = 'DISEÑO INDUSTRIAL (pymes persona física)', comentarios= 'Solicitud de Diseño Industrial (PYMES)', costo_servicio=2508.0708, costo =9000, comision_venta_monto =649, porcentaje_venta=9.99702831016703, comision_operativa_monto=325, porcentaje_operativa=5.00621602589258, comision_gestion_monto=325, porcentaje_gestion=5.00621602589258, honorarios=6491.9292, utilidad=7701, porcentaje_utilidad=85.5666666666667 where id =33;</v>
      </c>
    </row>
    <row r="141" spans="1:17" x14ac:dyDescent="0.2">
      <c r="A141" t="s">
        <v>220</v>
      </c>
      <c r="B141">
        <v>37</v>
      </c>
      <c r="C141" t="s">
        <v>221</v>
      </c>
      <c r="D141" t="s">
        <v>222</v>
      </c>
      <c r="E141" s="1">
        <v>2508.0708</v>
      </c>
      <c r="F141" s="1">
        <v>10250</v>
      </c>
      <c r="G141" s="1">
        <v>774</v>
      </c>
      <c r="H141" s="1">
        <f t="shared" si="14"/>
        <v>9.9975081146440861</v>
      </c>
      <c r="I141" s="1">
        <v>387</v>
      </c>
      <c r="J141" s="1">
        <f t="shared" si="15"/>
        <v>4.998754057322043</v>
      </c>
      <c r="K141" s="1">
        <v>387</v>
      </c>
      <c r="L141" s="1">
        <f t="shared" si="16"/>
        <v>4.998754057322043</v>
      </c>
      <c r="M141" s="1">
        <f t="shared" si="17"/>
        <v>7741.9292000000005</v>
      </c>
      <c r="N141" s="1">
        <f t="shared" si="18"/>
        <v>8702</v>
      </c>
      <c r="O141" s="1">
        <f t="shared" si="19"/>
        <v>84.89756097560975</v>
      </c>
      <c r="Q141" t="str">
        <f t="shared" si="20"/>
        <v>update catalogo_servicios set servicio = 'DISEÑO INDUSTRIAL (grandes y macro persona física)', comentarios= 'Solicitud de Diseño Industrial (MACROS)', costo_servicio=2508.0708, costo =10250, comision_venta_monto =774, porcentaje_venta=9.99750811464409, comision_operativa_monto=387, porcentaje_operativa=4.99875405732204, comision_gestion_monto=387, porcentaje_gestion=4.99875405732204, honorarios=7741.9292, utilidad=8702, porcentaje_utilidad=84.8975609756097 where id =37;</v>
      </c>
    </row>
    <row r="142" spans="1:17" x14ac:dyDescent="0.2">
      <c r="A142" t="s">
        <v>223</v>
      </c>
      <c r="B142">
        <v>27</v>
      </c>
      <c r="C142" t="s">
        <v>224</v>
      </c>
      <c r="D142" t="s">
        <v>153</v>
      </c>
      <c r="E142" s="1">
        <v>767.67639999999994</v>
      </c>
      <c r="F142" s="1">
        <v>3000</v>
      </c>
      <c r="G142" s="1">
        <v>223</v>
      </c>
      <c r="H142" s="1">
        <f t="shared" si="14"/>
        <v>9.9895911148365748</v>
      </c>
      <c r="I142" s="1">
        <v>112</v>
      </c>
      <c r="J142" s="1">
        <f t="shared" si="15"/>
        <v>5.0171937437744241</v>
      </c>
      <c r="K142" s="1">
        <v>112</v>
      </c>
      <c r="L142" s="1">
        <f t="shared" si="16"/>
        <v>5.0171937437744241</v>
      </c>
      <c r="M142" s="1">
        <f t="shared" si="17"/>
        <v>2232.3236000000002</v>
      </c>
      <c r="N142" s="1">
        <f t="shared" si="18"/>
        <v>2553</v>
      </c>
      <c r="O142" s="1">
        <f t="shared" si="19"/>
        <v>85.1</v>
      </c>
      <c r="Q142" t="str">
        <f t="shared" si="20"/>
        <v>update catalogo_servicios set servicio = 'TITULO DISEÑO INDUSTRIAL (microempresa, pymes y macros persona física)', comentarios= 'Por la expedición del título', costo_servicio=767.6764, costo =3000, comision_venta_monto =223, porcentaje_venta=9.98959111483657, comision_operativa_monto=112, porcentaje_operativa=5.01719374377442, comision_gestion_monto=112, porcentaje_gestion=5.01719374377442, honorarios=2232.3236, utilidad=2553, porcentaje_utilidad=85.1 where id =27;</v>
      </c>
    </row>
    <row r="143" spans="1:17" x14ac:dyDescent="0.2">
      <c r="A143" t="s">
        <v>225</v>
      </c>
      <c r="B143" t="s">
        <v>63</v>
      </c>
      <c r="C143" t="s">
        <v>226</v>
      </c>
      <c r="D143" t="s">
        <v>227</v>
      </c>
      <c r="E143" s="1">
        <v>1284.3520000000001</v>
      </c>
      <c r="F143" s="1">
        <v>2600</v>
      </c>
      <c r="G143" s="1">
        <v>132</v>
      </c>
      <c r="H143" s="1">
        <f t="shared" si="14"/>
        <v>10.033078756627914</v>
      </c>
      <c r="I143" s="1">
        <v>66</v>
      </c>
      <c r="J143" s="1">
        <f t="shared" si="15"/>
        <v>5.0165393783139569</v>
      </c>
      <c r="K143" s="1">
        <v>66</v>
      </c>
      <c r="L143" s="1">
        <f t="shared" si="16"/>
        <v>5.0165393783139569</v>
      </c>
      <c r="M143" s="1">
        <f t="shared" si="17"/>
        <v>1315.6479999999999</v>
      </c>
      <c r="N143" s="1">
        <f t="shared" si="18"/>
        <v>2336</v>
      </c>
      <c r="O143" s="1">
        <f t="shared" si="19"/>
        <v>89.84615384615384</v>
      </c>
      <c r="Q143" t="str">
        <f t="shared" si="20"/>
        <v/>
      </c>
    </row>
    <row r="144" spans="1:17" x14ac:dyDescent="0.2">
      <c r="A144" t="s">
        <v>225</v>
      </c>
      <c r="B144" t="s">
        <v>63</v>
      </c>
      <c r="C144" t="s">
        <v>228</v>
      </c>
      <c r="D144" t="s">
        <v>229</v>
      </c>
      <c r="E144" s="1">
        <v>1375.0059999999999</v>
      </c>
      <c r="F144" s="1">
        <v>2750</v>
      </c>
      <c r="G144" s="1">
        <v>137</v>
      </c>
      <c r="H144" s="1">
        <f t="shared" si="14"/>
        <v>9.963679841512036</v>
      </c>
      <c r="I144" s="1">
        <v>69</v>
      </c>
      <c r="J144" s="1">
        <f t="shared" si="15"/>
        <v>5.0182037157980321</v>
      </c>
      <c r="K144" s="1">
        <v>69</v>
      </c>
      <c r="L144" s="1">
        <f t="shared" si="16"/>
        <v>5.0182037157980321</v>
      </c>
      <c r="M144" s="1">
        <f t="shared" si="17"/>
        <v>1374.9940000000001</v>
      </c>
      <c r="N144" s="1">
        <f t="shared" si="18"/>
        <v>2475</v>
      </c>
      <c r="O144" s="1">
        <f t="shared" si="19"/>
        <v>90</v>
      </c>
      <c r="Q144" t="str">
        <f t="shared" si="20"/>
        <v/>
      </c>
    </row>
    <row r="145" spans="1:17" x14ac:dyDescent="0.2">
      <c r="A145" t="s">
        <v>72</v>
      </c>
      <c r="B145" t="s">
        <v>63</v>
      </c>
      <c r="C145" t="s">
        <v>230</v>
      </c>
      <c r="D145" t="s">
        <v>177</v>
      </c>
      <c r="E145" s="1">
        <v>740.48599999999999</v>
      </c>
      <c r="F145" s="1">
        <v>3850</v>
      </c>
      <c r="G145" s="1">
        <v>311</v>
      </c>
      <c r="H145" s="1">
        <f t="shared" si="14"/>
        <v>10.001562945206228</v>
      </c>
      <c r="I145" s="1">
        <v>155</v>
      </c>
      <c r="J145" s="1">
        <f t="shared" si="15"/>
        <v>4.9847017894114645</v>
      </c>
      <c r="K145" s="1">
        <v>155</v>
      </c>
      <c r="L145" s="1">
        <f t="shared" si="16"/>
        <v>4.9847017894114645</v>
      </c>
      <c r="M145" s="1">
        <f t="shared" si="17"/>
        <v>3109.5140000000001</v>
      </c>
      <c r="N145" s="1">
        <f t="shared" si="18"/>
        <v>3229</v>
      </c>
      <c r="O145" s="1">
        <f t="shared" si="19"/>
        <v>83.870129870129873</v>
      </c>
      <c r="Q145" t="str">
        <f t="shared" si="20"/>
        <v/>
      </c>
    </row>
    <row r="146" spans="1:17" x14ac:dyDescent="0.2">
      <c r="A146" t="s">
        <v>75</v>
      </c>
      <c r="B146" t="s">
        <v>63</v>
      </c>
      <c r="C146" t="s">
        <v>231</v>
      </c>
      <c r="D146" t="s">
        <v>179</v>
      </c>
      <c r="E146" s="1">
        <v>740.48599999999999</v>
      </c>
      <c r="F146" s="1">
        <v>5350</v>
      </c>
      <c r="G146" s="1">
        <v>461</v>
      </c>
      <c r="H146" s="1">
        <f t="shared" si="14"/>
        <v>10.001054341086716</v>
      </c>
      <c r="I146" s="1">
        <v>230</v>
      </c>
      <c r="J146" s="1">
        <f t="shared" si="15"/>
        <v>4.9896800400215726</v>
      </c>
      <c r="K146" s="1">
        <v>230</v>
      </c>
      <c r="L146" s="1">
        <f t="shared" si="16"/>
        <v>4.9896800400215726</v>
      </c>
      <c r="M146" s="1">
        <f t="shared" si="17"/>
        <v>4609.5140000000001</v>
      </c>
      <c r="N146" s="1">
        <f t="shared" si="18"/>
        <v>4429</v>
      </c>
      <c r="O146" s="1">
        <f t="shared" si="19"/>
        <v>82.785046728971963</v>
      </c>
      <c r="Q146" t="str">
        <f t="shared" si="20"/>
        <v/>
      </c>
    </row>
    <row r="147" spans="1:17" x14ac:dyDescent="0.2">
      <c r="A147" t="s">
        <v>78</v>
      </c>
      <c r="B147" t="s">
        <v>63</v>
      </c>
      <c r="C147" t="s">
        <v>232</v>
      </c>
      <c r="D147" t="s">
        <v>181</v>
      </c>
      <c r="E147" s="1">
        <v>740.48599999999999</v>
      </c>
      <c r="F147" s="1">
        <v>5850</v>
      </c>
      <c r="G147" s="1">
        <v>511</v>
      </c>
      <c r="H147" s="1">
        <f t="shared" si="14"/>
        <v>10.00095116678416</v>
      </c>
      <c r="I147" s="1">
        <v>255</v>
      </c>
      <c r="J147" s="1">
        <f t="shared" si="15"/>
        <v>4.9906899168883774</v>
      </c>
      <c r="K147" s="1">
        <v>255</v>
      </c>
      <c r="L147" s="1">
        <f t="shared" si="16"/>
        <v>4.9906899168883774</v>
      </c>
      <c r="M147" s="1">
        <f t="shared" si="17"/>
        <v>5109.5140000000001</v>
      </c>
      <c r="N147" s="1">
        <f t="shared" si="18"/>
        <v>4829</v>
      </c>
      <c r="O147" s="1">
        <f t="shared" si="19"/>
        <v>82.547008547008545</v>
      </c>
      <c r="Q147" t="str">
        <f t="shared" si="20"/>
        <v/>
      </c>
    </row>
    <row r="148" spans="1:17" x14ac:dyDescent="0.2">
      <c r="A148" t="s">
        <v>81</v>
      </c>
      <c r="B148" t="s">
        <v>63</v>
      </c>
      <c r="C148" t="s">
        <v>233</v>
      </c>
      <c r="D148" t="s">
        <v>183</v>
      </c>
      <c r="E148" s="1">
        <v>740.48599999999999</v>
      </c>
      <c r="F148" s="1">
        <v>8850</v>
      </c>
      <c r="G148" s="1">
        <v>811</v>
      </c>
      <c r="H148" s="1">
        <f t="shared" si="14"/>
        <v>10.000599296086053</v>
      </c>
      <c r="I148" s="1">
        <v>405</v>
      </c>
      <c r="J148" s="1">
        <f t="shared" si="15"/>
        <v>4.9941340504498788</v>
      </c>
      <c r="K148" s="1">
        <v>405</v>
      </c>
      <c r="L148" s="1">
        <f t="shared" si="16"/>
        <v>4.9941340504498788</v>
      </c>
      <c r="M148" s="1">
        <f t="shared" si="17"/>
        <v>8109.5140000000001</v>
      </c>
      <c r="N148" s="1">
        <f t="shared" si="18"/>
        <v>7229</v>
      </c>
      <c r="O148" s="1">
        <f t="shared" si="19"/>
        <v>81.683615819209038</v>
      </c>
      <c r="Q148" t="str">
        <f t="shared" si="20"/>
        <v/>
      </c>
    </row>
    <row r="149" spans="1:17" x14ac:dyDescent="0.2">
      <c r="A149" t="s">
        <v>84</v>
      </c>
      <c r="B149" t="s">
        <v>63</v>
      </c>
      <c r="C149" t="s">
        <v>234</v>
      </c>
      <c r="D149" t="s">
        <v>185</v>
      </c>
      <c r="E149" s="1">
        <v>740.48599999999999</v>
      </c>
      <c r="F149" s="1">
        <v>5850</v>
      </c>
      <c r="G149" s="1">
        <v>511</v>
      </c>
      <c r="H149" s="1">
        <f t="shared" si="14"/>
        <v>10.00095116678416</v>
      </c>
      <c r="I149" s="1">
        <v>255</v>
      </c>
      <c r="J149" s="1">
        <f t="shared" si="15"/>
        <v>4.9906899168883774</v>
      </c>
      <c r="K149" s="1">
        <v>255</v>
      </c>
      <c r="L149" s="1">
        <f t="shared" si="16"/>
        <v>4.9906899168883774</v>
      </c>
      <c r="M149" s="1">
        <f t="shared" si="17"/>
        <v>5109.5140000000001</v>
      </c>
      <c r="N149" s="1">
        <f t="shared" si="18"/>
        <v>4829</v>
      </c>
      <c r="O149" s="1">
        <f t="shared" si="19"/>
        <v>82.547008547008545</v>
      </c>
      <c r="Q149" t="str">
        <f t="shared" si="20"/>
        <v/>
      </c>
    </row>
    <row r="150" spans="1:17" x14ac:dyDescent="0.2">
      <c r="A150" t="s">
        <v>87</v>
      </c>
      <c r="B150" t="s">
        <v>63</v>
      </c>
      <c r="C150" t="s">
        <v>235</v>
      </c>
      <c r="D150" t="s">
        <v>187</v>
      </c>
      <c r="E150" s="1">
        <v>740.48599999999999</v>
      </c>
      <c r="F150" s="1">
        <v>8850</v>
      </c>
      <c r="G150" s="1">
        <v>811</v>
      </c>
      <c r="H150" s="1">
        <f t="shared" si="14"/>
        <v>10.000599296086053</v>
      </c>
      <c r="I150" s="1">
        <v>405</v>
      </c>
      <c r="J150" s="1">
        <f t="shared" si="15"/>
        <v>4.9941340504498788</v>
      </c>
      <c r="K150" s="1">
        <v>405</v>
      </c>
      <c r="L150" s="1">
        <f t="shared" si="16"/>
        <v>4.9941340504498788</v>
      </c>
      <c r="M150" s="1">
        <f t="shared" si="17"/>
        <v>8109.5140000000001</v>
      </c>
      <c r="N150" s="1">
        <f t="shared" si="18"/>
        <v>7229</v>
      </c>
      <c r="O150" s="1">
        <f t="shared" si="19"/>
        <v>81.683615819209038</v>
      </c>
      <c r="Q150" t="str">
        <f t="shared" si="20"/>
        <v/>
      </c>
    </row>
    <row r="151" spans="1:17" x14ac:dyDescent="0.2">
      <c r="A151" t="s">
        <v>236</v>
      </c>
      <c r="B151">
        <v>7</v>
      </c>
      <c r="C151" t="s">
        <v>237</v>
      </c>
      <c r="D151" t="s">
        <v>238</v>
      </c>
      <c r="E151" s="1">
        <v>2237</v>
      </c>
      <c r="F151" s="1">
        <v>2500</v>
      </c>
      <c r="G151" s="1">
        <v>224</v>
      </c>
      <c r="H151" s="1">
        <f t="shared" si="14"/>
        <v>85.171102661596947</v>
      </c>
      <c r="I151" s="1">
        <v>112</v>
      </c>
      <c r="J151" s="1">
        <f t="shared" si="15"/>
        <v>42.585551330798474</v>
      </c>
      <c r="K151" s="1">
        <v>45</v>
      </c>
      <c r="L151" s="1">
        <f t="shared" si="16"/>
        <v>17.110266159695815</v>
      </c>
      <c r="M151" s="1">
        <f t="shared" ref="M151:M155" si="21">F151-E151</f>
        <v>263</v>
      </c>
      <c r="N151" s="1">
        <f t="shared" ref="N151:N155" si="22">F151-G151-I151-K151</f>
        <v>2119</v>
      </c>
      <c r="O151" s="1">
        <f t="shared" ref="O151:O155" si="23">IFERROR(N151/F151*100,0)</f>
        <v>84.76</v>
      </c>
      <c r="Q151" t="str">
        <f t="shared" si="20"/>
        <v>update catalogo_servicios set servicio = 'REGISTRO DE OBRAS', comentarios= 'Literaria; Musical, con o sin Letra; Dramática; Danza; Pictórica o de Dibujo; Escultórica y de Carácter Plástico; Caricatura e Historieta; Arquitectónica; Programa de Radio y Televisión; Fotográfica; Obras de Arte Aplicado; Colecciones de Obras; y demás obras que por analogía puedan considerarse obras literarías o artísticas, se incluirán en la rama que les sea más afín a su naturaleza.', costo_servicio=2237, costo =2500, comision_venta_monto =224, porcentaje_venta=85.1711026615969, comision_operativa_monto=112, porcentaje_operativa=42.5855513307985, comision_gestion_monto=45, porcentaje_gestion=17.1102661596958, honorarios=263, utilidad=2119, porcentaje_utilidad=84.76 where id =7;</v>
      </c>
    </row>
    <row r="152" spans="1:17" x14ac:dyDescent="0.2">
      <c r="A152" t="s">
        <v>239</v>
      </c>
      <c r="B152">
        <v>5</v>
      </c>
      <c r="C152" t="s">
        <v>240</v>
      </c>
      <c r="D152" t="s">
        <v>241</v>
      </c>
      <c r="E152" s="1">
        <v>5037</v>
      </c>
      <c r="F152" s="1">
        <v>5300</v>
      </c>
      <c r="G152" s="1">
        <v>504</v>
      </c>
      <c r="H152" s="1">
        <f t="shared" si="14"/>
        <v>191.63498098859316</v>
      </c>
      <c r="I152" s="1">
        <v>252</v>
      </c>
      <c r="J152" s="1">
        <f t="shared" si="15"/>
        <v>95.817490494296578</v>
      </c>
      <c r="K152" s="1">
        <v>101</v>
      </c>
      <c r="L152" s="1">
        <f t="shared" si="16"/>
        <v>38.403041825095059</v>
      </c>
      <c r="M152" s="1">
        <f t="shared" si="21"/>
        <v>263</v>
      </c>
      <c r="N152" s="1">
        <f t="shared" si="22"/>
        <v>4443</v>
      </c>
      <c r="O152" s="1">
        <f t="shared" si="23"/>
        <v>83.830188679245282</v>
      </c>
      <c r="Q152" t="str">
        <f t="shared" si="20"/>
        <v>update catalogo_servicios set servicio = 'REGISTRO DE OBRA DE PROGRAMAS COMPUTACIONALES', comentarios= 'Programas computacionales, Softwares, APPs', costo_servicio=5037, costo =5300, comision_venta_monto =504, porcentaje_venta=191.634980988593, comision_operativa_monto=252, porcentaje_operativa=95.8174904942966, comision_gestion_monto=101, porcentaje_gestion=38.4030418250951, honorarios=263, utilidad=4443, porcentaje_utilidad=83.8301886792453 where id =5;</v>
      </c>
    </row>
    <row r="153" spans="1:17" x14ac:dyDescent="0.2">
      <c r="A153" t="s">
        <v>242</v>
      </c>
      <c r="B153">
        <v>6</v>
      </c>
      <c r="C153" t="s">
        <v>243</v>
      </c>
      <c r="D153" t="s">
        <v>244</v>
      </c>
      <c r="E153" s="1">
        <v>6037</v>
      </c>
      <c r="F153" s="1">
        <v>6300</v>
      </c>
      <c r="G153" s="1">
        <v>604</v>
      </c>
      <c r="H153" s="1">
        <f t="shared" si="14"/>
        <v>229.65779467680611</v>
      </c>
      <c r="I153" s="1">
        <v>302</v>
      </c>
      <c r="J153" s="1">
        <f t="shared" si="15"/>
        <v>114.82889733840305</v>
      </c>
      <c r="K153" s="1">
        <v>121</v>
      </c>
      <c r="L153" s="1">
        <f t="shared" si="16"/>
        <v>46.00760456273764</v>
      </c>
      <c r="M153" s="1">
        <f t="shared" si="21"/>
        <v>263</v>
      </c>
      <c r="N153" s="1">
        <f t="shared" si="22"/>
        <v>5273</v>
      </c>
      <c r="O153" s="1">
        <f t="shared" si="23"/>
        <v>83.698412698412696</v>
      </c>
      <c r="Q153" t="str">
        <f t="shared" si="20"/>
        <v>update catalogo_servicios set servicio = 'REGISTRO DE OBRAS AUDIOVISUALES', comentarios= 'Cinematográfica y demás Obras Audiovisuales', costo_servicio=6037, costo =6300, comision_venta_monto =604, porcentaje_venta=229.657794676806, comision_operativa_monto=302, porcentaje_operativa=114.828897338403, comision_gestion_monto=121, porcentaje_gestion=46.0076045627376, honorarios=263, utilidad=5273, porcentaje_utilidad=83.6984126984127 where id =6;</v>
      </c>
    </row>
    <row r="154" spans="1:17" x14ac:dyDescent="0.2">
      <c r="A154" t="s">
        <v>245</v>
      </c>
      <c r="B154">
        <v>14</v>
      </c>
      <c r="C154" t="s">
        <v>246</v>
      </c>
      <c r="D154" t="s">
        <v>247</v>
      </c>
      <c r="E154" s="1">
        <v>1000</v>
      </c>
      <c r="F154" s="1">
        <v>1000</v>
      </c>
      <c r="G154" s="1">
        <v>100</v>
      </c>
      <c r="H154" s="1">
        <f t="shared" si="14"/>
        <v>0</v>
      </c>
      <c r="I154" s="1">
        <v>50</v>
      </c>
      <c r="J154" s="1">
        <f t="shared" si="15"/>
        <v>0</v>
      </c>
      <c r="K154" s="1">
        <v>20</v>
      </c>
      <c r="L154" s="1">
        <f t="shared" si="16"/>
        <v>0</v>
      </c>
      <c r="M154" s="1">
        <f t="shared" si="21"/>
        <v>0</v>
      </c>
      <c r="N154" s="1">
        <f t="shared" si="22"/>
        <v>830</v>
      </c>
      <c r="O154" s="1">
        <f t="shared" si="23"/>
        <v>83</v>
      </c>
      <c r="Q154" t="str">
        <f t="shared" si="20"/>
        <v>update catalogo_servicios set servicio = 'ENTREGA CERTIFICADO DE REGISTRO OBRAS', comentarios= 'Certificado de Registro de Obras', costo_servicio=1000, costo =1000, comision_venta_monto =100, porcentaje_venta=0, comision_operativa_monto=50, porcentaje_operativa=0, comision_gestion_monto=20, porcentaje_gestion=0, honorarios=0, utilidad=830, porcentaje_utilidad=83 where id =14;</v>
      </c>
    </row>
    <row r="155" spans="1:17" x14ac:dyDescent="0.2">
      <c r="A155" t="s">
        <v>248</v>
      </c>
      <c r="B155">
        <v>102</v>
      </c>
      <c r="C155" t="s">
        <v>249</v>
      </c>
      <c r="D155" t="s">
        <v>248</v>
      </c>
      <c r="E155" s="1">
        <v>0</v>
      </c>
      <c r="F155" s="1">
        <v>300</v>
      </c>
      <c r="G155" s="1">
        <v>0</v>
      </c>
      <c r="H155" s="1">
        <f t="shared" si="14"/>
        <v>0</v>
      </c>
      <c r="I155" s="1">
        <v>0</v>
      </c>
      <c r="J155" s="1">
        <f t="shared" si="15"/>
        <v>0</v>
      </c>
      <c r="K155" s="1">
        <v>0</v>
      </c>
      <c r="L155" s="1">
        <f t="shared" si="16"/>
        <v>0</v>
      </c>
      <c r="M155" s="1">
        <f t="shared" si="21"/>
        <v>300</v>
      </c>
      <c r="N155" s="1">
        <f t="shared" si="22"/>
        <v>300</v>
      </c>
      <c r="O155" s="1">
        <f t="shared" si="23"/>
        <v>100</v>
      </c>
      <c r="Q155" t="str">
        <f t="shared" si="20"/>
        <v>update catalogo_servicios set servicio = 'PAQUETERÍA', comentarios= 'PAQUETERÍA', costo_servicio=0, costo =300, comision_venta_monto =0, porcentaje_venta=0, comision_operativa_monto=0, porcentaje_operativa=0, comision_gestion_monto=0, porcentaje_gestion=0, honorarios=300, utilidad=300, porcentaje_utilidad=100 where id =102;</v>
      </c>
    </row>
    <row r="156" spans="1:17" x14ac:dyDescent="0.2">
      <c r="A156" t="s">
        <v>250</v>
      </c>
      <c r="B156">
        <v>13</v>
      </c>
      <c r="C156" t="s">
        <v>251</v>
      </c>
      <c r="D156" t="s">
        <v>252</v>
      </c>
      <c r="E156" s="1">
        <v>220</v>
      </c>
      <c r="F156" s="1">
        <v>970</v>
      </c>
      <c r="G156" s="1">
        <v>75</v>
      </c>
      <c r="H156" s="1">
        <f t="shared" si="14"/>
        <v>10</v>
      </c>
      <c r="I156" s="1">
        <v>38</v>
      </c>
      <c r="J156" s="1">
        <f t="shared" si="15"/>
        <v>5.0666666666666664</v>
      </c>
      <c r="K156" s="1">
        <v>15</v>
      </c>
      <c r="L156" s="1">
        <f t="shared" si="16"/>
        <v>2</v>
      </c>
      <c r="M156" s="1">
        <f t="shared" ref="M156:M162" si="24">F156-E156</f>
        <v>750</v>
      </c>
      <c r="N156" s="1">
        <f t="shared" ref="N156:N162" si="25">F156-G156-I156-K156</f>
        <v>842</v>
      </c>
      <c r="O156" s="1">
        <f t="shared" ref="O156:O162" si="26">IFERROR(N156/F156*100,0)</f>
        <v>86.80412371134021</v>
      </c>
      <c r="Q156" t="str">
        <f t="shared" si="20"/>
        <v>update catalogo_servicios set servicio = 'DICTAMEN PREVIO: PUBLICACIONES PERIODICAS Y NOMBRES ARTISTICOS', comentarios= 'Dictamen Previo para Publicaciones o Difusiones Periódicas, Personas o Grupos dedicados a Actividades Artísticas', costo_servicio=220, costo =970, comision_venta_monto =75, porcentaje_venta=10, comision_operativa_monto=38, porcentaje_operativa=5.06666666666667, comision_gestion_monto=15, porcentaje_gestion=2, honorarios=750, utilidad=842, porcentaje_utilidad=86.8041237113402 where id =13;</v>
      </c>
    </row>
    <row r="157" spans="1:17" x14ac:dyDescent="0.2">
      <c r="A157" t="s">
        <v>253</v>
      </c>
      <c r="B157">
        <v>12</v>
      </c>
      <c r="C157" t="s">
        <v>254</v>
      </c>
      <c r="D157" t="s">
        <v>255</v>
      </c>
      <c r="E157" s="1">
        <v>355</v>
      </c>
      <c r="F157" s="1">
        <v>1150</v>
      </c>
      <c r="G157" s="1">
        <v>80</v>
      </c>
      <c r="H157" s="1">
        <f t="shared" si="14"/>
        <v>10.062893081761008</v>
      </c>
      <c r="I157" s="1">
        <v>40</v>
      </c>
      <c r="J157" s="1">
        <f t="shared" si="15"/>
        <v>5.0314465408805038</v>
      </c>
      <c r="K157" s="1">
        <v>16</v>
      </c>
      <c r="L157" s="1">
        <f t="shared" si="16"/>
        <v>2.0125786163522013</v>
      </c>
      <c r="M157" s="1">
        <f t="shared" si="24"/>
        <v>795</v>
      </c>
      <c r="N157" s="1">
        <f t="shared" si="25"/>
        <v>1014</v>
      </c>
      <c r="O157" s="1">
        <f t="shared" si="26"/>
        <v>88.173913043478251</v>
      </c>
      <c r="Q157" t="str">
        <f t="shared" si="20"/>
        <v>update catalogo_servicios set servicio = 'DICTAMEN PREVIO: PERSONAJES FICTICIOS Y PROMOCIONES PUBLICITARIAS', comentarios= 'Dictamen Previo para Personajes Ficticios o Simbólicos, o Humanos de Caracterización, Promociones Publicitarias.', costo_servicio=355, costo =1150, comision_venta_monto =80, porcentaje_venta=10.062893081761, comision_operativa_monto=40, porcentaje_operativa=5.0314465408805, comision_gestion_monto=16, porcentaje_gestion=2.0125786163522, honorarios=795, utilidad=1014, porcentaje_utilidad=88.1739130434783 where id =12;</v>
      </c>
    </row>
    <row r="158" spans="1:17" x14ac:dyDescent="0.2">
      <c r="A158" t="s">
        <v>256</v>
      </c>
      <c r="B158">
        <v>10</v>
      </c>
      <c r="C158" t="s">
        <v>257</v>
      </c>
      <c r="D158" t="s">
        <v>258</v>
      </c>
      <c r="E158" s="1">
        <v>2085</v>
      </c>
      <c r="F158" s="1">
        <v>4600</v>
      </c>
      <c r="G158" s="1">
        <v>252</v>
      </c>
      <c r="H158" s="1">
        <f t="shared" si="14"/>
        <v>10.019880715705765</v>
      </c>
      <c r="I158" s="1">
        <v>126</v>
      </c>
      <c r="J158" s="1">
        <f t="shared" si="15"/>
        <v>5.0099403578528827</v>
      </c>
      <c r="K158" s="1">
        <v>50</v>
      </c>
      <c r="L158" s="1">
        <f t="shared" si="16"/>
        <v>1.9880715705765408</v>
      </c>
      <c r="M158" s="1">
        <f t="shared" si="24"/>
        <v>2515</v>
      </c>
      <c r="N158" s="1">
        <f t="shared" si="25"/>
        <v>4172</v>
      </c>
      <c r="O158" s="1">
        <f t="shared" si="26"/>
        <v>90.695652173913047</v>
      </c>
      <c r="Q158" t="str">
        <f t="shared" si="20"/>
        <v>update catalogo_servicios set servicio = 'RESERVA DERECHOS: PUBLICACIONES Y DIFUSIONES PERIODICAS', comentarios= 'Reserva de Derechos al Uso Exclusivo para Publicaciones y Difusiones Periódicas', costo_servicio=2085, costo =4600, comision_venta_monto =252, porcentaje_venta=10.0198807157058, comision_operativa_monto=126, porcentaje_operativa=5.00994035785288, comision_gestion_monto=50, porcentaje_gestion=1.98807157057654, honorarios=2515, utilidad=4172, porcentaje_utilidad=90.695652173913 where id =10;</v>
      </c>
    </row>
    <row r="159" spans="1:17" x14ac:dyDescent="0.2">
      <c r="A159" t="s">
        <v>259</v>
      </c>
      <c r="B159">
        <v>8</v>
      </c>
      <c r="C159" t="s">
        <v>260</v>
      </c>
      <c r="D159" t="s">
        <v>261</v>
      </c>
      <c r="E159" s="1">
        <v>1094</v>
      </c>
      <c r="F159" s="1">
        <v>2600</v>
      </c>
      <c r="G159" s="1">
        <v>151</v>
      </c>
      <c r="H159" s="1">
        <f t="shared" si="14"/>
        <v>10.026560424966799</v>
      </c>
      <c r="I159" s="1">
        <v>75</v>
      </c>
      <c r="J159" s="1">
        <f t="shared" si="15"/>
        <v>4.9800796812749004</v>
      </c>
      <c r="K159" s="1">
        <v>30</v>
      </c>
      <c r="L159" s="1">
        <f t="shared" si="16"/>
        <v>1.9920318725099602</v>
      </c>
      <c r="M159" s="1">
        <f t="shared" si="24"/>
        <v>1506</v>
      </c>
      <c r="N159" s="1">
        <f t="shared" si="25"/>
        <v>2344</v>
      </c>
      <c r="O159" s="1">
        <f t="shared" si="26"/>
        <v>90.153846153846146</v>
      </c>
      <c r="Q159" t="str">
        <f t="shared" si="20"/>
        <v>update catalogo_servicios set servicio = 'RENOVACION RESERVA DERECHOS: PUBLICACIONES Y DIFUSIONES PERIODICAS', comentarios= 'Renovación de Reserva de Derechos al Uso Exclusivo para Publicaciones y Difusiones Periódicas', costo_servicio=1094, costo =2600, comision_venta_monto =151, porcentaje_venta=10.0265604249668, comision_operativa_monto=75, porcentaje_operativa=4.9800796812749, comision_gestion_monto=30, porcentaje_gestion=1.99203187250996, honorarios=1506, utilidad=2344, porcentaje_utilidad=90.1538461538461 where id =8;</v>
      </c>
    </row>
    <row r="160" spans="1:17" x14ac:dyDescent="0.2">
      <c r="A160" t="s">
        <v>262</v>
      </c>
      <c r="B160">
        <v>11</v>
      </c>
      <c r="C160" t="s">
        <v>263</v>
      </c>
      <c r="D160" t="s">
        <v>264</v>
      </c>
      <c r="E160" s="1">
        <v>4118</v>
      </c>
      <c r="F160" s="1">
        <v>7650</v>
      </c>
      <c r="G160" s="1">
        <v>353</v>
      </c>
      <c r="H160" s="1">
        <f t="shared" si="14"/>
        <v>9.9943374858437135</v>
      </c>
      <c r="I160" s="1">
        <v>177</v>
      </c>
      <c r="J160" s="1">
        <f t="shared" si="15"/>
        <v>5.0113250283125712</v>
      </c>
      <c r="K160" s="1">
        <v>71</v>
      </c>
      <c r="L160" s="1">
        <f t="shared" si="16"/>
        <v>2.0101925254813136</v>
      </c>
      <c r="M160" s="1">
        <f t="shared" si="24"/>
        <v>3532</v>
      </c>
      <c r="N160" s="1">
        <f t="shared" si="25"/>
        <v>7049</v>
      </c>
      <c r="O160" s="1">
        <f t="shared" si="26"/>
        <v>92.143790849673195</v>
      </c>
      <c r="Q160" t="str">
        <f t="shared" si="20"/>
        <v>update catalogo_servicios set servicio = 'RESERVA DERECHOS: Nombres Artísticos, Personajes Ficticios y Promociones Publicitarias', comentarios= 'Reserva de Derechos al Uso Exclusivo para Personas o Grupos dedicados a Actividades Artísticas, Personajes Ficticios o Humanos de Caracterización y Promociones Publicitarias', costo_servicio=4118, costo =7650, comision_venta_monto =353, porcentaje_venta=9.99433748584371, comision_operativa_monto=177, porcentaje_operativa=5.01132502831257, comision_gestion_monto=71, porcentaje_gestion=2.01019252548131, honorarios=3532, utilidad=7049, porcentaje_utilidad=92.1437908496732 where id =11;</v>
      </c>
    </row>
    <row r="161" spans="1:17" x14ac:dyDescent="0.2">
      <c r="A161" t="s">
        <v>265</v>
      </c>
      <c r="B161">
        <v>15</v>
      </c>
      <c r="C161" t="s">
        <v>266</v>
      </c>
      <c r="D161" t="s">
        <v>267</v>
      </c>
      <c r="E161" s="1">
        <v>0</v>
      </c>
      <c r="F161" s="1">
        <v>1500</v>
      </c>
      <c r="G161" s="1">
        <v>150</v>
      </c>
      <c r="H161" s="1">
        <f t="shared" si="14"/>
        <v>10</v>
      </c>
      <c r="I161" s="1">
        <v>75</v>
      </c>
      <c r="J161" s="1">
        <f t="shared" si="15"/>
        <v>5</v>
      </c>
      <c r="K161" s="1">
        <v>30</v>
      </c>
      <c r="L161" s="1">
        <f t="shared" si="16"/>
        <v>2</v>
      </c>
      <c r="M161" s="1">
        <f t="shared" si="24"/>
        <v>1500</v>
      </c>
      <c r="N161" s="1">
        <f t="shared" si="25"/>
        <v>1245</v>
      </c>
      <c r="O161" s="1">
        <f t="shared" si="26"/>
        <v>83</v>
      </c>
      <c r="Q161" t="str">
        <f t="shared" si="20"/>
        <v>update catalogo_servicios set servicio = 'ENTREGA CERTIFICADO RESERVA DERECHOS: Nombres Artísticos, Personajes Ficticios y Promociones Publicitarias', comentarios= 'Certificado de Reserva de Derechos al Uso Exclusivo para Personas o Grupos dedicados a Actividades Artísticas, Personajes Ficticios o Humanos de Caracterización y Promociones Publicitarias', costo_servicio=0, costo =1500, comision_venta_monto =150, porcentaje_venta=10, comision_operativa_monto=75, porcentaje_operativa=5, comision_gestion_monto=30, porcentaje_gestion=2, honorarios=1500, utilidad=1245, porcentaje_utilidad=83 where id =15;</v>
      </c>
    </row>
    <row r="162" spans="1:17" x14ac:dyDescent="0.2">
      <c r="A162" t="s">
        <v>268</v>
      </c>
      <c r="B162">
        <v>9</v>
      </c>
      <c r="C162" t="s">
        <v>269</v>
      </c>
      <c r="D162" t="s">
        <v>270</v>
      </c>
      <c r="E162" s="1">
        <v>2153</v>
      </c>
      <c r="F162" s="1">
        <v>5700</v>
      </c>
      <c r="G162" s="1">
        <v>355</v>
      </c>
      <c r="H162" s="1">
        <f t="shared" si="14"/>
        <v>10.008457851705668</v>
      </c>
      <c r="I162" s="1">
        <v>177</v>
      </c>
      <c r="J162" s="1">
        <f t="shared" si="15"/>
        <v>4.9901325063433886</v>
      </c>
      <c r="K162" s="1">
        <v>71</v>
      </c>
      <c r="L162" s="1">
        <f t="shared" si="16"/>
        <v>2.0016915703411331</v>
      </c>
      <c r="M162" s="1">
        <f t="shared" si="24"/>
        <v>3547</v>
      </c>
      <c r="N162" s="1">
        <f t="shared" si="25"/>
        <v>5097</v>
      </c>
      <c r="O162" s="1">
        <f t="shared" si="26"/>
        <v>89.421052631578945</v>
      </c>
      <c r="Q162" t="str">
        <f t="shared" si="20"/>
        <v>update catalogo_servicios set servicio = 'RENOVACION RESERVA DERECHOS: Nombres Artísticos, Personajes Ficticios y Promociones Publicitarias', comentarios= 'Renovación de Reserva de Derechos al Uso Exclusivo para Personas o Grupos dedicados a Actividades Artísticas, Personajes Ficticios o Humanos de Caracterización y Promociones Publicitarias', costo_servicio=2153, costo =5700, comision_venta_monto =355, porcentaje_venta=10.0084578517057, comision_operativa_monto=177, porcentaje_operativa=4.99013250634339, comision_gestion_monto=71, porcentaje_gestion=2.00169157034113, honorarios=3547, utilidad=5097, porcentaje_utilidad=89.4210526315789 where id =9;</v>
      </c>
    </row>
    <row r="163" spans="1:17" x14ac:dyDescent="0.2">
      <c r="A163" t="s">
        <v>271</v>
      </c>
      <c r="B163">
        <v>110</v>
      </c>
      <c r="C163" t="s">
        <v>271</v>
      </c>
      <c r="D163" t="s">
        <v>272</v>
      </c>
      <c r="E163" s="1">
        <v>226</v>
      </c>
      <c r="F163" s="1">
        <v>3700</v>
      </c>
      <c r="G163" s="1">
        <v>347</v>
      </c>
      <c r="H163" s="1">
        <f t="shared" si="14"/>
        <v>9.9884858952216469</v>
      </c>
      <c r="I163" s="1">
        <v>174</v>
      </c>
      <c r="J163" s="1">
        <f t="shared" si="15"/>
        <v>5.0086355785837648</v>
      </c>
      <c r="K163" s="1">
        <v>69</v>
      </c>
      <c r="L163" s="1">
        <f t="shared" si="16"/>
        <v>1.9861830742659756</v>
      </c>
      <c r="M163" s="1">
        <f t="shared" ref="M163:M169" si="27">F163-E163</f>
        <v>3474</v>
      </c>
      <c r="N163" s="1">
        <f t="shared" ref="N163:N169" si="28">F163-G163-I163-K163</f>
        <v>3110</v>
      </c>
      <c r="O163" s="1">
        <f t="shared" ref="O163:O169" si="29">IFERROR(N163/F163*100,0)</f>
        <v>84.054054054054049</v>
      </c>
      <c r="Q163" t="str">
        <f t="shared" si="20"/>
        <v>update catalogo_servicios set servicio = 'ISBN', comentarios= 'Incluye: Solicitud ISBN y Registro en el Padron Nacional de Editores', costo_servicio=226, costo =3700, comision_venta_monto =347, porcentaje_venta=9.98848589522165, comision_operativa_monto=174, porcentaje_operativa=5.00863557858376, comision_gestion_monto=69, porcentaje_gestion=1.98618307426598, honorarios=3474, utilidad=3110, porcentaje_utilidad=84.054054054054 where id =110;</v>
      </c>
    </row>
    <row r="164" spans="1:17" x14ac:dyDescent="0.2">
      <c r="A164" t="s">
        <v>273</v>
      </c>
      <c r="B164" t="s">
        <v>63</v>
      </c>
      <c r="C164" t="s">
        <v>273</v>
      </c>
      <c r="D164" t="s">
        <v>274</v>
      </c>
      <c r="E164" s="1">
        <v>163</v>
      </c>
      <c r="F164" s="1">
        <v>163</v>
      </c>
      <c r="G164" s="1">
        <v>0</v>
      </c>
      <c r="H164" s="1">
        <f t="shared" si="14"/>
        <v>0</v>
      </c>
      <c r="I164" s="1">
        <v>0</v>
      </c>
      <c r="J164" s="1">
        <f t="shared" si="15"/>
        <v>0</v>
      </c>
      <c r="K164" s="1">
        <v>0</v>
      </c>
      <c r="L164" s="1">
        <f t="shared" si="16"/>
        <v>0</v>
      </c>
      <c r="M164" s="1">
        <f t="shared" si="27"/>
        <v>0</v>
      </c>
      <c r="N164" s="1">
        <f t="shared" si="28"/>
        <v>163</v>
      </c>
      <c r="O164" s="1">
        <f t="shared" si="29"/>
        <v>100</v>
      </c>
      <c r="Q164" t="str">
        <f t="shared" si="20"/>
        <v/>
      </c>
    </row>
    <row r="165" spans="1:17" x14ac:dyDescent="0.2">
      <c r="A165" t="s">
        <v>275</v>
      </c>
      <c r="B165" t="s">
        <v>63</v>
      </c>
      <c r="C165" t="s">
        <v>275</v>
      </c>
      <c r="D165" t="s">
        <v>276</v>
      </c>
      <c r="E165" s="1">
        <v>163</v>
      </c>
      <c r="F165" s="1">
        <v>163</v>
      </c>
      <c r="G165" s="1">
        <v>0</v>
      </c>
      <c r="H165" s="1">
        <f t="shared" si="14"/>
        <v>0</v>
      </c>
      <c r="I165" s="1">
        <v>0</v>
      </c>
      <c r="J165" s="1">
        <f t="shared" si="15"/>
        <v>0</v>
      </c>
      <c r="K165" s="1">
        <v>0</v>
      </c>
      <c r="L165" s="1">
        <f t="shared" si="16"/>
        <v>0</v>
      </c>
      <c r="M165" s="1">
        <f t="shared" si="27"/>
        <v>0</v>
      </c>
      <c r="N165" s="1">
        <f t="shared" si="28"/>
        <v>163</v>
      </c>
      <c r="O165" s="1">
        <f t="shared" si="29"/>
        <v>100</v>
      </c>
      <c r="Q165" t="str">
        <f t="shared" si="20"/>
        <v/>
      </c>
    </row>
    <row r="166" spans="1:17" x14ac:dyDescent="0.2">
      <c r="A166" t="s">
        <v>277</v>
      </c>
      <c r="B166">
        <v>95</v>
      </c>
      <c r="C166" t="s">
        <v>278</v>
      </c>
      <c r="D166" t="s">
        <v>279</v>
      </c>
      <c r="E166" s="1">
        <v>0</v>
      </c>
      <c r="F166" s="1">
        <v>50</v>
      </c>
      <c r="G166" s="1">
        <v>5</v>
      </c>
      <c r="H166" s="1">
        <f t="shared" si="14"/>
        <v>10</v>
      </c>
      <c r="I166" s="1">
        <v>2.5</v>
      </c>
      <c r="J166" s="1">
        <f t="shared" si="15"/>
        <v>5</v>
      </c>
      <c r="K166" s="1">
        <v>2.5</v>
      </c>
      <c r="L166" s="1">
        <f t="shared" si="16"/>
        <v>5</v>
      </c>
      <c r="M166" s="1">
        <f t="shared" si="27"/>
        <v>50</v>
      </c>
      <c r="N166" s="1">
        <f t="shared" si="28"/>
        <v>40</v>
      </c>
      <c r="O166" s="1">
        <f t="shared" si="29"/>
        <v>80</v>
      </c>
      <c r="Q166" t="str">
        <f t="shared" si="20"/>
        <v>update catalogo_servicios set servicio = 'ESTUDIO DE FACTIBILIDAD EN EU FONETICO O FIGURATIVO', comentarios= 'Estudio de Factibilidad Fonético o Figurativo', costo_servicio=0, costo =50, comision_venta_monto =5, porcentaje_venta=10, comision_operativa_monto=2.5, porcentaje_operativa=5, comision_gestion_monto=2.5, porcentaje_gestion=5, honorarios=50, utilidad=40, porcentaje_utilidad=80 where id =95;</v>
      </c>
    </row>
    <row r="167" spans="1:17" x14ac:dyDescent="0.2">
      <c r="A167" t="s">
        <v>280</v>
      </c>
      <c r="B167">
        <v>94</v>
      </c>
      <c r="C167" t="s">
        <v>281</v>
      </c>
      <c r="D167" t="s">
        <v>282</v>
      </c>
      <c r="E167" s="1">
        <v>0</v>
      </c>
      <c r="F167" s="1">
        <v>90</v>
      </c>
      <c r="G167" s="1">
        <v>9</v>
      </c>
      <c r="H167" s="1">
        <f t="shared" si="14"/>
        <v>10</v>
      </c>
      <c r="I167" s="1">
        <v>4.5</v>
      </c>
      <c r="J167" s="1">
        <f t="shared" si="15"/>
        <v>5</v>
      </c>
      <c r="K167" s="1">
        <v>4.5</v>
      </c>
      <c r="L167" s="1">
        <f t="shared" si="16"/>
        <v>5</v>
      </c>
      <c r="M167" s="1">
        <f t="shared" si="27"/>
        <v>90</v>
      </c>
      <c r="N167" s="1">
        <f t="shared" si="28"/>
        <v>72</v>
      </c>
      <c r="O167" s="1">
        <f t="shared" si="29"/>
        <v>80</v>
      </c>
      <c r="Q167" t="str">
        <f t="shared" si="20"/>
        <v>update catalogo_servicios set servicio = 'ESTUDIO DE FACTIBILIDAD EN EU FONETICO Y FIGURATIVO', comentarios= 'Estudio de Factibilidad Fonético y Figurativo', costo_servicio=0, costo =90, comision_venta_monto =9, porcentaje_venta=10, comision_operativa_monto=4.5, porcentaje_operativa=5, comision_gestion_monto=4.5, porcentaje_gestion=5, honorarios=90, utilidad=72, porcentaje_utilidad=80 where id =94;</v>
      </c>
    </row>
    <row r="168" spans="1:17" x14ac:dyDescent="0.2">
      <c r="A168" t="s">
        <v>283</v>
      </c>
      <c r="B168">
        <v>93</v>
      </c>
      <c r="C168" t="s">
        <v>284</v>
      </c>
      <c r="D168" t="s">
        <v>23</v>
      </c>
      <c r="E168" s="1">
        <v>0</v>
      </c>
      <c r="F168" s="1">
        <v>25</v>
      </c>
      <c r="G168" s="1">
        <v>2.5</v>
      </c>
      <c r="H168" s="1">
        <f t="shared" si="14"/>
        <v>10</v>
      </c>
      <c r="I168" s="1">
        <v>1.25</v>
      </c>
      <c r="J168" s="1">
        <f t="shared" si="15"/>
        <v>5</v>
      </c>
      <c r="K168" s="1">
        <v>1.25</v>
      </c>
      <c r="L168" s="1">
        <f t="shared" si="16"/>
        <v>5</v>
      </c>
      <c r="M168" s="1">
        <f t="shared" si="27"/>
        <v>25</v>
      </c>
      <c r="N168" s="1">
        <f t="shared" si="28"/>
        <v>20</v>
      </c>
      <c r="O168" s="1">
        <f t="shared" si="29"/>
        <v>80</v>
      </c>
      <c r="Q168" t="str">
        <f t="shared" si="20"/>
        <v>update catalogo_servicios set servicio = 'ESTUDIO DE FACTIBILIDAD SUBSECUENTE (FONETICO O FIGURATIVO)', comentarios= 'Estudio de Factibilidad subsecuente hasta máximo 3', costo_servicio=0, costo =25, comision_venta_monto =2.5, porcentaje_venta=10, comision_operativa_monto=1.25, porcentaje_operativa=5, comision_gestion_monto=1.25, porcentaje_gestion=5, honorarios=25, utilidad=20, porcentaje_utilidad=80 where id =93;</v>
      </c>
    </row>
    <row r="169" spans="1:17" x14ac:dyDescent="0.2">
      <c r="A169" t="s">
        <v>285</v>
      </c>
      <c r="B169">
        <v>89</v>
      </c>
      <c r="C169" t="s">
        <v>286</v>
      </c>
      <c r="D169" t="s">
        <v>287</v>
      </c>
      <c r="E169" s="1">
        <v>225</v>
      </c>
      <c r="F169" s="1">
        <v>775</v>
      </c>
      <c r="G169" s="1">
        <v>55</v>
      </c>
      <c r="H169" s="1">
        <f t="shared" si="14"/>
        <v>10</v>
      </c>
      <c r="I169" s="1">
        <v>27.5</v>
      </c>
      <c r="J169" s="1">
        <f t="shared" si="15"/>
        <v>5</v>
      </c>
      <c r="K169" s="1">
        <v>11</v>
      </c>
      <c r="L169" s="1">
        <f t="shared" si="16"/>
        <v>2</v>
      </c>
      <c r="M169" s="1">
        <f t="shared" si="27"/>
        <v>550</v>
      </c>
      <c r="N169" s="1">
        <f t="shared" si="28"/>
        <v>681.5</v>
      </c>
      <c r="O169" s="1">
        <f t="shared" si="29"/>
        <v>87.935483870967744</v>
      </c>
      <c r="Q169" t="str">
        <f t="shared" si="20"/>
        <v>update catalogo_servicios set servicio = 'REGISTRO DE MARCA EN EU', comentarios= 'Application for registration, per international class (electronic filing, TEAS Plus application)', costo_servicio=225, costo =775, comision_venta_monto =55, porcentaje_venta=10, comision_operativa_monto=27.5, porcentaje_operativa=5, comision_gestion_monto=11, porcentaje_gestion=2, honorarios=550, utilidad=681.5, porcentaje_utilidad=87.9354838709677 where id =89;</v>
      </c>
    </row>
    <row r="170" spans="1:17" x14ac:dyDescent="0.2">
      <c r="A170" t="s">
        <v>288</v>
      </c>
      <c r="B170">
        <v>86</v>
      </c>
      <c r="C170" t="s">
        <v>289</v>
      </c>
      <c r="D170" t="s">
        <v>290</v>
      </c>
      <c r="E170" s="1">
        <v>0</v>
      </c>
      <c r="F170" s="1">
        <v>150</v>
      </c>
      <c r="G170" s="1">
        <v>15</v>
      </c>
      <c r="H170" s="1">
        <f t="shared" si="14"/>
        <v>10</v>
      </c>
      <c r="I170" s="1">
        <v>0</v>
      </c>
      <c r="J170" s="1">
        <f t="shared" ref="J170:J178" si="30">IFERROR(I170/M170*100,0)</f>
        <v>0</v>
      </c>
      <c r="K170" s="1">
        <v>3</v>
      </c>
      <c r="L170" s="1">
        <f t="shared" ref="L170:L178" si="31">IFERROR(K170/M170*100,0)</f>
        <v>2</v>
      </c>
      <c r="M170" s="1">
        <f t="shared" ref="M170:M178" si="32">F170-E170</f>
        <v>150</v>
      </c>
      <c r="N170" s="1">
        <f t="shared" ref="N170:N178" si="33">F170-G170-I170-K170</f>
        <v>132</v>
      </c>
      <c r="O170" s="1">
        <f t="shared" ref="O170:O178" si="34">IFERROR(N170/F170*100,0)</f>
        <v>88</v>
      </c>
      <c r="Q170" t="str">
        <f t="shared" si="20"/>
        <v>update catalogo_servicios set servicio = 'TITULO DE REGISTRO DE MARCA EN EU', comentarios= 'Titulo de registro de Marca en EU', costo_servicio=0, costo =150, comision_venta_monto =15, porcentaje_venta=10, comision_operativa_monto=0, porcentaje_operativa=0, comision_gestion_monto=3, porcentaje_gestion=2, honorarios=150, utilidad=132, porcentaje_utilidad=88 where id =86;</v>
      </c>
    </row>
    <row r="171" spans="1:17" x14ac:dyDescent="0.2">
      <c r="A171" t="s">
        <v>291</v>
      </c>
      <c r="B171">
        <v>96</v>
      </c>
      <c r="C171" t="s">
        <v>292</v>
      </c>
      <c r="D171" t="s">
        <v>293</v>
      </c>
      <c r="E171" s="1">
        <v>0</v>
      </c>
      <c r="F171" s="1">
        <v>75</v>
      </c>
      <c r="G171" s="1">
        <v>0</v>
      </c>
      <c r="H171" s="1">
        <f t="shared" si="14"/>
        <v>0</v>
      </c>
      <c r="I171" s="1">
        <v>7.5</v>
      </c>
      <c r="J171" s="1">
        <f t="shared" si="30"/>
        <v>10</v>
      </c>
      <c r="K171" s="1">
        <v>1.5</v>
      </c>
      <c r="L171" s="1">
        <f t="shared" si="31"/>
        <v>2</v>
      </c>
      <c r="M171" s="1">
        <f t="shared" si="32"/>
        <v>75</v>
      </c>
      <c r="N171" s="1">
        <f t="shared" si="33"/>
        <v>66</v>
      </c>
      <c r="O171" s="1">
        <f t="shared" si="34"/>
        <v>88</v>
      </c>
      <c r="Q171" t="str">
        <f t="shared" si="20"/>
        <v>update catalogo_servicios set servicio = 'CONTESTACION DE REQUERIMIENTOS EN EU', comentarios= 'Contestación de Requisitos', costo_servicio=0, costo =75, comision_venta_monto =0, porcentaje_venta=0, comision_operativa_monto=7.5, porcentaje_operativa=10, comision_gestion_monto=1.5, porcentaje_gestion=2, honorarios=75, utilidad=66, porcentaje_utilidad=88 where id =96;</v>
      </c>
    </row>
    <row r="172" spans="1:17" x14ac:dyDescent="0.2">
      <c r="A172" t="s">
        <v>294</v>
      </c>
      <c r="B172">
        <v>97</v>
      </c>
      <c r="C172" t="s">
        <v>295</v>
      </c>
      <c r="D172" t="s">
        <v>296</v>
      </c>
      <c r="E172" s="1">
        <v>0</v>
      </c>
      <c r="F172" s="1">
        <v>100</v>
      </c>
      <c r="G172" s="1">
        <v>0</v>
      </c>
      <c r="H172" s="1">
        <f t="shared" si="14"/>
        <v>0</v>
      </c>
      <c r="I172" s="1">
        <v>10</v>
      </c>
      <c r="J172" s="1">
        <f t="shared" si="30"/>
        <v>10</v>
      </c>
      <c r="K172" s="1">
        <v>2</v>
      </c>
      <c r="L172" s="1">
        <f t="shared" si="31"/>
        <v>2</v>
      </c>
      <c r="M172" s="1">
        <f t="shared" si="32"/>
        <v>100</v>
      </c>
      <c r="N172" s="1">
        <f t="shared" si="33"/>
        <v>88</v>
      </c>
      <c r="O172" s="1">
        <f t="shared" si="34"/>
        <v>88</v>
      </c>
      <c r="Q172" t="str">
        <f t="shared" si="20"/>
        <v>update catalogo_servicios set servicio = 'CONTESTACION DE IMPEDIMENTOS Y ANTERIORIDADES EN EU (*hay que sumar los honorarios del despacho en EU)', comentarios= 'Contestación a Impedimentos y Anterioridades (A TRAVES DE DESPACHO EN EU Y DESCONTANDO SUS HONORARIOS)', costo_servicio=0, costo =100, comision_venta_monto =0, porcentaje_venta=0, comision_operativa_monto=10, porcentaje_operativa=10, comision_gestion_monto=2, porcentaje_gestion=2, honorarios=100, utilidad=88, porcentaje_utilidad=88 where id =97;</v>
      </c>
    </row>
    <row r="173" spans="1:17" x14ac:dyDescent="0.2">
      <c r="B173" t="s">
        <v>63</v>
      </c>
      <c r="D173" t="s">
        <v>297</v>
      </c>
      <c r="E173" s="1">
        <v>100</v>
      </c>
      <c r="F173" s="1">
        <v>200</v>
      </c>
      <c r="G173" s="1">
        <v>0</v>
      </c>
      <c r="H173" s="1">
        <f t="shared" si="14"/>
        <v>0</v>
      </c>
      <c r="I173" s="1">
        <v>5</v>
      </c>
      <c r="J173" s="1">
        <f t="shared" si="30"/>
        <v>5</v>
      </c>
      <c r="K173" s="1">
        <v>2</v>
      </c>
      <c r="L173" s="1">
        <f t="shared" si="31"/>
        <v>2</v>
      </c>
      <c r="M173" s="1">
        <f t="shared" si="32"/>
        <v>100</v>
      </c>
      <c r="N173" s="1">
        <f t="shared" si="33"/>
        <v>193</v>
      </c>
      <c r="O173" s="1">
        <f t="shared" si="34"/>
        <v>96.5</v>
      </c>
      <c r="Q173" t="str">
        <f t="shared" si="20"/>
        <v/>
      </c>
    </row>
    <row r="174" spans="1:17" x14ac:dyDescent="0.2">
      <c r="A174" t="s">
        <v>298</v>
      </c>
      <c r="B174">
        <v>88</v>
      </c>
      <c r="C174" t="s">
        <v>299</v>
      </c>
      <c r="D174" t="s">
        <v>300</v>
      </c>
      <c r="E174" s="1">
        <v>100</v>
      </c>
      <c r="F174" s="1">
        <v>200</v>
      </c>
      <c r="G174" s="1">
        <v>0</v>
      </c>
      <c r="H174" s="1">
        <f t="shared" si="14"/>
        <v>0</v>
      </c>
      <c r="I174" s="1">
        <v>5</v>
      </c>
      <c r="J174" s="1">
        <f t="shared" si="30"/>
        <v>5</v>
      </c>
      <c r="K174" s="1">
        <v>2</v>
      </c>
      <c r="L174" s="1">
        <f t="shared" si="31"/>
        <v>2</v>
      </c>
      <c r="M174" s="1">
        <f t="shared" si="32"/>
        <v>100</v>
      </c>
      <c r="N174" s="1">
        <f t="shared" si="33"/>
        <v>193</v>
      </c>
      <c r="O174" s="1">
        <f t="shared" si="34"/>
        <v>96.5</v>
      </c>
      <c r="Q174" t="str">
        <f t="shared" si="20"/>
        <v>update catalogo_servicios set servicio = 'DECLARACION DE USO A CLIENTES EN PROCESO DE REGISTRO (STATEMENT OF USE)', comentarios= 'Filing a statement of use under §1(d)(1), per class (DECLARACION DE USO A CLIENTES EN PROCESO DE REGISTRO)', costo_servicio=100, costo =200, comision_venta_monto =0, porcentaje_venta=0, comision_operativa_monto=5, porcentaje_operativa=5, comision_gestion_monto=2, porcentaje_gestion=2, honorarios=100, utilidad=193, porcentaje_utilidad=96.5 where id =88;</v>
      </c>
    </row>
    <row r="175" spans="1:17" x14ac:dyDescent="0.2">
      <c r="A175" t="s">
        <v>301</v>
      </c>
      <c r="B175">
        <v>92</v>
      </c>
      <c r="C175" t="s">
        <v>302</v>
      </c>
      <c r="D175" t="s">
        <v>303</v>
      </c>
      <c r="E175" s="1">
        <v>125</v>
      </c>
      <c r="F175" s="1">
        <v>225</v>
      </c>
      <c r="G175" s="1">
        <v>0</v>
      </c>
      <c r="H175" s="1">
        <f t="shared" si="14"/>
        <v>0</v>
      </c>
      <c r="I175" s="1">
        <v>5</v>
      </c>
      <c r="J175" s="1">
        <f t="shared" si="30"/>
        <v>5</v>
      </c>
      <c r="K175" s="1">
        <v>2</v>
      </c>
      <c r="L175" s="1">
        <f t="shared" si="31"/>
        <v>2</v>
      </c>
      <c r="M175" s="1">
        <f t="shared" si="32"/>
        <v>100</v>
      </c>
      <c r="N175" s="1">
        <f t="shared" si="33"/>
        <v>218</v>
      </c>
      <c r="O175" s="1">
        <f t="shared" si="34"/>
        <v>96.888888888888886</v>
      </c>
      <c r="Q175" t="str">
        <f t="shared" si="20"/>
        <v>update catalogo_servicios set servicio = 'EXTENSION DE PLAZO 6 MESES A CLIENTES EN PROCESO DE REGISTRO', comentarios= 'Filing a request for a six-month extension of time for filing a statement of use under §1(d)(1), per class (EXTENSION DE 6 MESES DE PLAZO PARA UN SOU A CLIENTES EN PROCESO DE REGISTRO)', costo_servicio=125, costo =225, comision_venta_monto =0, porcentaje_venta=0, comision_operativa_monto=5, porcentaje_operativa=5, comision_gestion_monto=2, porcentaje_gestion=2, honorarios=100, utilidad=218, porcentaje_utilidad=96.8888888888889 where id =92;</v>
      </c>
    </row>
    <row r="176" spans="1:17" x14ac:dyDescent="0.2">
      <c r="A176" t="s">
        <v>304</v>
      </c>
      <c r="B176">
        <v>87</v>
      </c>
      <c r="C176" t="s">
        <v>305</v>
      </c>
      <c r="D176" t="s">
        <v>306</v>
      </c>
      <c r="E176" s="1">
        <v>100</v>
      </c>
      <c r="F176" s="1">
        <v>400</v>
      </c>
      <c r="G176" s="1">
        <v>30</v>
      </c>
      <c r="H176" s="1">
        <f t="shared" si="14"/>
        <v>10</v>
      </c>
      <c r="I176" s="1">
        <v>15</v>
      </c>
      <c r="J176" s="1">
        <f t="shared" si="30"/>
        <v>5</v>
      </c>
      <c r="K176" s="1">
        <v>6</v>
      </c>
      <c r="L176" s="1">
        <f t="shared" si="31"/>
        <v>2</v>
      </c>
      <c r="M176" s="1">
        <f t="shared" si="32"/>
        <v>300</v>
      </c>
      <c r="N176" s="1">
        <f t="shared" si="33"/>
        <v>349</v>
      </c>
      <c r="O176" s="1">
        <f t="shared" si="34"/>
        <v>87.25</v>
      </c>
      <c r="Q176" t="str">
        <f t="shared" si="20"/>
        <v>update catalogo_servicios set servicio = 'DECLARACION DE USO A CLIENTES EN SU 5o AÑO (STATEMENT OF USE)', comentarios= 'Filing a statement of use under §1(d)(1), per class (DECLARACION DE USO A CLIENTES QUE DEBEN HACERLO EN SU QUINTO AÑO)', costo_servicio=100, costo =400, comision_venta_monto =30, porcentaje_venta=10, comision_operativa_monto=15, porcentaje_operativa=5, comision_gestion_monto=6, porcentaje_gestion=2, honorarios=300, utilidad=349, porcentaje_utilidad=87.25 where id =87;</v>
      </c>
    </row>
    <row r="177" spans="1:17" x14ac:dyDescent="0.2">
      <c r="A177" t="s">
        <v>307</v>
      </c>
      <c r="B177">
        <v>91</v>
      </c>
      <c r="C177" t="s">
        <v>308</v>
      </c>
      <c r="D177" t="s">
        <v>309</v>
      </c>
      <c r="E177" s="1">
        <v>125</v>
      </c>
      <c r="F177" s="1">
        <v>225</v>
      </c>
      <c r="G177" s="1">
        <v>10</v>
      </c>
      <c r="H177" s="1">
        <f t="shared" si="14"/>
        <v>10</v>
      </c>
      <c r="I177" s="1">
        <v>5</v>
      </c>
      <c r="J177" s="1">
        <f t="shared" si="30"/>
        <v>5</v>
      </c>
      <c r="K177" s="1">
        <v>2</v>
      </c>
      <c r="L177" s="1">
        <f t="shared" si="31"/>
        <v>2</v>
      </c>
      <c r="M177" s="1">
        <f t="shared" si="32"/>
        <v>100</v>
      </c>
      <c r="N177" s="1">
        <f t="shared" si="33"/>
        <v>208</v>
      </c>
      <c r="O177" s="1">
        <f t="shared" si="34"/>
        <v>92.444444444444443</v>
      </c>
      <c r="Q177" t="str">
        <f t="shared" si="20"/>
        <v>update catalogo_servicios set servicio = 'EXTENSION DE PLAZO 6 MESES A CLIENTES EN SU 5o AÑO', comentarios= 'Filing a request for a six-month extension of time for filing a statement of use under §1(d)(1), per class (EXTENSION DE 6 MESES DE PLAZO PARA UN SOU A CLIENTES QUE DEBEN HACERLO EN SU QUINTO AÑO)', costo_servicio=125, costo =225, comision_venta_monto =10, porcentaje_venta=10, comision_operativa_monto=5, porcentaje_operativa=5, comision_gestion_monto=2, porcentaje_gestion=2, honorarios=100, utilidad=208, porcentaje_utilidad=92.4444444444444 where id =91;</v>
      </c>
    </row>
    <row r="178" spans="1:17" x14ac:dyDescent="0.2">
      <c r="A178" t="s">
        <v>310</v>
      </c>
      <c r="B178">
        <v>90</v>
      </c>
      <c r="C178" t="s">
        <v>311</v>
      </c>
      <c r="D178" t="s">
        <v>312</v>
      </c>
      <c r="E178" s="1">
        <v>100</v>
      </c>
      <c r="F178" s="1">
        <v>200</v>
      </c>
      <c r="G178" s="1">
        <v>0</v>
      </c>
      <c r="H178" s="1">
        <f t="shared" si="14"/>
        <v>0</v>
      </c>
      <c r="I178" s="1">
        <v>5</v>
      </c>
      <c r="J178" s="1">
        <f t="shared" si="30"/>
        <v>5</v>
      </c>
      <c r="K178" s="1">
        <v>2</v>
      </c>
      <c r="L178" s="1">
        <f t="shared" si="31"/>
        <v>2</v>
      </c>
      <c r="M178" s="1">
        <f t="shared" si="32"/>
        <v>100</v>
      </c>
      <c r="N178" s="1">
        <f t="shared" si="33"/>
        <v>193</v>
      </c>
      <c r="O178" s="1">
        <f t="shared" si="34"/>
        <v>96.5</v>
      </c>
      <c r="Q178" t="str">
        <f t="shared" si="20"/>
        <v>update catalogo_servicios set servicio = 'REVIVIR PROCESO DE REGISTRO (Petitions to the Director)', comentarios= 'Petitions to the Director (POR REVIVIR UN PROCESO DE REGISTRO)', costo_servicio=100, costo =200, comision_venta_monto =0, porcentaje_venta=0, comision_operativa_monto=5, porcentaje_operativa=5, comision_gestion_monto=2, porcentaje_gestion=2, honorarios=100, utilidad=193, porcentaje_utilidad=96.5 where id =90;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Valenz</dc:creator>
  <cp:lastModifiedBy>Martin Valenz</cp:lastModifiedBy>
  <dcterms:created xsi:type="dcterms:W3CDTF">2019-07-05T15:30:46Z</dcterms:created>
  <dcterms:modified xsi:type="dcterms:W3CDTF">2019-07-06T05:40:57Z</dcterms:modified>
</cp:coreProperties>
</file>