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познания")</f>
        <v>Понятие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IFERROR(__xludf.DUMMYFUNCTION("""COMPUTED_VALUE"""),"Люмпены")</f>
        <v>Люмпены</v>
      </c>
      <c r="F29" s="1">
        <f>IFERROR(__xludf.DUMMYFUNCTION("""COMPUTED_VALUE"""),232.0)</f>
        <v>232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IFERROR(__xludf.DUMMYFUNCTION("""COMPUTED_VALUE"""),"Маргиналы")</f>
        <v>Маргиналы</v>
      </c>
      <c r="F30" s="1">
        <f>IFERROR(__xludf.DUMMYFUNCTION("""COMPUTED_VALUE"""),233.0)</f>
        <v>233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IFERROR(__xludf.DUMMYFUNCTION("""COMPUTED_VALUE"""),"Конформное поведение")</f>
        <v>Конформное поведение</v>
      </c>
      <c r="F31" s="1">
        <f>IFERROR(__xludf.DUMMYFUNCTION("""COMPUTED_VALUE"""),235.0)</f>
        <v>235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IFERROR(__xludf.DUMMYFUNCTION("""COMPUTED_VALUE"""),"Девиантное поведение")</f>
        <v>Девиантное поведение</v>
      </c>
      <c r="F32" s="1">
        <f>IFERROR(__xludf.DUMMYFUNCTION("""COMPUTED_VALUE"""),236.0)</f>
        <v>236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IFERROR(__xludf.DUMMYFUNCTION("""COMPUTED_VALUE"""),"Делинквентное поведение")</f>
        <v>Делинквентное поведение</v>
      </c>
      <c r="F33" s="1">
        <f>IFERROR(__xludf.DUMMYFUNCTION("""COMPUTED_VALUE"""),237.0)</f>
        <v>237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IFERROR(__xludf.DUMMYFUNCTION("""COMPUTED_VALUE"""),"Понятие законотворчества")</f>
        <v>Понятие законотворчества</v>
      </c>
      <c r="B34" s="1">
        <f>IFERROR(__xludf.DUMMYFUNCTION("""COMPUTED_VALUE"""),33.0)</f>
        <v>33</v>
      </c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4" s="1">
        <f>IFERROR(__xludf.DUMMYFUNCTION("""COMPUTED_VALUE"""),238.0)</f>
        <v>238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IFERROR(__xludf.DUMMYFUNCTION("""COMPUTED_VALUE"""),"Этапы законотворчества в РФ")</f>
        <v>Этапы законотворчества в РФ</v>
      </c>
      <c r="B35" s="1">
        <f>IFERROR(__xludf.DUMMYFUNCTION("""COMPUTED_VALUE"""),34.0)</f>
        <v>34</v>
      </c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IFERROR(__xludf.DUMMYFUNCTION("""COMPUTED_VALUE"""),"Положительная девиация")</f>
        <v>Положительная девиация</v>
      </c>
      <c r="F35" s="1">
        <f>IFERROR(__xludf.DUMMYFUNCTION("""COMPUTED_VALUE"""),239.0)</f>
        <v>239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 t="str">
        <f>IFERROR(__xludf.DUMMYFUNCTION("""COMPUTED_VALUE"""),"Права и обязанности учащихся в РФ")</f>
        <v>Права и обязанности учащихся в РФ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IFERROR(__xludf.DUMMYFUNCTION("""COMPUTED_VALUE"""),"Права и обязанности учащихся в РФ")</f>
        <v>Права и обязанности учащихся в РФ</v>
      </c>
      <c r="B36" s="1">
        <f>IFERROR(__xludf.DUMMYFUNCTION("""COMPUTED_VALUE"""),35.0)</f>
        <v>35</v>
      </c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IFERROR(__xludf.DUMMYFUNCTION("""COMPUTED_VALUE"""),"Типы девиантного поведения")</f>
        <v>Типы девиантного поведения</v>
      </c>
      <c r="F36" s="1">
        <f>IFERROR(__xludf.DUMMYFUNCTION("""COMPUTED_VALUE"""),240.0)</f>
        <v>240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IFERROR(__xludf.DUMMYFUNCTION("""COMPUTED_VALUE"""),"Понятие и виды социальных институтов")</f>
        <v>Понятие и виды социальных институтов</v>
      </c>
      <c r="B37" s="1">
        <f>IFERROR(__xludf.DUMMYFUNCTION("""COMPUTED_VALUE"""),36.0)</f>
        <v>36</v>
      </c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IFERROR(__xludf.DUMMYFUNCTION("""COMPUTED_VALUE"""),"Борьба с девиацией")</f>
        <v>Борьба с девиацией</v>
      </c>
      <c r="F37" s="1">
        <f>IFERROR(__xludf.DUMMYFUNCTION("""COMPUTED_VALUE"""),241.0)</f>
        <v>241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IFERROR(__xludf.DUMMYFUNCTION("""COMPUTED_VALUE"""),"Функции социальных институтов")</f>
        <v>Функции социальных институтов</v>
      </c>
      <c r="B38" s="1">
        <f>IFERROR(__xludf.DUMMYFUNCTION("""COMPUTED_VALUE"""),37.0)</f>
        <v>37</v>
      </c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IFERROR(__xludf.DUMMYFUNCTION("""COMPUTED_VALUE"""),"Социальный контроль")</f>
        <v>Социальный контроль</v>
      </c>
      <c r="F38" s="1">
        <f>IFERROR(__xludf.DUMMYFUNCTION("""COMPUTED_VALUE"""),242.0)</f>
        <v>242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IFERROR(__xludf.DUMMYFUNCTION("""COMPUTED_VALUE"""),"Дисфункции социальных институтов")</f>
        <v>Дисфункции социальных институтов</v>
      </c>
      <c r="B39" s="1">
        <f>IFERROR(__xludf.DUMMYFUNCTION("""COMPUTED_VALUE"""),38.0)</f>
        <v>38</v>
      </c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IFERROR(__xludf.DUMMYFUNCTION("""COMPUTED_VALUE"""),"Внешний социальный контроль")</f>
        <v>Внешний социальный контроль</v>
      </c>
      <c r="F39" s="1">
        <f>IFERROR(__xludf.DUMMYFUNCTION("""COMPUTED_VALUE"""),243.0)</f>
        <v>243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B40" s="1">
        <f>IFERROR(__xludf.DUMMYFUNCTION("""COMPUTED_VALUE"""),39.0)</f>
        <v>39</v>
      </c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IFERROR(__xludf.DUMMYFUNCTION("""COMPUTED_VALUE"""),"Внутренний социальный контроль")</f>
        <v>Внутренний социальный контроль</v>
      </c>
      <c r="F40" s="1">
        <f>IFERROR(__xludf.DUMMYFUNCTION("""COMPUTED_VALUE"""),244.0)</f>
        <v>244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1" s="1">
        <f>IFERROR(__xludf.DUMMYFUNCTION("""COMPUTED_VALUE"""),245.0)</f>
        <v>245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2" s="1">
        <f>IFERROR(__xludf.DUMMYFUNCTION("""COMPUTED_VALUE"""),246.0)</f>
        <v>246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IFERROR(__xludf.DUMMYFUNCTION("""COMPUTED_VALUE"""),"Элементы социального контроля")</f>
        <v>Элементы социального контроля</v>
      </c>
      <c r="F43" s="1">
        <f>IFERROR(__xludf.DUMMYFUNCTION("""COMPUTED_VALUE"""),247.0)</f>
        <v>247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IFERROR(__xludf.DUMMYFUNCTION("""COMPUTED_VALUE"""),"Функции социального контроля")</f>
        <v>Функции социального контроля</v>
      </c>
      <c r="F44" s="1">
        <f>IFERROR(__xludf.DUMMYFUNCTION("""COMPUTED_VALUE"""),248.0)</f>
        <v>248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 t="str">
        <f>IFERROR(__xludf.DUMMYFUNCTION("""COMPUTED_VALUE"""),"Статус Конституции")</f>
        <v>Статус Конституции</v>
      </c>
      <c r="J44" s="1">
        <f>IFERROR(__xludf.DUMMYFUNCTION("""COMPUTED_VALUE"""),443.0)</f>
        <v>443</v>
      </c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IFERROR(__xludf.DUMMYFUNCTION("""COMPUTED_VALUE"""),"Понятие социальных норм")</f>
        <v>Понятие социальных норм</v>
      </c>
      <c r="F45" s="1">
        <f>IFERROR(__xludf.DUMMYFUNCTION("""COMPUTED_VALUE"""),249.0)</f>
        <v>249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 t="str">
        <f>IFERROR(__xludf.DUMMYFUNCTION("""COMPUTED_VALUE"""),"Права ребенка и их защита")</f>
        <v>Права ребенка и их защита</v>
      </c>
      <c r="J45" s="1">
        <f>IFERROR(__xludf.DUMMYFUNCTION("""COMPUTED_VALUE"""),444.0)</f>
        <v>444</v>
      </c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IFERROR(__xludf.DUMMYFUNCTION("""COMPUTED_VALUE"""),"Обычаи и традиции")</f>
        <v>Обычаи и традиции</v>
      </c>
      <c r="F46" s="1">
        <f>IFERROR(__xludf.DUMMYFUNCTION("""COMPUTED_VALUE"""),250.0)</f>
        <v>250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 t="str">
        <f>IFERROR(__xludf.DUMMYFUNCTION("""COMPUTED_VALUE"""),"Обмен и торговля")</f>
        <v>Обмен и торговля</v>
      </c>
      <c r="R46" s="1">
        <f>IFERROR(__xludf.DUMMYFUNCTION("""COMPUTED_VALUE"""),845.0)</f>
        <v>845</v>
      </c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IFERROR(__xludf.DUMMYFUNCTION("""COMPUTED_VALUE"""),"Моральные нормы")</f>
        <v>Моральные нормы</v>
      </c>
      <c r="F47" s="1">
        <f>IFERROR(__xludf.DUMMYFUNCTION("""COMPUTED_VALUE"""),251.0)</f>
        <v>251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IFERROR(__xludf.DUMMYFUNCTION("""COMPUTED_VALUE"""),"Правовые нормы")</f>
        <v>Правовые нормы</v>
      </c>
      <c r="F48" s="1">
        <f>IFERROR(__xludf.DUMMYFUNCTION("""COMPUTED_VALUE"""),252.0)</f>
        <v>252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IFERROR(__xludf.DUMMYFUNCTION("""COMPUTED_VALUE"""),"Корпоративные нормы")</f>
        <v>Корпоративные нормы</v>
      </c>
      <c r="F49" s="1">
        <f>IFERROR(__xludf.DUMMYFUNCTION("""COMPUTED_VALUE"""),253.0)</f>
        <v>253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IFERROR(__xludf.DUMMYFUNCTION("""COMPUTED_VALUE"""),"Религиозные нормы")</f>
        <v>Религиозные нормы</v>
      </c>
      <c r="F50" s="1">
        <f>IFERROR(__xludf.DUMMYFUNCTION("""COMPUTED_VALUE"""),254.0)</f>
        <v>254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IFERROR(__xludf.DUMMYFUNCTION("""COMPUTED_VALUE"""),"Политические нормы")</f>
        <v>Политические нормы</v>
      </c>
      <c r="F51" s="1">
        <f>IFERROR(__xludf.DUMMYFUNCTION("""COMPUTED_VALUE"""),255.0)</f>
        <v>255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IFERROR(__xludf.DUMMYFUNCTION("""COMPUTED_VALUE"""),"Этикет")</f>
        <v>Этикет</v>
      </c>
      <c r="F52" s="1">
        <f>IFERROR(__xludf.DUMMYFUNCTION("""COMPUTED_VALUE"""),256.0)</f>
        <v>256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IFERROR(__xludf.DUMMYFUNCTION("""COMPUTED_VALUE"""),"Эстетические нормы")</f>
        <v>Эстетические нормы</v>
      </c>
      <c r="F53" s="1">
        <f>IFERROR(__xludf.DUMMYFUNCTION("""COMPUTED_VALUE"""),257.0)</f>
        <v>257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IFERROR(__xludf.DUMMYFUNCTION("""COMPUTED_VALUE"""),"Признаки социальных норм")</f>
        <v>Признаки социальных норм</v>
      </c>
      <c r="F54" s="1">
        <f>IFERROR(__xludf.DUMMYFUNCTION("""COMPUTED_VALUE"""),258.0)</f>
        <v>258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IFERROR(__xludf.DUMMYFUNCTION("""COMPUTED_VALUE"""),"Функции социальных норм")</f>
        <v>Функции социальных норм</v>
      </c>
      <c r="F55" s="1">
        <f>IFERROR(__xludf.DUMMYFUNCTION("""COMPUTED_VALUE"""),259.0)</f>
        <v>259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IFERROR(__xludf.DUMMYFUNCTION("""COMPUTED_VALUE"""),"Понятие социальных санкций")</f>
        <v>Понятие социальных санкций</v>
      </c>
      <c r="F56" s="1">
        <f>IFERROR(__xludf.DUMMYFUNCTION("""COMPUTED_VALUE"""),260.0)</f>
        <v>260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57" s="1">
        <f>IFERROR(__xludf.DUMMYFUNCTION("""COMPUTED_VALUE"""),261.0)</f>
        <v>261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58" s="1">
        <f>IFERROR(__xludf.DUMMYFUNCTION("""COMPUTED_VALUE"""),262.0)</f>
        <v>262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IFERROR(__xludf.DUMMYFUNCTION("""COMPUTED_VALUE"""),"Понятие и виды социальных общностей")</f>
        <v>Понятие и виды социальных общностей</v>
      </c>
      <c r="F59" s="1">
        <f>IFERROR(__xludf.DUMMYFUNCTION("""COMPUTED_VALUE"""),263.0)</f>
        <v>263</v>
      </c>
      <c r="G59" s="1" t="str">
        <f>IFERROR(__xludf.DUMMYFUNCTION("""COMPUTED_VALUE"""),"Политическое участие. Формы политического участия")</f>
        <v>Политическое участие. Формы политического участия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IFERROR(__xludf.DUMMYFUNCTION("""COMPUTED_VALUE"""),"Понятие и признаки социальных групп")</f>
        <v>Понятие и признаки социальных групп</v>
      </c>
      <c r="F60" s="1">
        <f>IFERROR(__xludf.DUMMYFUNCTION("""COMPUTED_VALUE"""),264.0)</f>
        <v>264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IFERROR(__xludf.DUMMYFUNCTION("""COMPUTED_VALUE"""),"Квазигруппа")</f>
        <v>Квазигруппа</v>
      </c>
      <c r="F61" s="1">
        <f>IFERROR(__xludf.DUMMYFUNCTION("""COMPUTED_VALUE"""),265.0)</f>
        <v>265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IFERROR(__xludf.DUMMYFUNCTION("""COMPUTED_VALUE"""),"Основные свойства квазигрупп")</f>
        <v>Основные свойства квазигрупп</v>
      </c>
      <c r="F62" s="1">
        <f>IFERROR(__xludf.DUMMYFUNCTION("""COMPUTED_VALUE"""),266.0)</f>
        <v>266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IFERROR(__xludf.DUMMYFUNCTION("""COMPUTED_VALUE"""),"Виды социальных групп")</f>
        <v>Виды социальных групп</v>
      </c>
      <c r="F63" s="1">
        <f>IFERROR(__xludf.DUMMYFUNCTION("""COMPUTED_VALUE"""),267.0)</f>
        <v>267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IFERROR(__xludf.DUMMYFUNCTION("""COMPUTED_VALUE"""),"Молодежь")</f>
        <v>Молодежь</v>
      </c>
      <c r="F64" s="1">
        <f>IFERROR(__xludf.DUMMYFUNCTION("""COMPUTED_VALUE"""),268.0)</f>
        <v>268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65" s="1">
        <f>IFERROR(__xludf.DUMMYFUNCTION("""COMPUTED_VALUE"""),269.0)</f>
        <v>269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66" s="1">
        <f>IFERROR(__xludf.DUMMYFUNCTION("""COMPUTED_VALUE"""),270.0)</f>
        <v>270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IFERROR(__xludf.DUMMYFUNCTION("""COMPUTED_VALUE"""),"Молодежная субкультура")</f>
        <v>Молодежная субкультура</v>
      </c>
      <c r="F67" s="1">
        <f>IFERROR(__xludf.DUMMYFUNCTION("""COMPUTED_VALUE"""),271.0)</f>
        <v>271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IFERROR(__xludf.DUMMYFUNCTION("""COMPUTED_VALUE"""),"Особенности молодежной субкультуры")</f>
        <v>Особенности молодежной субкультуры</v>
      </c>
      <c r="F68" s="1">
        <f>IFERROR(__xludf.DUMMYFUNCTION("""COMPUTED_VALUE"""),272.0)</f>
        <v>272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IFERROR(__xludf.DUMMYFUNCTION("""COMPUTED_VALUE"""),"Понятие этнической общности")</f>
        <v>Понятие этнической общности</v>
      </c>
      <c r="F69" s="1">
        <f>IFERROR(__xludf.DUMMYFUNCTION("""COMPUTED_VALUE"""),273.0)</f>
        <v>273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IFERROR(__xludf.DUMMYFUNCTION("""COMPUTED_VALUE"""),"Исторические типы этнических общностей")</f>
        <v>Исторические типы этнических общностей</v>
      </c>
      <c r="F70" s="1">
        <f>IFERROR(__xludf.DUMMYFUNCTION("""COMPUTED_VALUE"""),274.0)</f>
        <v>274</v>
      </c>
      <c r="G70" s="1"/>
      <c r="H70" s="1"/>
      <c r="I70" s="1"/>
      <c r="J70" s="1"/>
      <c r="K70" s="1" t="str">
        <f>IFERROR(__xludf.DUMMYFUNCTION("""COMPUTED_VALUE"""),"Уголовное право")</f>
        <v>Уголовное право</v>
      </c>
      <c r="L70" s="1">
        <f>IFERROR(__xludf.DUMMYFUNCTION("""COMPUTED_VALUE"""),570.0)</f>
        <v>570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IFERROR(__xludf.DUMMYFUNCTION("""COMPUTED_VALUE"""),"Особенности нации как этноса")</f>
        <v>Особенности нации как этноса</v>
      </c>
      <c r="F71" s="1">
        <f>IFERROR(__xludf.DUMMYFUNCTION("""COMPUTED_VALUE"""),275.0)</f>
        <v>275</v>
      </c>
      <c r="G71" s="1"/>
      <c r="H71" s="1"/>
      <c r="I71" s="1"/>
      <c r="J71" s="1"/>
      <c r="K71" s="1" t="str">
        <f>IFERROR(__xludf.DUMMYFUNCTION("""COMPUTED_VALUE"""),"Административное право")</f>
        <v>Административное право</v>
      </c>
      <c r="L71" s="1">
        <f>IFERROR(__xludf.DUMMYFUNCTION("""COMPUTED_VALUE"""),571.0)</f>
        <v>571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IFERROR(__xludf.DUMMYFUNCTION("""COMPUTED_VALUE"""),"Этническое самосознание")</f>
        <v>Этническое самосознание</v>
      </c>
      <c r="F72" s="1">
        <f>IFERROR(__xludf.DUMMYFUNCTION("""COMPUTED_VALUE"""),276.0)</f>
        <v>276</v>
      </c>
      <c r="G72" s="1"/>
      <c r="H72" s="1"/>
      <c r="I72" s="1"/>
      <c r="J72" s="1"/>
      <c r="K72" s="1" t="str">
        <f>IFERROR(__xludf.DUMMYFUNCTION("""COMPUTED_VALUE"""),"Трудовое право")</f>
        <v>Трудовое право</v>
      </c>
      <c r="L72" s="1">
        <f>IFERROR(__xludf.DUMMYFUNCTION("""COMPUTED_VALUE"""),572.0)</f>
        <v>572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IFERROR(__xludf.DUMMYFUNCTION("""COMPUTED_VALUE"""),"Межнациональные отношения")</f>
        <v>Межнациональные отношения</v>
      </c>
      <c r="F73" s="1">
        <f>IFERROR(__xludf.DUMMYFUNCTION("""COMPUTED_VALUE"""),277.0)</f>
        <v>277</v>
      </c>
      <c r="G73" s="1"/>
      <c r="H73" s="1"/>
      <c r="I73" s="1"/>
      <c r="J73" s="1"/>
      <c r="K73" s="1" t="str">
        <f>IFERROR(__xludf.DUMMYFUNCTION("""COMPUTED_VALUE"""),"Прекращение брака")</f>
        <v>Прекращение брака</v>
      </c>
      <c r="L73" s="1">
        <f>IFERROR(__xludf.DUMMYFUNCTION("""COMPUTED_VALUE"""),573.0)</f>
        <v>573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IFERROR(__xludf.DUMMYFUNCTION("""COMPUTED_VALUE"""),"Международная интеграция")</f>
        <v>Международная интеграция</v>
      </c>
      <c r="F74" s="1">
        <f>IFERROR(__xludf.DUMMYFUNCTION("""COMPUTED_VALUE"""),278.0)</f>
        <v>278</v>
      </c>
      <c r="G74" s="1"/>
      <c r="H74" s="1"/>
      <c r="I74" s="1"/>
      <c r="J74" s="1"/>
      <c r="K74" s="1" t="str">
        <f>IFERROR(__xludf.DUMMYFUNCTION("""COMPUTED_VALUE"""),"Правонарушения и их виды")</f>
        <v>Правонарушения и их виды</v>
      </c>
      <c r="L74" s="1">
        <f>IFERROR(__xludf.DUMMYFUNCTION("""COMPUTED_VALUE"""),574.0)</f>
        <v>574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IFERROR(__xludf.DUMMYFUNCTION("""COMPUTED_VALUE"""),"Международная дифференциация")</f>
        <v>Международная дифференциация</v>
      </c>
      <c r="F75" s="1">
        <f>IFERROR(__xludf.DUMMYFUNCTION("""COMPUTED_VALUE"""),279.0)</f>
        <v>279</v>
      </c>
      <c r="G75" s="1"/>
      <c r="H75" s="1"/>
      <c r="I75" s="1"/>
      <c r="J75" s="1"/>
      <c r="K75" s="1" t="str">
        <f>IFERROR(__xludf.DUMMYFUNCTION("""COMPUTED_VALUE"""),"Правоотношения и их состав")</f>
        <v>Правоотношения и их состав</v>
      </c>
      <c r="L75" s="1">
        <f>IFERROR(__xludf.DUMMYFUNCTION("""COMPUTED_VALUE"""),575.0)</f>
        <v>575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IFERROR(__xludf.DUMMYFUNCTION("""COMPUTED_VALUE"""),"Культурный плюрализм")</f>
        <v>Культурный плюрализм</v>
      </c>
      <c r="F76" s="1">
        <f>IFERROR(__xludf.DUMMYFUNCTION("""COMPUTED_VALUE"""),280.0)</f>
        <v>280</v>
      </c>
      <c r="G76" s="1"/>
      <c r="H76" s="1"/>
      <c r="I76" s="1"/>
      <c r="J76" s="1"/>
      <c r="K76" s="1" t="str">
        <f>IFERROR(__xludf.DUMMYFUNCTION("""COMPUTED_VALUE"""),"Юридические факты")</f>
        <v>Юридические факты</v>
      </c>
      <c r="L76" s="1">
        <f>IFERROR(__xludf.DUMMYFUNCTION("""COMPUTED_VALUE"""),576.0)</f>
        <v>576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IFERROR(__xludf.DUMMYFUNCTION("""COMPUTED_VALUE"""),"""Плавильный котел""")</f>
        <v>"Плавильный котел"</v>
      </c>
      <c r="F77" s="1">
        <f>IFERROR(__xludf.DUMMYFUNCTION("""COMPUTED_VALUE"""),281.0)</f>
        <v>281</v>
      </c>
      <c r="G77" s="1"/>
      <c r="H77" s="1"/>
      <c r="I77" s="1"/>
      <c r="J77" s="1"/>
      <c r="K77" s="1" t="str">
        <f>IFERROR(__xludf.DUMMYFUNCTION("""COMPUTED_VALUE"""),"Понятие законотворчества")</f>
        <v>Понятие законотворчества</v>
      </c>
      <c r="L77" s="1">
        <f>IFERROR(__xludf.DUMMYFUNCTION("""COMPUTED_VALUE"""),577.0)</f>
        <v>577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IFERROR(__xludf.DUMMYFUNCTION("""COMPUTED_VALUE"""),"Мультикультурализм")</f>
        <v>Мультикультурализм</v>
      </c>
      <c r="F78" s="1">
        <f>IFERROR(__xludf.DUMMYFUNCTION("""COMPUTED_VALUE"""),282.0)</f>
        <v>282</v>
      </c>
      <c r="G78" s="1"/>
      <c r="H78" s="1"/>
      <c r="I78" s="1"/>
      <c r="J78" s="1"/>
      <c r="K78" s="1" t="str">
        <f>IFERROR(__xludf.DUMMYFUNCTION("""COMPUTED_VALUE"""),"Этапы законотворчества в РФ")</f>
        <v>Этапы законотворчества в РФ</v>
      </c>
      <c r="L78" s="1">
        <f>IFERROR(__xludf.DUMMYFUNCTION("""COMPUTED_VALUE"""),578.0)</f>
        <v>578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79" s="1">
        <f>IFERROR(__xludf.DUMMYFUNCTION("""COMPUTED_VALUE"""),283.0)</f>
        <v>283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IFERROR(__xludf.DUMMYFUNCTION("""COMPUTED_VALUE"""),"Межнациональные конфликты")</f>
        <v>Межнациональные конфликты</v>
      </c>
      <c r="F80" s="1">
        <f>IFERROR(__xludf.DUMMYFUNCTION("""COMPUTED_VALUE"""),284.0)</f>
        <v>284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IFERROR(__xludf.DUMMYFUNCTION("""COMPUTED_VALUE"""),"Причины межнациональных конфликтов")</f>
        <v>Причины межнациональных конфликтов</v>
      </c>
      <c r="F81" s="1">
        <f>IFERROR(__xludf.DUMMYFUNCTION("""COMPUTED_VALUE"""),285.0)</f>
        <v>285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2" s="1">
        <f>IFERROR(__xludf.DUMMYFUNCTION("""COMPUTED_VALUE"""),286.0)</f>
        <v>286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3" s="1">
        <f>IFERROR(__xludf.DUMMYFUNCTION("""COMPUTED_VALUE"""),287.0)</f>
        <v>287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IFERROR(__xludf.DUMMYFUNCTION("""COMPUTED_VALUE"""),"Функции семьи")</f>
        <v>Функции семьи</v>
      </c>
      <c r="F84" s="1">
        <f>IFERROR(__xludf.DUMMYFUNCTION("""COMPUTED_VALUE"""),288.0)</f>
        <v>288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85" s="1">
        <f>IFERROR(__xludf.DUMMYFUNCTION("""COMPUTED_VALUE"""),289.0)</f>
        <v>289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IFERROR(__xludf.DUMMYFUNCTION("""COMPUTED_VALUE"""),"Понятие брака")</f>
        <v>Понятие брака</v>
      </c>
      <c r="F86" s="1">
        <f>IFERROR(__xludf.DUMMYFUNCTION("""COMPUTED_VALUE"""),290.0)</f>
        <v>290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IFERROR(__xludf.DUMMYFUNCTION("""COMPUTED_VALUE"""),"Гражданский, церковный, фактический брак")</f>
        <v>Гражданский, церковный, фактический брак</v>
      </c>
      <c r="F87" s="1">
        <f>IFERROR(__xludf.DUMMYFUNCTION("""COMPUTED_VALUE"""),291.0)</f>
        <v>291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IFERROR(__xludf.DUMMYFUNCTION("""COMPUTED_VALUE"""),"Современные проблемы семьи")</f>
        <v>Современные проблемы семьи</v>
      </c>
      <c r="F88" s="1">
        <f>IFERROR(__xludf.DUMMYFUNCTION("""COMPUTED_VALUE"""),292.0)</f>
        <v>292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IFERROR(__xludf.DUMMYFUNCTION("""COMPUTED_VALUE"""),"Социальный статус и статусный набор")</f>
        <v>Социальный статус и статусный набор</v>
      </c>
      <c r="F89" s="1">
        <f>IFERROR(__xludf.DUMMYFUNCTION("""COMPUTED_VALUE"""),293.0)</f>
        <v>293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IFERROR(__xludf.DUMMYFUNCTION("""COMPUTED_VALUE"""),"Компоненты социального статуса")</f>
        <v>Компоненты социального статуса</v>
      </c>
      <c r="F90" s="1">
        <f>IFERROR(__xludf.DUMMYFUNCTION("""COMPUTED_VALUE"""),294.0)</f>
        <v>294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IFERROR(__xludf.DUMMYFUNCTION("""COMPUTED_VALUE"""),"Виды социальных статусов")</f>
        <v>Виды социальных статусов</v>
      </c>
      <c r="F91" s="1">
        <f>IFERROR(__xludf.DUMMYFUNCTION("""COMPUTED_VALUE"""),295.0)</f>
        <v>295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IFERROR(__xludf.DUMMYFUNCTION("""COMPUTED_VALUE"""),"Статусные несоответствия")</f>
        <v>Статусные несоответствия</v>
      </c>
      <c r="F92" s="1">
        <f>IFERROR(__xludf.DUMMYFUNCTION("""COMPUTED_VALUE"""),296.0)</f>
        <v>296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IFERROR(__xludf.DUMMYFUNCTION("""COMPUTED_VALUE"""),"Социальная роль и ролевой набор")</f>
        <v>Социальная роль и ролевой набор</v>
      </c>
      <c r="F93" s="1">
        <f>IFERROR(__xludf.DUMMYFUNCTION("""COMPUTED_VALUE"""),297.0)</f>
        <v>297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IFERROR(__xludf.DUMMYFUNCTION("""COMPUTED_VALUE"""),"Ролевое поведение")</f>
        <v>Ролевое поведение</v>
      </c>
      <c r="F94" s="1">
        <f>IFERROR(__xludf.DUMMYFUNCTION("""COMPUTED_VALUE"""),298.0)</f>
        <v>298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IFERROR(__xludf.DUMMYFUNCTION("""COMPUTED_VALUE"""),"Ролевые конфликты")</f>
        <v>Ролевые конфликты</v>
      </c>
      <c r="F95" s="1">
        <f>IFERROR(__xludf.DUMMYFUNCTION("""COMPUTED_VALUE"""),299.0)</f>
        <v>299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IFERROR(__xludf.DUMMYFUNCTION("""COMPUTED_VALUE"""),"Отношения между поколениями")</f>
        <v>Отношения между поколениями</v>
      </c>
      <c r="F96" s="1">
        <f>IFERROR(__xludf.DUMMYFUNCTION("""COMPUTED_VALUE"""),1201.0)</f>
        <v>1201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IFERROR(__xludf.DUMMYFUNCTION("""COMPUTED_VALUE"""),"Многообразие социальных ролей в подростковом возрасте")</f>
        <v>Многообразие социальных ролей в подростковом возрасте</v>
      </c>
      <c r="F97" s="1">
        <f>IFERROR(__xludf.DUMMYFUNCTION("""COMPUTED_VALUE"""),1202.0)</f>
        <v>1202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 t="str">
        <f>IFERROR(__xludf.DUMMYFUNCTION("""COMPUTED_VALUE"""),"Социальные ценности")</f>
        <v>Социальные ценности</v>
      </c>
      <c r="F98" s="1">
        <f>IFERROR(__xludf.DUMMYFUNCTION("""COMPUTED_VALUE"""),1203.0)</f>
        <v>1203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