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reymarvel/Projects/bs_optimization/data/"/>
    </mc:Choice>
  </mc:AlternateContent>
  <xr:revisionPtr revIDLastSave="0" documentId="13_ncr:1_{A1AA780A-B2D5-234C-B3D2-8EE1A05C86B5}" xr6:coauthVersionLast="47" xr6:coauthVersionMax="47" xr10:uidLastSave="{00000000-0000-0000-0000-000000000000}"/>
  <bookViews>
    <workbookView xWindow="31960" yWindow="2220" windowWidth="27640" windowHeight="15680" activeTab="1" xr2:uid="{5975144E-CF9B-8442-B451-9396CF3D45DA}"/>
  </bookViews>
  <sheets>
    <sheet name="bs" sheetId="1" r:id="rId1"/>
    <sheet name="constrai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2" i="2"/>
  <c r="D3" i="2"/>
  <c r="D2" i="2"/>
  <c r="C3" i="2"/>
  <c r="C2" i="2"/>
  <c r="C37" i="1"/>
  <c r="A28" i="1"/>
  <c r="A29" i="1" s="1"/>
  <c r="A30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C36" i="1"/>
  <c r="C38" i="1" l="1"/>
</calcChain>
</file>

<file path=xl/sharedStrings.xml><?xml version="1.0" encoding="utf-8"?>
<sst xmlns="http://schemas.openxmlformats.org/spreadsheetml/2006/main" count="51" uniqueCount="51">
  <si>
    <t>Product</t>
  </si>
  <si>
    <t>grow</t>
  </si>
  <si>
    <t>shrink</t>
  </si>
  <si>
    <t>prime_auto</t>
  </si>
  <si>
    <t>subprime_auto</t>
  </si>
  <si>
    <t>mtg_30_fixed</t>
  </si>
  <si>
    <t>mtg_15_fixed</t>
  </si>
  <si>
    <t>mtg_7_fixed</t>
  </si>
  <si>
    <t>mtg_15_arm</t>
  </si>
  <si>
    <t>mtg_7_arm</t>
  </si>
  <si>
    <t>consumer_card</t>
  </si>
  <si>
    <t>business_card</t>
  </si>
  <si>
    <t>rates</t>
  </si>
  <si>
    <t>prime</t>
  </si>
  <si>
    <t>payments</t>
  </si>
  <si>
    <t>start</t>
  </si>
  <si>
    <t>spread</t>
  </si>
  <si>
    <t>A_L</t>
  </si>
  <si>
    <t>a_rwa</t>
  </si>
  <si>
    <t>s_rwa</t>
  </si>
  <si>
    <t>business_loan_revolver</t>
  </si>
  <si>
    <t>business_loan_term</t>
  </si>
  <si>
    <t>consumer_checking</t>
  </si>
  <si>
    <t>consumer_savings</t>
  </si>
  <si>
    <t>commercial_paper</t>
  </si>
  <si>
    <t>equity</t>
  </si>
  <si>
    <t>total_check</t>
  </si>
  <si>
    <t>equities</t>
  </si>
  <si>
    <t>fixed_income</t>
  </si>
  <si>
    <t>business_op_deposit</t>
  </si>
  <si>
    <t>business_nonop_deposit</t>
  </si>
  <si>
    <t>commercial_op_deposits</t>
  </si>
  <si>
    <t>commercial_nonop_deposit</t>
  </si>
  <si>
    <t>A</t>
  </si>
  <si>
    <t>L</t>
  </si>
  <si>
    <t>Index</t>
  </si>
  <si>
    <t>commercial_loan_term</t>
  </si>
  <si>
    <t>commercial_loan_revolver</t>
  </si>
  <si>
    <t>CET1</t>
  </si>
  <si>
    <t>T1</t>
  </si>
  <si>
    <t>total_capital</t>
  </si>
  <si>
    <t>TLAC</t>
  </si>
  <si>
    <t>SRWA</t>
  </si>
  <si>
    <t>ARWA</t>
  </si>
  <si>
    <t>prefs</t>
  </si>
  <si>
    <t>sub_debt</t>
  </si>
  <si>
    <t>senior_debt</t>
  </si>
  <si>
    <t>CET1_resource</t>
  </si>
  <si>
    <t>T1_resource</t>
  </si>
  <si>
    <t>total_capital_resource</t>
  </si>
  <si>
    <t>TLAC_resource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</si>
</sst>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-#,##0;\-"/>
  </numFmts>
  <fonts count="6" x14ac:knownFonts="1">
    <font>
      <sz val="12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 (Body)"/>
    </font>
    <font>
      <sz val="10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4" fillId="0" borderId="0" xfId="0" applyFont="1"/>
    <xf numFmtId="0" fontId="5" fillId="0" borderId="0" xfId="0" applyFont="1"/>
    <xf numFmtId="164" fontId="2" fillId="0" borderId="0" xfId="0" applyNumberFormat="1" applyFont="1"/>
    <xf numFmtId="164" fontId="3" fillId="0" borderId="0" xfId="0" applyNumberFormat="1" applyFont="1"/>
    <xf numFmtId="164" fontId="5" fillId="0" borderId="0" xfId="0" applyNumberFormat="1" applyFont="1"/>
    <xf numFmtId="9" fontId="3" fillId="0" borderId="0" xfId="0" applyNumberFormat="1" applyFont="1"/>
    <xf numFmtId="9" fontId="5" fillId="0" borderId="0" xfId="0" applyNumberFormat="1" applyFont="1"/>
    <xf numFmtId="0" fontId="0" fillId="0" borderId="0" xfId="0" applyAlignment="1">
      <alignment horizontal="right"/>
    </xf>
    <xf numFmtId="3" fontId="3" fillId="0" borderId="0" xfId="0" applyNumberFormat="1" applyFont="1"/>
    <xf numFmtId="3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9C2AE-61FB-4947-9EF3-3D4562E34A75}">
  <dimension ref="A1:P52"/>
  <sheetViews>
    <sheetView zoomScale="125"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K30" sqref="K30"/>
    </sheetView>
  </sheetViews>
  <sheetFormatPr baseColWidth="10" defaultRowHeight="16" x14ac:dyDescent="0.2"/>
  <cols>
    <col min="2" max="2" width="24.6640625" customWidth="1"/>
    <col min="10" max="10" width="12" customWidth="1"/>
    <col min="11" max="11" width="13.83203125" customWidth="1"/>
    <col min="12" max="12" width="17.1640625" bestFit="1" customWidth="1"/>
    <col min="13" max="13" width="13.83203125" customWidth="1"/>
  </cols>
  <sheetData>
    <row r="1" spans="1:16" x14ac:dyDescent="0.2">
      <c r="A1" s="1" t="s">
        <v>35</v>
      </c>
      <c r="B1" s="1" t="s">
        <v>0</v>
      </c>
      <c r="C1" s="2" t="s">
        <v>15</v>
      </c>
      <c r="D1" s="2" t="s">
        <v>1</v>
      </c>
      <c r="E1" s="2" t="s">
        <v>2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47</v>
      </c>
      <c r="K1" s="2" t="s">
        <v>48</v>
      </c>
      <c r="L1" s="2" t="s">
        <v>49</v>
      </c>
      <c r="M1" s="2" t="s">
        <v>50</v>
      </c>
      <c r="O1" s="5"/>
    </row>
    <row r="2" spans="1:16" x14ac:dyDescent="0.2">
      <c r="A2" s="3">
        <v>1</v>
      </c>
      <c r="B2" s="3" t="s">
        <v>3</v>
      </c>
      <c r="C2" s="6">
        <v>15000</v>
      </c>
      <c r="D2" s="7">
        <v>8000</v>
      </c>
      <c r="E2" s="7">
        <v>-5000</v>
      </c>
      <c r="F2" s="7">
        <v>80</v>
      </c>
      <c r="G2" s="7">
        <v>1</v>
      </c>
      <c r="H2" s="9">
        <v>0.2</v>
      </c>
      <c r="I2" s="9">
        <v>1</v>
      </c>
      <c r="J2" s="12">
        <v>0</v>
      </c>
      <c r="K2" s="12">
        <v>0</v>
      </c>
      <c r="L2" s="12">
        <v>0</v>
      </c>
      <c r="M2" s="12">
        <v>0</v>
      </c>
      <c r="N2" s="7"/>
      <c r="O2" s="5"/>
      <c r="P2" s="7"/>
    </row>
    <row r="3" spans="1:16" x14ac:dyDescent="0.2">
      <c r="A3" s="3">
        <f>A2+1</f>
        <v>2</v>
      </c>
      <c r="B3" s="3" t="s">
        <v>4</v>
      </c>
      <c r="C3" s="7">
        <v>4000</v>
      </c>
      <c r="D3" s="7">
        <v>2000</v>
      </c>
      <c r="E3" s="7">
        <v>-1000</v>
      </c>
      <c r="F3" s="7">
        <v>150</v>
      </c>
      <c r="G3" s="7">
        <v>1</v>
      </c>
      <c r="H3" s="9">
        <v>0.6</v>
      </c>
      <c r="I3" s="9">
        <v>1</v>
      </c>
      <c r="J3" s="12">
        <v>0</v>
      </c>
      <c r="K3" s="12">
        <v>0</v>
      </c>
      <c r="L3" s="12">
        <v>0</v>
      </c>
      <c r="M3" s="12">
        <v>0</v>
      </c>
      <c r="N3" s="7"/>
      <c r="O3" s="5"/>
      <c r="P3" s="7"/>
    </row>
    <row r="4" spans="1:16" x14ac:dyDescent="0.2">
      <c r="A4" s="3">
        <f t="shared" ref="A4:A30" si="0">A3+1</f>
        <v>3</v>
      </c>
      <c r="B4" s="3" t="s">
        <v>5</v>
      </c>
      <c r="C4" s="7">
        <v>50000</v>
      </c>
      <c r="D4" s="7">
        <v>30000</v>
      </c>
      <c r="E4" s="7">
        <v>-15000</v>
      </c>
      <c r="F4" s="7">
        <v>70</v>
      </c>
      <c r="G4" s="7">
        <v>1</v>
      </c>
      <c r="H4" s="9">
        <v>0.3</v>
      </c>
      <c r="I4" s="9">
        <v>0.5</v>
      </c>
      <c r="J4" s="12">
        <v>0</v>
      </c>
      <c r="K4" s="12">
        <v>0</v>
      </c>
      <c r="L4" s="12">
        <v>0</v>
      </c>
      <c r="M4" s="12">
        <v>0</v>
      </c>
      <c r="N4" s="7"/>
      <c r="O4" s="5"/>
      <c r="P4" s="7"/>
    </row>
    <row r="5" spans="1:16" x14ac:dyDescent="0.2">
      <c r="A5" s="3">
        <f t="shared" si="0"/>
        <v>4</v>
      </c>
      <c r="B5" s="3" t="s">
        <v>6</v>
      </c>
      <c r="C5" s="7">
        <v>15000</v>
      </c>
      <c r="D5" s="7">
        <v>8000</v>
      </c>
      <c r="E5" s="7">
        <v>-3000</v>
      </c>
      <c r="F5" s="7">
        <v>72</v>
      </c>
      <c r="G5" s="7">
        <v>1</v>
      </c>
      <c r="H5" s="9">
        <v>0.3</v>
      </c>
      <c r="I5" s="9">
        <v>0.5</v>
      </c>
      <c r="J5" s="12">
        <v>0</v>
      </c>
      <c r="K5" s="12">
        <v>0</v>
      </c>
      <c r="L5" s="12">
        <v>0</v>
      </c>
      <c r="M5" s="12">
        <v>0</v>
      </c>
      <c r="N5" s="7"/>
      <c r="O5" s="5"/>
      <c r="P5" s="7"/>
    </row>
    <row r="6" spans="1:16" x14ac:dyDescent="0.2">
      <c r="A6" s="3">
        <f t="shared" si="0"/>
        <v>5</v>
      </c>
      <c r="B6" s="3" t="s">
        <v>7</v>
      </c>
      <c r="C6" s="7">
        <v>5000</v>
      </c>
      <c r="D6" s="7">
        <v>2500</v>
      </c>
      <c r="E6" s="7">
        <v>-2000</v>
      </c>
      <c r="F6" s="7">
        <v>70</v>
      </c>
      <c r="G6" s="7">
        <v>1</v>
      </c>
      <c r="H6" s="9">
        <v>0.3</v>
      </c>
      <c r="I6" s="9">
        <v>0.5</v>
      </c>
      <c r="J6" s="12">
        <v>0</v>
      </c>
      <c r="K6" s="12">
        <v>0</v>
      </c>
      <c r="L6" s="12">
        <v>0</v>
      </c>
      <c r="M6" s="12">
        <v>0</v>
      </c>
      <c r="N6" s="7"/>
      <c r="O6" s="5"/>
      <c r="P6" s="7"/>
    </row>
    <row r="7" spans="1:16" x14ac:dyDescent="0.2">
      <c r="A7" s="3">
        <f t="shared" si="0"/>
        <v>6</v>
      </c>
      <c r="B7" s="3" t="s">
        <v>8</v>
      </c>
      <c r="C7" s="7">
        <v>20000</v>
      </c>
      <c r="D7" s="7">
        <v>10000</v>
      </c>
      <c r="E7" s="7">
        <v>-4000</v>
      </c>
      <c r="F7" s="7">
        <v>71</v>
      </c>
      <c r="G7" s="7">
        <v>1</v>
      </c>
      <c r="H7" s="9">
        <v>0.3</v>
      </c>
      <c r="I7" s="9">
        <v>0.5</v>
      </c>
      <c r="J7" s="12">
        <v>0</v>
      </c>
      <c r="K7" s="12">
        <v>0</v>
      </c>
      <c r="L7" s="12">
        <v>0</v>
      </c>
      <c r="M7" s="12">
        <v>0</v>
      </c>
      <c r="N7" s="7"/>
      <c r="O7" s="5"/>
      <c r="P7" s="7"/>
    </row>
    <row r="8" spans="1:16" x14ac:dyDescent="0.2">
      <c r="A8" s="3">
        <f t="shared" si="0"/>
        <v>7</v>
      </c>
      <c r="B8" s="3" t="s">
        <v>9</v>
      </c>
      <c r="C8" s="7">
        <v>10000</v>
      </c>
      <c r="D8" s="7">
        <v>3500</v>
      </c>
      <c r="E8" s="7">
        <v>-2000</v>
      </c>
      <c r="F8" s="7">
        <v>75</v>
      </c>
      <c r="G8" s="7">
        <v>1</v>
      </c>
      <c r="H8" s="9">
        <v>0.3</v>
      </c>
      <c r="I8" s="9">
        <v>0.5</v>
      </c>
      <c r="J8" s="12">
        <v>0</v>
      </c>
      <c r="K8" s="12">
        <v>0</v>
      </c>
      <c r="L8" s="12">
        <v>0</v>
      </c>
      <c r="M8" s="12">
        <v>0</v>
      </c>
      <c r="N8" s="7"/>
      <c r="O8" s="5"/>
      <c r="P8" s="7"/>
    </row>
    <row r="9" spans="1:16" x14ac:dyDescent="0.2">
      <c r="A9" s="3">
        <f t="shared" si="0"/>
        <v>8</v>
      </c>
      <c r="B9" s="3" t="s">
        <v>10</v>
      </c>
      <c r="C9" s="7">
        <v>60000</v>
      </c>
      <c r="D9" s="7">
        <v>20000</v>
      </c>
      <c r="E9" s="7">
        <v>-10000</v>
      </c>
      <c r="F9" s="7">
        <v>550</v>
      </c>
      <c r="G9" s="7">
        <v>1</v>
      </c>
      <c r="H9" s="9">
        <v>1.1000000000000001</v>
      </c>
      <c r="I9" s="9">
        <v>1</v>
      </c>
      <c r="J9" s="12">
        <v>0</v>
      </c>
      <c r="K9" s="12">
        <v>0</v>
      </c>
      <c r="L9" s="12">
        <v>0</v>
      </c>
      <c r="M9" s="12">
        <v>0</v>
      </c>
      <c r="N9" s="7"/>
      <c r="O9" s="5"/>
      <c r="P9" s="7"/>
    </row>
    <row r="10" spans="1:16" x14ac:dyDescent="0.2">
      <c r="A10" s="3">
        <f t="shared" si="0"/>
        <v>9</v>
      </c>
      <c r="B10" s="3" t="s">
        <v>11</v>
      </c>
      <c r="C10" s="7">
        <v>15000</v>
      </c>
      <c r="D10" s="7">
        <v>2500</v>
      </c>
      <c r="E10" s="7">
        <v>-2000</v>
      </c>
      <c r="F10" s="7">
        <v>400</v>
      </c>
      <c r="G10" s="7">
        <v>1</v>
      </c>
      <c r="H10" s="9">
        <v>0.95</v>
      </c>
      <c r="I10" s="9">
        <v>1</v>
      </c>
      <c r="J10" s="12">
        <v>0</v>
      </c>
      <c r="K10" s="12">
        <v>0</v>
      </c>
      <c r="L10" s="12">
        <v>0</v>
      </c>
      <c r="M10" s="12">
        <v>0</v>
      </c>
      <c r="N10" s="7"/>
      <c r="O10" s="5"/>
      <c r="P10" s="7"/>
    </row>
    <row r="11" spans="1:16" x14ac:dyDescent="0.2">
      <c r="A11" s="3">
        <f t="shared" si="0"/>
        <v>10</v>
      </c>
      <c r="B11" s="3" t="s">
        <v>20</v>
      </c>
      <c r="C11" s="7">
        <v>20000</v>
      </c>
      <c r="D11" s="7">
        <v>15000</v>
      </c>
      <c r="E11" s="7">
        <v>-5000</v>
      </c>
      <c r="F11" s="7">
        <v>110</v>
      </c>
      <c r="G11" s="7">
        <v>1</v>
      </c>
      <c r="H11" s="9">
        <v>0.75</v>
      </c>
      <c r="I11" s="9">
        <v>1.2</v>
      </c>
      <c r="J11" s="12">
        <v>0</v>
      </c>
      <c r="K11" s="12">
        <v>0</v>
      </c>
      <c r="L11" s="12">
        <v>0</v>
      </c>
      <c r="M11" s="12">
        <v>0</v>
      </c>
      <c r="N11" s="7"/>
      <c r="O11" s="5"/>
      <c r="P11" s="7"/>
    </row>
    <row r="12" spans="1:16" x14ac:dyDescent="0.2">
      <c r="A12" s="3">
        <f t="shared" si="0"/>
        <v>11</v>
      </c>
      <c r="B12" s="3" t="s">
        <v>21</v>
      </c>
      <c r="C12" s="7">
        <v>55000</v>
      </c>
      <c r="D12" s="7">
        <v>15000</v>
      </c>
      <c r="E12" s="7">
        <v>-8500</v>
      </c>
      <c r="F12" s="7">
        <v>100</v>
      </c>
      <c r="G12" s="7">
        <v>1</v>
      </c>
      <c r="H12" s="9">
        <v>0.7</v>
      </c>
      <c r="I12" s="9">
        <v>1</v>
      </c>
      <c r="J12" s="12">
        <v>0</v>
      </c>
      <c r="K12" s="12">
        <v>0</v>
      </c>
      <c r="L12" s="12">
        <v>0</v>
      </c>
      <c r="M12" s="12">
        <v>0</v>
      </c>
      <c r="N12" s="7"/>
      <c r="O12" s="5"/>
      <c r="P12" s="7"/>
    </row>
    <row r="13" spans="1:16" x14ac:dyDescent="0.2">
      <c r="A13" s="3">
        <f t="shared" si="0"/>
        <v>12</v>
      </c>
      <c r="B13" s="3" t="s">
        <v>37</v>
      </c>
      <c r="C13" s="7">
        <v>40000</v>
      </c>
      <c r="D13" s="7">
        <v>20000</v>
      </c>
      <c r="E13" s="7">
        <v>-12000</v>
      </c>
      <c r="F13" s="7">
        <v>95</v>
      </c>
      <c r="G13" s="7">
        <v>1</v>
      </c>
      <c r="H13" s="9">
        <v>0.65</v>
      </c>
      <c r="I13" s="9">
        <v>1.1499999999999999</v>
      </c>
      <c r="J13" s="12">
        <v>0</v>
      </c>
      <c r="K13" s="12">
        <v>0</v>
      </c>
      <c r="L13" s="12">
        <v>0</v>
      </c>
      <c r="M13" s="12">
        <v>0</v>
      </c>
      <c r="N13" s="7"/>
      <c r="O13" s="5"/>
      <c r="P13" s="7"/>
    </row>
    <row r="14" spans="1:16" x14ac:dyDescent="0.2">
      <c r="A14" s="3">
        <f t="shared" si="0"/>
        <v>13</v>
      </c>
      <c r="B14" s="3" t="s">
        <v>36</v>
      </c>
      <c r="C14" s="7">
        <v>100000</v>
      </c>
      <c r="D14" s="7">
        <v>40000</v>
      </c>
      <c r="E14" s="7">
        <v>-15000</v>
      </c>
      <c r="F14" s="7">
        <v>85</v>
      </c>
      <c r="G14" s="7">
        <v>1</v>
      </c>
      <c r="H14" s="9">
        <v>0.6</v>
      </c>
      <c r="I14" s="9">
        <v>1</v>
      </c>
      <c r="J14" s="12">
        <v>0</v>
      </c>
      <c r="K14" s="12">
        <v>0</v>
      </c>
      <c r="L14" s="12">
        <v>0</v>
      </c>
      <c r="M14" s="12">
        <v>0</v>
      </c>
      <c r="N14" s="7"/>
      <c r="O14" s="5"/>
      <c r="P14" s="7"/>
    </row>
    <row r="15" spans="1:16" x14ac:dyDescent="0.2">
      <c r="A15" s="3">
        <f t="shared" si="0"/>
        <v>14</v>
      </c>
      <c r="B15" s="4" t="s">
        <v>12</v>
      </c>
      <c r="C15" s="8">
        <v>80000</v>
      </c>
      <c r="D15" s="8">
        <v>25000</v>
      </c>
      <c r="E15" s="8">
        <v>-10000</v>
      </c>
      <c r="F15" s="8">
        <v>112</v>
      </c>
      <c r="G15" s="8">
        <v>1</v>
      </c>
      <c r="H15" s="10">
        <v>0.4</v>
      </c>
      <c r="I15" s="10">
        <v>0.55000000000000004</v>
      </c>
      <c r="J15" s="12">
        <v>0</v>
      </c>
      <c r="K15" s="12">
        <v>0</v>
      </c>
      <c r="L15" s="12">
        <v>0</v>
      </c>
      <c r="M15" s="12">
        <v>0</v>
      </c>
      <c r="N15" s="7"/>
      <c r="O15" s="5"/>
      <c r="P15" s="7"/>
    </row>
    <row r="16" spans="1:16" x14ac:dyDescent="0.2">
      <c r="A16" s="3">
        <f t="shared" si="0"/>
        <v>15</v>
      </c>
      <c r="B16" s="4" t="s">
        <v>27</v>
      </c>
      <c r="C16" s="8">
        <v>60000</v>
      </c>
      <c r="D16" s="8">
        <v>15000</v>
      </c>
      <c r="E16" s="8">
        <v>-12000</v>
      </c>
      <c r="F16" s="8">
        <v>108</v>
      </c>
      <c r="G16" s="8">
        <v>1</v>
      </c>
      <c r="H16" s="10">
        <v>0.5</v>
      </c>
      <c r="I16" s="10">
        <v>0.6</v>
      </c>
      <c r="J16" s="12">
        <v>0</v>
      </c>
      <c r="K16" s="12">
        <v>0</v>
      </c>
      <c r="L16" s="12">
        <v>0</v>
      </c>
      <c r="M16" s="12">
        <v>0</v>
      </c>
      <c r="N16" s="7"/>
      <c r="O16" s="5"/>
      <c r="P16" s="7"/>
    </row>
    <row r="17" spans="1:16" x14ac:dyDescent="0.2">
      <c r="A17" s="3">
        <f t="shared" si="0"/>
        <v>16</v>
      </c>
      <c r="B17" s="4" t="s">
        <v>28</v>
      </c>
      <c r="C17" s="8">
        <v>75000</v>
      </c>
      <c r="D17" s="8">
        <v>20000</v>
      </c>
      <c r="E17" s="8">
        <v>-10000</v>
      </c>
      <c r="F17" s="8">
        <v>140</v>
      </c>
      <c r="G17" s="8">
        <v>1</v>
      </c>
      <c r="H17" s="10">
        <v>0.35</v>
      </c>
      <c r="I17" s="10">
        <v>0.5</v>
      </c>
      <c r="J17" s="12">
        <v>0</v>
      </c>
      <c r="K17" s="12">
        <v>0</v>
      </c>
      <c r="L17" s="12">
        <v>0</v>
      </c>
      <c r="M17" s="12">
        <v>0</v>
      </c>
      <c r="N17" s="7"/>
      <c r="O17" s="5"/>
      <c r="P17" s="7"/>
    </row>
    <row r="18" spans="1:16" x14ac:dyDescent="0.2">
      <c r="A18" s="3">
        <f t="shared" si="0"/>
        <v>17</v>
      </c>
      <c r="B18" s="4" t="s">
        <v>13</v>
      </c>
      <c r="C18" s="8">
        <v>30000</v>
      </c>
      <c r="D18" s="8">
        <v>4000</v>
      </c>
      <c r="E18" s="8">
        <v>-2500</v>
      </c>
      <c r="F18" s="8">
        <v>160</v>
      </c>
      <c r="G18" s="8">
        <v>1</v>
      </c>
      <c r="H18" s="10">
        <v>0.5</v>
      </c>
      <c r="I18" s="10">
        <v>0.7</v>
      </c>
      <c r="J18" s="12">
        <v>0</v>
      </c>
      <c r="K18" s="12">
        <v>0</v>
      </c>
      <c r="L18" s="12">
        <v>0</v>
      </c>
      <c r="M18" s="12">
        <v>0</v>
      </c>
      <c r="N18" s="7"/>
      <c r="O18" s="5"/>
      <c r="P18" s="7"/>
    </row>
    <row r="19" spans="1:16" x14ac:dyDescent="0.2">
      <c r="A19" s="3">
        <f t="shared" si="0"/>
        <v>18</v>
      </c>
      <c r="B19" s="4" t="s">
        <v>14</v>
      </c>
      <c r="C19" s="8">
        <v>1000</v>
      </c>
      <c r="D19" s="8">
        <v>500</v>
      </c>
      <c r="E19" s="8">
        <v>-250</v>
      </c>
      <c r="F19" s="8">
        <v>600</v>
      </c>
      <c r="G19" s="8">
        <v>1</v>
      </c>
      <c r="H19" s="10">
        <v>0.05</v>
      </c>
      <c r="I19" s="10">
        <v>0.05</v>
      </c>
      <c r="J19" s="12">
        <v>0</v>
      </c>
      <c r="K19" s="12">
        <v>0</v>
      </c>
      <c r="L19" s="12">
        <v>0</v>
      </c>
      <c r="M19" s="12">
        <v>0</v>
      </c>
      <c r="N19" s="7"/>
      <c r="O19" s="5"/>
      <c r="P19" s="7"/>
    </row>
    <row r="20" spans="1:16" x14ac:dyDescent="0.2">
      <c r="A20" s="3">
        <f t="shared" si="0"/>
        <v>19</v>
      </c>
      <c r="B20" s="4" t="s">
        <v>22</v>
      </c>
      <c r="C20" s="8">
        <v>175000</v>
      </c>
      <c r="D20" s="8">
        <v>60000</v>
      </c>
      <c r="E20" s="8">
        <v>-40000</v>
      </c>
      <c r="F20" s="8">
        <v>200</v>
      </c>
      <c r="G20" s="8">
        <v>-1</v>
      </c>
      <c r="H20" s="10">
        <v>0</v>
      </c>
      <c r="I20" s="10">
        <v>0</v>
      </c>
      <c r="J20" s="12">
        <v>0</v>
      </c>
      <c r="K20" s="12">
        <v>0</v>
      </c>
      <c r="L20" s="12">
        <v>0</v>
      </c>
      <c r="M20" s="12">
        <v>0</v>
      </c>
      <c r="N20" s="7"/>
      <c r="O20" s="5"/>
      <c r="P20" s="7"/>
    </row>
    <row r="21" spans="1:16" x14ac:dyDescent="0.2">
      <c r="A21" s="3">
        <f t="shared" si="0"/>
        <v>20</v>
      </c>
      <c r="B21" s="4" t="s">
        <v>23</v>
      </c>
      <c r="C21" s="8">
        <v>60000</v>
      </c>
      <c r="D21" s="8">
        <v>25000</v>
      </c>
      <c r="E21" s="8">
        <v>-10000</v>
      </c>
      <c r="F21" s="8">
        <v>185</v>
      </c>
      <c r="G21" s="8">
        <v>-1</v>
      </c>
      <c r="H21" s="10">
        <v>0</v>
      </c>
      <c r="I21" s="10">
        <v>0</v>
      </c>
      <c r="J21" s="12">
        <v>0</v>
      </c>
      <c r="K21" s="12">
        <v>0</v>
      </c>
      <c r="L21" s="12">
        <v>0</v>
      </c>
      <c r="M21" s="12">
        <v>0</v>
      </c>
      <c r="N21" s="7"/>
      <c r="O21" s="5"/>
      <c r="P21" s="7"/>
    </row>
    <row r="22" spans="1:16" x14ac:dyDescent="0.2">
      <c r="A22" s="3">
        <f t="shared" si="0"/>
        <v>21</v>
      </c>
      <c r="B22" s="4" t="s">
        <v>29</v>
      </c>
      <c r="C22" s="8">
        <v>100000</v>
      </c>
      <c r="D22" s="8">
        <v>30000</v>
      </c>
      <c r="E22" s="8">
        <v>-15000</v>
      </c>
      <c r="F22" s="8">
        <v>150</v>
      </c>
      <c r="G22" s="8">
        <v>-1</v>
      </c>
      <c r="H22" s="10">
        <v>0</v>
      </c>
      <c r="I22" s="10">
        <v>0</v>
      </c>
      <c r="J22" s="12">
        <v>0</v>
      </c>
      <c r="K22" s="12">
        <v>0</v>
      </c>
      <c r="L22" s="12">
        <v>0</v>
      </c>
      <c r="M22" s="12">
        <v>0</v>
      </c>
      <c r="N22" s="7"/>
      <c r="O22" s="5"/>
      <c r="P22" s="7"/>
    </row>
    <row r="23" spans="1:16" x14ac:dyDescent="0.2">
      <c r="A23" s="3">
        <f t="shared" si="0"/>
        <v>22</v>
      </c>
      <c r="B23" s="4" t="s">
        <v>30</v>
      </c>
      <c r="C23" s="8">
        <v>20000</v>
      </c>
      <c r="D23" s="8">
        <v>15000</v>
      </c>
      <c r="E23" s="8">
        <v>-3000</v>
      </c>
      <c r="F23" s="8">
        <v>25</v>
      </c>
      <c r="G23" s="8">
        <v>-1</v>
      </c>
      <c r="H23" s="10">
        <v>0</v>
      </c>
      <c r="I23" s="10">
        <v>0</v>
      </c>
      <c r="J23" s="12">
        <v>0</v>
      </c>
      <c r="K23" s="12">
        <v>0</v>
      </c>
      <c r="L23" s="12">
        <v>0</v>
      </c>
      <c r="M23" s="12">
        <v>0</v>
      </c>
      <c r="N23" s="7"/>
      <c r="O23" s="5"/>
      <c r="P23" s="7"/>
    </row>
    <row r="24" spans="1:16" x14ac:dyDescent="0.2">
      <c r="A24" s="3">
        <f t="shared" si="0"/>
        <v>23</v>
      </c>
      <c r="B24" s="4" t="s">
        <v>31</v>
      </c>
      <c r="C24" s="8">
        <v>90500</v>
      </c>
      <c r="D24" s="8">
        <v>35000</v>
      </c>
      <c r="E24" s="8">
        <v>-10000</v>
      </c>
      <c r="F24" s="8">
        <v>100</v>
      </c>
      <c r="G24" s="8">
        <v>-1</v>
      </c>
      <c r="H24" s="10">
        <v>0</v>
      </c>
      <c r="I24" s="10">
        <v>0</v>
      </c>
      <c r="J24" s="12">
        <v>0</v>
      </c>
      <c r="K24" s="12">
        <v>0</v>
      </c>
      <c r="L24" s="12">
        <v>0</v>
      </c>
      <c r="M24" s="12">
        <v>0</v>
      </c>
      <c r="N24" s="7"/>
      <c r="O24" s="5"/>
      <c r="P24" s="7"/>
    </row>
    <row r="25" spans="1:16" x14ac:dyDescent="0.2">
      <c r="A25" s="3">
        <f t="shared" si="0"/>
        <v>24</v>
      </c>
      <c r="B25" s="4" t="s">
        <v>32</v>
      </c>
      <c r="C25" s="8">
        <v>42000</v>
      </c>
      <c r="D25" s="8">
        <v>20000</v>
      </c>
      <c r="E25" s="8">
        <v>-4000</v>
      </c>
      <c r="F25" s="8">
        <v>0</v>
      </c>
      <c r="G25" s="8">
        <v>-1</v>
      </c>
      <c r="H25" s="10">
        <v>0</v>
      </c>
      <c r="I25" s="10">
        <v>0</v>
      </c>
      <c r="J25" s="12">
        <v>0</v>
      </c>
      <c r="K25" s="12">
        <v>0</v>
      </c>
      <c r="L25" s="12">
        <v>0</v>
      </c>
      <c r="M25" s="12">
        <v>0</v>
      </c>
      <c r="N25" s="7"/>
      <c r="O25" s="5"/>
      <c r="P25" s="7"/>
    </row>
    <row r="26" spans="1:16" x14ac:dyDescent="0.2">
      <c r="A26" s="3">
        <f t="shared" si="0"/>
        <v>25</v>
      </c>
      <c r="B26" s="4" t="s">
        <v>24</v>
      </c>
      <c r="C26" s="8">
        <v>53000</v>
      </c>
      <c r="D26" s="8">
        <v>1000000</v>
      </c>
      <c r="E26" s="8">
        <v>-50000</v>
      </c>
      <c r="F26" s="8">
        <v>-20</v>
      </c>
      <c r="G26" s="8">
        <v>-1</v>
      </c>
      <c r="H26" s="10">
        <v>0</v>
      </c>
      <c r="I26" s="10">
        <v>0</v>
      </c>
      <c r="J26" s="12">
        <v>0</v>
      </c>
      <c r="K26" s="12">
        <v>0</v>
      </c>
      <c r="L26" s="12">
        <v>0</v>
      </c>
      <c r="M26" s="12">
        <v>0</v>
      </c>
      <c r="N26" s="7"/>
      <c r="O26" s="5"/>
      <c r="P26" s="7"/>
    </row>
    <row r="27" spans="1:16" x14ac:dyDescent="0.2">
      <c r="A27" s="3">
        <f t="shared" si="0"/>
        <v>26</v>
      </c>
      <c r="B27" s="4" t="s">
        <v>25</v>
      </c>
      <c r="C27" s="8">
        <v>52500</v>
      </c>
      <c r="D27" s="8">
        <v>100000</v>
      </c>
      <c r="E27" s="8">
        <v>-52500</v>
      </c>
      <c r="F27" s="8">
        <v>-1000</v>
      </c>
      <c r="G27" s="8">
        <v>-1</v>
      </c>
      <c r="H27" s="10">
        <v>0</v>
      </c>
      <c r="I27" s="10">
        <v>0</v>
      </c>
      <c r="J27" s="13">
        <v>1</v>
      </c>
      <c r="K27" s="13">
        <v>1</v>
      </c>
      <c r="L27" s="13">
        <v>1</v>
      </c>
      <c r="M27" s="13">
        <v>1</v>
      </c>
      <c r="N27" s="7"/>
      <c r="O27" s="5"/>
      <c r="P27" s="7"/>
    </row>
    <row r="28" spans="1:16" x14ac:dyDescent="0.2">
      <c r="A28" s="3">
        <f t="shared" si="0"/>
        <v>27</v>
      </c>
      <c r="B28" s="4" t="s">
        <v>44</v>
      </c>
      <c r="C28" s="8">
        <v>8000</v>
      </c>
      <c r="D28" s="8">
        <v>13000</v>
      </c>
      <c r="E28" s="8">
        <v>-7000</v>
      </c>
      <c r="F28" s="8">
        <v>-650</v>
      </c>
      <c r="G28" s="8">
        <v>-1</v>
      </c>
      <c r="H28" s="10">
        <v>0</v>
      </c>
      <c r="I28" s="10">
        <v>0</v>
      </c>
      <c r="J28" s="13">
        <v>0</v>
      </c>
      <c r="K28" s="13">
        <v>1</v>
      </c>
      <c r="L28" s="13">
        <v>1</v>
      </c>
      <c r="M28" s="13">
        <v>1</v>
      </c>
      <c r="N28" s="7"/>
      <c r="O28" s="5"/>
      <c r="P28" s="7"/>
    </row>
    <row r="29" spans="1:16" x14ac:dyDescent="0.2">
      <c r="A29" s="3">
        <f t="shared" si="0"/>
        <v>28</v>
      </c>
      <c r="B29" s="4" t="s">
        <v>45</v>
      </c>
      <c r="C29" s="8">
        <v>11000</v>
      </c>
      <c r="D29" s="8">
        <v>20000</v>
      </c>
      <c r="E29" s="8">
        <v>-9500</v>
      </c>
      <c r="F29" s="8">
        <v>-200</v>
      </c>
      <c r="G29" s="8">
        <v>-1</v>
      </c>
      <c r="H29" s="10">
        <v>0</v>
      </c>
      <c r="I29" s="10">
        <v>0</v>
      </c>
      <c r="J29" s="13">
        <v>0</v>
      </c>
      <c r="K29" s="13">
        <v>0</v>
      </c>
      <c r="L29" s="13">
        <v>1</v>
      </c>
      <c r="M29" s="13">
        <v>1</v>
      </c>
      <c r="N29" s="7"/>
      <c r="O29" s="5"/>
      <c r="P29" s="7"/>
    </row>
    <row r="30" spans="1:16" x14ac:dyDescent="0.2">
      <c r="A30" s="3">
        <f t="shared" si="0"/>
        <v>29</v>
      </c>
      <c r="B30" s="4" t="s">
        <v>46</v>
      </c>
      <c r="C30" s="8">
        <v>43000</v>
      </c>
      <c r="D30" s="8">
        <v>60000</v>
      </c>
      <c r="E30" s="8">
        <v>-40000</v>
      </c>
      <c r="F30" s="8">
        <v>-120</v>
      </c>
      <c r="G30" s="8">
        <v>-1</v>
      </c>
      <c r="H30" s="10">
        <v>0</v>
      </c>
      <c r="I30" s="10">
        <v>0</v>
      </c>
      <c r="J30" s="13">
        <v>0</v>
      </c>
      <c r="K30" s="13">
        <v>0</v>
      </c>
      <c r="L30" s="13">
        <v>0</v>
      </c>
      <c r="M30" s="13">
        <v>1</v>
      </c>
      <c r="N30" s="7"/>
      <c r="O30" s="5"/>
      <c r="P30" s="7"/>
    </row>
    <row r="31" spans="1:16" x14ac:dyDescent="0.2">
      <c r="A31" s="4"/>
      <c r="D31" s="8"/>
      <c r="E31" s="8"/>
      <c r="F31" s="8"/>
      <c r="G31" s="8"/>
      <c r="H31" s="8"/>
      <c r="I31" s="8"/>
      <c r="J31" s="9"/>
      <c r="K31" s="5"/>
      <c r="L31" s="5"/>
      <c r="M31" s="7"/>
      <c r="N31" s="7"/>
      <c r="O31" s="5"/>
      <c r="P31" s="7"/>
    </row>
    <row r="32" spans="1:16" x14ac:dyDescent="0.2">
      <c r="A32" s="5"/>
      <c r="B32" s="5"/>
      <c r="C32" s="5"/>
      <c r="D32" s="5"/>
      <c r="E32" s="5"/>
      <c r="F32" s="5"/>
      <c r="G32" s="5"/>
      <c r="H32" s="5"/>
      <c r="I32" s="5"/>
      <c r="J32" s="10"/>
      <c r="K32" s="5"/>
      <c r="L32" s="5"/>
      <c r="M32" s="7"/>
      <c r="N32" s="5"/>
      <c r="O32" s="5"/>
      <c r="P32" s="5"/>
    </row>
    <row r="33" spans="1:15" x14ac:dyDescent="0.2">
      <c r="A33" s="5"/>
      <c r="B33" s="5"/>
      <c r="C33" s="5"/>
      <c r="D33" s="5"/>
      <c r="E33" s="5"/>
      <c r="F33" s="5"/>
      <c r="G33" s="5"/>
      <c r="H33" s="5"/>
      <c r="I33" s="5"/>
      <c r="J33" s="10"/>
      <c r="K33" s="8"/>
      <c r="L33" s="8"/>
      <c r="M33" s="8"/>
      <c r="N33" s="5"/>
      <c r="O33" s="5"/>
    </row>
    <row r="34" spans="1:15" x14ac:dyDescent="0.2">
      <c r="B34" s="5"/>
      <c r="C34" s="5"/>
      <c r="D34" s="5"/>
      <c r="E34" s="5"/>
      <c r="F34" s="5"/>
      <c r="G34" s="5"/>
      <c r="H34" s="5"/>
      <c r="I34" s="5"/>
      <c r="J34" s="10"/>
      <c r="K34" s="5"/>
      <c r="L34" s="5"/>
      <c r="M34" s="7"/>
      <c r="N34" s="5"/>
      <c r="O34" s="5"/>
    </row>
    <row r="35" spans="1:15" x14ac:dyDescent="0.2">
      <c r="B35" s="5"/>
      <c r="C35" s="5"/>
      <c r="D35" s="5"/>
      <c r="E35" s="5"/>
      <c r="F35" s="5"/>
      <c r="G35" s="5"/>
      <c r="H35" s="5"/>
      <c r="I35" s="5"/>
      <c r="J35" s="10"/>
      <c r="K35" s="5"/>
      <c r="L35" s="5"/>
      <c r="M35" s="7"/>
      <c r="N35" s="5"/>
      <c r="O35" s="5"/>
    </row>
    <row r="36" spans="1:15" x14ac:dyDescent="0.2">
      <c r="B36" s="4" t="s">
        <v>33</v>
      </c>
      <c r="C36" s="8">
        <f>SUM(C2:C19)</f>
        <v>655000</v>
      </c>
      <c r="D36" s="5"/>
      <c r="E36" s="5"/>
      <c r="F36" s="5"/>
      <c r="G36" s="5"/>
      <c r="H36" s="5"/>
      <c r="I36" s="5"/>
      <c r="J36" s="10"/>
      <c r="M36" s="7"/>
    </row>
    <row r="37" spans="1:15" x14ac:dyDescent="0.2">
      <c r="B37" s="4" t="s">
        <v>34</v>
      </c>
      <c r="C37" s="8">
        <f>SUM(C20:C30)</f>
        <v>655000</v>
      </c>
      <c r="D37" s="5"/>
      <c r="E37" s="5"/>
      <c r="F37" s="5"/>
      <c r="G37" s="5"/>
      <c r="H37" s="5"/>
      <c r="I37" s="5"/>
      <c r="J37" s="10"/>
      <c r="M37" s="7"/>
    </row>
    <row r="38" spans="1:15" x14ac:dyDescent="0.2">
      <c r="B38" s="4" t="s">
        <v>26</v>
      </c>
      <c r="C38" s="8">
        <f>C36-C37</f>
        <v>0</v>
      </c>
      <c r="J38" s="10"/>
      <c r="M38" s="7"/>
    </row>
    <row r="39" spans="1:15" x14ac:dyDescent="0.2">
      <c r="J39" s="10"/>
      <c r="M39" s="7"/>
    </row>
    <row r="40" spans="1:15" x14ac:dyDescent="0.2">
      <c r="J40" s="10"/>
      <c r="M40" s="8"/>
    </row>
    <row r="41" spans="1:15" x14ac:dyDescent="0.2">
      <c r="J41" s="10"/>
      <c r="M41" s="8"/>
    </row>
    <row r="42" spans="1:15" x14ac:dyDescent="0.2">
      <c r="J42" s="10"/>
      <c r="M42" s="8"/>
    </row>
    <row r="43" spans="1:15" x14ac:dyDescent="0.2">
      <c r="J43" s="10"/>
      <c r="M43" s="8"/>
    </row>
    <row r="44" spans="1:15" x14ac:dyDescent="0.2">
      <c r="J44" s="10"/>
      <c r="M44" s="8"/>
    </row>
    <row r="45" spans="1:15" x14ac:dyDescent="0.2">
      <c r="M45" s="8"/>
    </row>
    <row r="46" spans="1:15" x14ac:dyDescent="0.2">
      <c r="M46" s="8"/>
    </row>
    <row r="47" spans="1:15" x14ac:dyDescent="0.2">
      <c r="M47" s="8"/>
    </row>
    <row r="48" spans="1:15" x14ac:dyDescent="0.2">
      <c r="M48" s="8"/>
    </row>
    <row r="49" spans="13:13" x14ac:dyDescent="0.2">
      <c r="M49" s="8"/>
    </row>
    <row r="50" spans="13:13" x14ac:dyDescent="0.2">
      <c r="M50" s="8"/>
    </row>
    <row r="51" spans="13:13" x14ac:dyDescent="0.2">
      <c r="M51" s="8"/>
    </row>
    <row r="52" spans="13:13" x14ac:dyDescent="0.2">
      <c r="M52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FEFEE-149B-214C-ABE9-E743635185BD}">
  <dimension ref="A1:E3"/>
  <sheetViews>
    <sheetView tabSelected="1" workbookViewId="0">
      <selection activeCell="E3" sqref="E3"/>
    </sheetView>
  </sheetViews>
  <sheetFormatPr baseColWidth="10" defaultRowHeight="16" x14ac:dyDescent="0.2"/>
  <cols>
    <col min="4" max="4" width="12.1640625" customWidth="1"/>
  </cols>
  <sheetData>
    <row r="1" spans="1:5" x14ac:dyDescent="0.2">
      <c r="B1" s="11" t="s">
        <v>38</v>
      </c>
      <c r="C1" s="11" t="s">
        <v>39</v>
      </c>
      <c r="D1" s="11" t="s">
        <v>40</v>
      </c>
      <c r="E1" s="11" t="s">
        <v>41</v>
      </c>
    </row>
    <row r="2" spans="1:5" x14ac:dyDescent="0.2">
      <c r="A2" t="s">
        <v>42</v>
      </c>
      <c r="B2">
        <v>0.11</v>
      </c>
      <c r="C2">
        <f>B2+ 0.015</f>
        <v>0.125</v>
      </c>
      <c r="D2">
        <f>C2+0.02</f>
        <v>0.14499999999999999</v>
      </c>
      <c r="E2">
        <f>D2+0.08</f>
        <v>0.22499999999999998</v>
      </c>
    </row>
    <row r="3" spans="1:5" x14ac:dyDescent="0.2">
      <c r="A3" t="s">
        <v>43</v>
      </c>
      <c r="B3">
        <v>0.11</v>
      </c>
      <c r="C3">
        <f>B3+ 0.015</f>
        <v>0.125</v>
      </c>
      <c r="D3">
        <f>C3+0.02</f>
        <v>0.14499999999999999</v>
      </c>
      <c r="E3">
        <f>D3+0.08</f>
        <v>0.22499999999999998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bs</vt:lpstr>
      <vt:lpstr>constraints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2021-12-29T02:11:59Z</dcterms:created>
  <dcterms:modified xsi:type="dcterms:W3CDTF">2022-01-10T19:35:12Z</dcterms:modified>
</cp:coreProperties>
</file>