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-Initio Files\Roster\"/>
    </mc:Choice>
  </mc:AlternateContent>
  <bookViews>
    <workbookView xWindow="0" yWindow="0" windowWidth="21600" windowHeight="9330"/>
  </bookViews>
  <sheets>
    <sheet name="Timetable 01.05.2019 - 31.05.20" sheetId="2" r:id="rId1"/>
  </sheets>
  <calcPr calcId="152511"/>
</workbook>
</file>

<file path=xl/calcChain.xml><?xml version="1.0" encoding="utf-8"?>
<calcChain xmlns="http://schemas.openxmlformats.org/spreadsheetml/2006/main">
  <c r="AF57" i="2" l="1"/>
  <c r="AF56" i="2"/>
  <c r="AF54" i="2"/>
  <c r="AF53" i="2"/>
  <c r="AF52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R49" i="2"/>
  <c r="AQ49" i="2"/>
  <c r="AP49" i="2"/>
  <c r="AO49" i="2"/>
  <c r="AN49" i="2"/>
  <c r="AM49" i="2"/>
  <c r="AL49" i="2"/>
  <c r="AK49" i="2"/>
  <c r="AJ49" i="2"/>
  <c r="AI49" i="2"/>
  <c r="AH49" i="2"/>
  <c r="AR47" i="2"/>
  <c r="AQ47" i="2"/>
  <c r="AP47" i="2"/>
  <c r="AO47" i="2"/>
  <c r="AN47" i="2"/>
  <c r="AM47" i="2"/>
  <c r="AL47" i="2"/>
  <c r="AK47" i="2"/>
  <c r="AJ47" i="2"/>
  <c r="AI47" i="2"/>
  <c r="AH47" i="2"/>
  <c r="AR45" i="2"/>
  <c r="AQ45" i="2"/>
  <c r="AP45" i="2"/>
  <c r="AO45" i="2"/>
  <c r="AN45" i="2"/>
  <c r="AM45" i="2"/>
  <c r="AL45" i="2"/>
  <c r="AK45" i="2"/>
  <c r="AJ45" i="2"/>
  <c r="AI45" i="2"/>
  <c r="AH45" i="2"/>
  <c r="AR43" i="2"/>
  <c r="AQ43" i="2"/>
  <c r="AP43" i="2"/>
  <c r="AO43" i="2"/>
  <c r="AN43" i="2"/>
  <c r="AM43" i="2"/>
  <c r="AL43" i="2"/>
  <c r="AK43" i="2"/>
  <c r="AJ43" i="2"/>
  <c r="AI43" i="2"/>
  <c r="AH43" i="2"/>
  <c r="AR41" i="2"/>
  <c r="AQ41" i="2"/>
  <c r="AP41" i="2"/>
  <c r="AO41" i="2"/>
  <c r="AN41" i="2"/>
  <c r="AM41" i="2"/>
  <c r="AL41" i="2"/>
  <c r="AK41" i="2"/>
  <c r="AJ41" i="2"/>
  <c r="AI41" i="2"/>
  <c r="AH41" i="2"/>
  <c r="AR39" i="2"/>
  <c r="AQ39" i="2"/>
  <c r="AP39" i="2"/>
  <c r="AO39" i="2"/>
  <c r="AN39" i="2"/>
  <c r="AM39" i="2"/>
  <c r="AL39" i="2"/>
  <c r="AK39" i="2"/>
  <c r="AJ39" i="2"/>
  <c r="AI39" i="2"/>
  <c r="AH39" i="2"/>
  <c r="AR37" i="2"/>
  <c r="AQ37" i="2"/>
  <c r="AP37" i="2"/>
  <c r="AO37" i="2"/>
  <c r="AN37" i="2"/>
  <c r="AM37" i="2"/>
  <c r="AL37" i="2"/>
  <c r="AK37" i="2"/>
  <c r="AJ37" i="2"/>
  <c r="AI37" i="2"/>
  <c r="AH37" i="2"/>
  <c r="AR35" i="2"/>
  <c r="AQ35" i="2"/>
  <c r="AP35" i="2"/>
  <c r="AO35" i="2"/>
  <c r="AN35" i="2"/>
  <c r="AM35" i="2"/>
  <c r="AL35" i="2"/>
  <c r="AK35" i="2"/>
  <c r="AJ35" i="2"/>
  <c r="AI35" i="2"/>
  <c r="AH35" i="2"/>
  <c r="AR33" i="2"/>
  <c r="AQ33" i="2"/>
  <c r="AP33" i="2"/>
  <c r="AO33" i="2"/>
  <c r="AN33" i="2"/>
  <c r="AM33" i="2"/>
  <c r="AL33" i="2"/>
  <c r="AK33" i="2"/>
  <c r="AJ33" i="2"/>
  <c r="AI33" i="2"/>
  <c r="AH33" i="2"/>
  <c r="AR31" i="2"/>
  <c r="AQ31" i="2"/>
  <c r="AP31" i="2"/>
  <c r="AO31" i="2"/>
  <c r="AN31" i="2"/>
  <c r="AM31" i="2"/>
  <c r="AL31" i="2"/>
  <c r="AK31" i="2"/>
  <c r="AJ31" i="2"/>
  <c r="AI31" i="2"/>
  <c r="AH31" i="2"/>
  <c r="AR29" i="2"/>
  <c r="AQ29" i="2"/>
  <c r="AP29" i="2"/>
  <c r="AO29" i="2"/>
  <c r="AN29" i="2"/>
  <c r="AM29" i="2"/>
  <c r="AL29" i="2"/>
  <c r="AK29" i="2"/>
  <c r="AJ29" i="2"/>
  <c r="AI29" i="2"/>
  <c r="AH29" i="2"/>
  <c r="AR27" i="2"/>
  <c r="AQ27" i="2"/>
  <c r="AP27" i="2"/>
  <c r="AO27" i="2"/>
  <c r="AN27" i="2"/>
  <c r="AM27" i="2"/>
  <c r="AL27" i="2"/>
  <c r="AK27" i="2"/>
  <c r="AJ27" i="2"/>
  <c r="AI27" i="2"/>
  <c r="AH27" i="2"/>
  <c r="AR25" i="2"/>
  <c r="AQ25" i="2"/>
  <c r="AP25" i="2"/>
  <c r="AO25" i="2"/>
  <c r="AN25" i="2"/>
  <c r="AM25" i="2"/>
  <c r="AL25" i="2"/>
  <c r="AK25" i="2"/>
  <c r="AJ25" i="2"/>
  <c r="AI25" i="2"/>
  <c r="AH25" i="2"/>
  <c r="AR23" i="2"/>
  <c r="AQ23" i="2"/>
  <c r="AP23" i="2"/>
  <c r="AO23" i="2"/>
  <c r="AN23" i="2"/>
  <c r="AM23" i="2"/>
  <c r="AL23" i="2"/>
  <c r="AK23" i="2"/>
  <c r="AJ23" i="2"/>
  <c r="AI23" i="2"/>
  <c r="AH23" i="2"/>
  <c r="AR21" i="2"/>
  <c r="AQ21" i="2"/>
  <c r="AP21" i="2"/>
  <c r="AO21" i="2"/>
  <c r="AN21" i="2"/>
  <c r="AM21" i="2"/>
  <c r="AL21" i="2"/>
  <c r="AK21" i="2"/>
  <c r="AJ21" i="2"/>
  <c r="AI21" i="2"/>
  <c r="AH21" i="2"/>
  <c r="AR19" i="2"/>
  <c r="AQ19" i="2"/>
  <c r="AP19" i="2"/>
  <c r="AO19" i="2"/>
  <c r="AN19" i="2"/>
  <c r="AM19" i="2"/>
  <c r="AL19" i="2"/>
  <c r="AK19" i="2"/>
  <c r="AJ19" i="2"/>
  <c r="AI19" i="2"/>
  <c r="AH19" i="2"/>
  <c r="AR17" i="2"/>
  <c r="AQ17" i="2"/>
  <c r="AP17" i="2"/>
  <c r="AO17" i="2"/>
  <c r="AN17" i="2"/>
  <c r="AM17" i="2"/>
  <c r="AL17" i="2"/>
  <c r="AK17" i="2"/>
  <c r="AJ17" i="2"/>
  <c r="AI17" i="2"/>
  <c r="AH17" i="2"/>
  <c r="AR15" i="2"/>
  <c r="AQ15" i="2"/>
  <c r="AP15" i="2"/>
  <c r="AO15" i="2"/>
  <c r="AN15" i="2"/>
  <c r="AM15" i="2"/>
  <c r="AL15" i="2"/>
  <c r="AK15" i="2"/>
  <c r="AJ15" i="2"/>
  <c r="AI15" i="2"/>
  <c r="AH15" i="2"/>
  <c r="AR13" i="2"/>
  <c r="AQ13" i="2"/>
  <c r="AP13" i="2"/>
  <c r="AO13" i="2"/>
  <c r="AN13" i="2"/>
  <c r="AM13" i="2"/>
  <c r="AL13" i="2"/>
  <c r="AK13" i="2"/>
  <c r="AJ13" i="2"/>
  <c r="AI13" i="2"/>
  <c r="AH13" i="2"/>
  <c r="AR11" i="2"/>
  <c r="AQ11" i="2"/>
  <c r="AP11" i="2"/>
  <c r="AO11" i="2"/>
  <c r="AN11" i="2"/>
  <c r="AM11" i="2"/>
  <c r="AL11" i="2"/>
  <c r="AK11" i="2"/>
  <c r="AJ11" i="2"/>
  <c r="AI11" i="2"/>
  <c r="AH11" i="2"/>
  <c r="AR9" i="2"/>
  <c r="AQ9" i="2"/>
  <c r="AP9" i="2"/>
  <c r="AO9" i="2"/>
  <c r="AN9" i="2"/>
  <c r="AM9" i="2"/>
  <c r="AL9" i="2"/>
  <c r="AK9" i="2"/>
  <c r="AJ9" i="2"/>
  <c r="AI9" i="2"/>
  <c r="AH9" i="2"/>
  <c r="AR7" i="2"/>
  <c r="AQ7" i="2"/>
  <c r="AP7" i="2"/>
  <c r="AO7" i="2"/>
  <c r="AN7" i="2"/>
  <c r="AM7" i="2"/>
  <c r="AL7" i="2"/>
  <c r="AK7" i="2"/>
  <c r="AJ7" i="2"/>
  <c r="AI7" i="2"/>
  <c r="AH7" i="2"/>
  <c r="AR5" i="2"/>
  <c r="AQ5" i="2"/>
  <c r="AP5" i="2"/>
  <c r="AO5" i="2"/>
  <c r="AN5" i="2"/>
  <c r="AM5" i="2"/>
  <c r="AL5" i="2"/>
  <c r="AK5" i="2"/>
  <c r="AJ5" i="2"/>
  <c r="AI5" i="2"/>
  <c r="AH5" i="2"/>
</calcChain>
</file>

<file path=xl/sharedStrings.xml><?xml version="1.0" encoding="utf-8"?>
<sst xmlns="http://schemas.openxmlformats.org/spreadsheetml/2006/main" count="3173" uniqueCount="330">
  <si>
    <t>Period :</t>
  </si>
  <si>
    <t>01.05.2019 - 31.05.2019</t>
  </si>
  <si>
    <t>Created :</t>
  </si>
  <si>
    <t>14.04.2019 10:22 by SARAH AL BATHALI</t>
  </si>
  <si>
    <t>Wed 01.05.19</t>
  </si>
  <si>
    <t>Thu 02.05.19</t>
  </si>
  <si>
    <t>Fri 03.05.19</t>
  </si>
  <si>
    <t>Sat 04.05.19</t>
  </si>
  <si>
    <t>Sun 05.05.19</t>
  </si>
  <si>
    <t>Mon 06.05.19</t>
  </si>
  <si>
    <t>Tue 07.05.19</t>
  </si>
  <si>
    <t>Wed 08.05.19</t>
  </si>
  <si>
    <t>Thu 09.05.19</t>
  </si>
  <si>
    <t>Fri 10.05.19</t>
  </si>
  <si>
    <t>Sat 11.05.19</t>
  </si>
  <si>
    <t>Sun 12.05.19</t>
  </si>
  <si>
    <t>Mon 13.05.19</t>
  </si>
  <si>
    <t>Tue 14.05.19</t>
  </si>
  <si>
    <t>Wed 15.05.19</t>
  </si>
  <si>
    <t>Thu 16.05.19</t>
  </si>
  <si>
    <t>Fri 17.05.19</t>
  </si>
  <si>
    <t>Sat 18.05.19</t>
  </si>
  <si>
    <t>Sun 19.05.19</t>
  </si>
  <si>
    <t>Mon 20.05.19</t>
  </si>
  <si>
    <t>Tue 21.05.19</t>
  </si>
  <si>
    <t>Wed 22.05.19</t>
  </si>
  <si>
    <t>Thu 23.05.19</t>
  </si>
  <si>
    <t>Fri 24.05.19</t>
  </si>
  <si>
    <t>Sat 25.05.19</t>
  </si>
  <si>
    <t>Sun 26.05.19</t>
  </si>
  <si>
    <t>Mon 27.05.19</t>
  </si>
  <si>
    <t>Tue 28.05.19</t>
  </si>
  <si>
    <t>Wed 29.05.19</t>
  </si>
  <si>
    <t>Thu 30.05.19</t>
  </si>
  <si>
    <t>Fri 31.05.19</t>
  </si>
  <si>
    <t>NICOLA ELAINE ALLWOOD</t>
  </si>
  <si>
    <t>JC Upgrade A3 04/19 (4)</t>
  </si>
  <si>
    <t xml:space="preserve">XX </t>
  </si>
  <si>
    <t>CSV TP 05/19 02 (1)</t>
  </si>
  <si>
    <t>JC Upgrade A3 05/19 (1)</t>
  </si>
  <si>
    <t>OS WS 05/19 (1)</t>
  </si>
  <si>
    <t>SVC WEB1 05/19 (1)</t>
  </si>
  <si>
    <t>S1 05/19 (7)</t>
  </si>
  <si>
    <t>JC Upgrade A1 05/19 (2)</t>
  </si>
  <si>
    <t>AB 3551 G3 04/19 (1)</t>
  </si>
  <si>
    <t>UJALA BHAN</t>
  </si>
  <si>
    <t>FC Upgrade A1 04/19 (4)</t>
  </si>
  <si>
    <t xml:space="preserve">GLV </t>
  </si>
  <si>
    <t>RTW 106 04/19 (2)</t>
  </si>
  <si>
    <t>FC Upgrade A1 05/19 (2)</t>
  </si>
  <si>
    <t xml:space="preserve">WS </t>
  </si>
  <si>
    <t>FC Upgrade A1 05/19 (3)</t>
  </si>
  <si>
    <t xml:space="preserve">OBU </t>
  </si>
  <si>
    <t>MARY CARR</t>
  </si>
  <si>
    <t>AB 3545 G1 03/19 (3)</t>
  </si>
  <si>
    <t>JC Upgrade P2 05/19 (3)</t>
  </si>
  <si>
    <t>JC Upgrade A2 05/19 (4)</t>
  </si>
  <si>
    <t>CSV TP 05/19 05 (4)</t>
  </si>
  <si>
    <t>MARVIN CASTELINO</t>
  </si>
  <si>
    <t xml:space="preserve">DEV </t>
  </si>
  <si>
    <t>AB 3561 G3 04/19 (4)</t>
  </si>
  <si>
    <t xml:space="preserve">CD </t>
  </si>
  <si>
    <t>CSV TP 05/19 03 (2)</t>
  </si>
  <si>
    <t>AB 3567 G3 05/19 (2)</t>
  </si>
  <si>
    <t>CSV TP 05/19 04 (3)</t>
  </si>
  <si>
    <t>AB 3572 G4 05/19 (3)</t>
  </si>
  <si>
    <t>AB 3571 G3 05/19 (3)</t>
  </si>
  <si>
    <t xml:space="preserve">Infospace </t>
  </si>
  <si>
    <t>AB 3577 G4 05/19 (4)</t>
  </si>
  <si>
    <t>AB 3576 G3 05/19 (4)</t>
  </si>
  <si>
    <t>KAREN HELEN DALTON</t>
  </si>
  <si>
    <t xml:space="preserve">OPS2 </t>
  </si>
  <si>
    <t xml:space="preserve">FAW </t>
  </si>
  <si>
    <t>S1 05/19 (3)</t>
  </si>
  <si>
    <t>JC Upgrade A1 05/19 (1)</t>
  </si>
  <si>
    <t>SONIA GOPAUL</t>
  </si>
  <si>
    <t>AB SVC Assessment A3 05/19 (2)</t>
  </si>
  <si>
    <t>AB 3552 G4 04/19 (1)</t>
  </si>
  <si>
    <t xml:space="preserve">TTT </t>
  </si>
  <si>
    <t>AB SVC Assessment A2 05/19 (3)</t>
  </si>
  <si>
    <t>S1 05/19 (19)</t>
  </si>
  <si>
    <t>S1 05/19 (20)</t>
  </si>
  <si>
    <t>S1 05/19 (21)</t>
  </si>
  <si>
    <t>S1 05/19 (22)</t>
  </si>
  <si>
    <t>KIM SHONG HO</t>
  </si>
  <si>
    <t>AB 3546 G2 03/19 (3)</t>
  </si>
  <si>
    <t>AB SVC Assessment A1 05/19 (2)</t>
  </si>
  <si>
    <t xml:space="preserve">WSET </t>
  </si>
  <si>
    <t xml:space="preserve">OPS1 </t>
  </si>
  <si>
    <t>ZARA MARIA JONES</t>
  </si>
  <si>
    <t>JC Upgrade A2 05/19 (2)</t>
  </si>
  <si>
    <t>OS WS 05/19 (2)</t>
  </si>
  <si>
    <t>AB 3555 G3 04/19 (2)</t>
  </si>
  <si>
    <t>JC Upgrade A2 05/19 (3)</t>
  </si>
  <si>
    <t>JC SVC Review 05/19 (1)</t>
  </si>
  <si>
    <t>AB SVC Assessment A2 05/19 (4)</t>
  </si>
  <si>
    <t>GABI KHAIRALLAH</t>
  </si>
  <si>
    <t>JC Upgrade P3 05/19 (2)</t>
  </si>
  <si>
    <t>JC Upgrade P1 05/19 (3)</t>
  </si>
  <si>
    <t>JC Upgrade A1 05/19 (4)</t>
  </si>
  <si>
    <t>ANA KOSTIC</t>
  </si>
  <si>
    <t>S1 05/19 (1)</t>
  </si>
  <si>
    <t>FC Upgrade A1 05/19 (1)</t>
  </si>
  <si>
    <t>AB SVC Assessment A2 05/19 (2)</t>
  </si>
  <si>
    <t>JC Upgrade P1 05/19 (2)</t>
  </si>
  <si>
    <t>S1 05/19 (13)</t>
  </si>
  <si>
    <t>AB SVC Assessment A3 05/19 (3)</t>
  </si>
  <si>
    <t>S1 05/19 (17)</t>
  </si>
  <si>
    <t>FC Upgrade A1 05/19 (4)</t>
  </si>
  <si>
    <t>LUCIE MALINSKA</t>
  </si>
  <si>
    <t>JC Upgrade A2 04/19 (4)</t>
  </si>
  <si>
    <t>JC Upgrade A3 05/19 (2)</t>
  </si>
  <si>
    <t>FC Upgrade P1 05/19 (3)</t>
  </si>
  <si>
    <t>RTW 107 05/19 (1)</t>
  </si>
  <si>
    <t>OS WS 05/19 (4)</t>
  </si>
  <si>
    <t>JC Upgrade P3 05/19 (4)</t>
  </si>
  <si>
    <t>WASSIM MESTRAH</t>
  </si>
  <si>
    <t>JC Upgrade P1 05/19 (4)</t>
  </si>
  <si>
    <t>KIRAN PANDEY</t>
  </si>
  <si>
    <t>AB 3559 G1 04/19 (4)</t>
  </si>
  <si>
    <t xml:space="preserve">EK Tower (CCT Bldg) </t>
  </si>
  <si>
    <t>S1 05/19 (14)</t>
  </si>
  <si>
    <t>SVC WEB1 05/19 (2)</t>
  </si>
  <si>
    <t>AB SVC Assessment A1 05/19 (4)</t>
  </si>
  <si>
    <t>SUSAN ROFE</t>
  </si>
  <si>
    <t>JC Upgrade P1 04/19 (4)</t>
  </si>
  <si>
    <t>JC Upgrade P3 05/19 (1)</t>
  </si>
  <si>
    <t>S1 05/19 (12)</t>
  </si>
  <si>
    <t>JC Upgrade A1 05/19 (3)</t>
  </si>
  <si>
    <t>S1 05/19 (18)</t>
  </si>
  <si>
    <t xml:space="preserve">CU </t>
  </si>
  <si>
    <t>AB 3557 G1 04/19 (3)</t>
  </si>
  <si>
    <t>SAMER SALMAN</t>
  </si>
  <si>
    <t xml:space="preserve">PD </t>
  </si>
  <si>
    <t>MEHER SARAF</t>
  </si>
  <si>
    <t>AB 3562 G1 05/19 (1)</t>
  </si>
  <si>
    <t>AB 3565 G1 05/19 (2)</t>
  </si>
  <si>
    <t>OS WS 05/19 (3)</t>
  </si>
  <si>
    <t>AB 3569 G1 05/19 (3)</t>
  </si>
  <si>
    <t>AB 3574 G1 05/19 (4)</t>
  </si>
  <si>
    <t>VALERIO SCIAMANNETTI</t>
  </si>
  <si>
    <t>JC Upgrade P3 04/19 (4)</t>
  </si>
  <si>
    <t>INES TOMUTA</t>
  </si>
  <si>
    <t>JC Upgrade A1 04/19 (4)</t>
  </si>
  <si>
    <t>AB 3550 G2 04/19 (1)</t>
  </si>
  <si>
    <t>S1 05/19 (15)</t>
  </si>
  <si>
    <t>MAZEN WEHBE</t>
  </si>
  <si>
    <t>AB SVC Assessment A2 04/19 (5)</t>
  </si>
  <si>
    <t>S1 05/19 (2)</t>
  </si>
  <si>
    <t xml:space="preserve">PJ </t>
  </si>
  <si>
    <t>S1 05/19 (9)</t>
  </si>
  <si>
    <t>S1 05/19 (11)</t>
  </si>
  <si>
    <t>AB 3568 G4 05/19 (2)</t>
  </si>
  <si>
    <t>AB 3570 G2 05/19 (3)</t>
  </si>
  <si>
    <t>AB 3553 G1 04/19 (2)</t>
  </si>
  <si>
    <t>AB SVC Assessment A4 05/19 (4)</t>
  </si>
  <si>
    <t>AB 3575 G2 05/19 (4)</t>
  </si>
  <si>
    <t>SHARON WHITE</t>
  </si>
  <si>
    <t>CARISSA WOOD</t>
  </si>
  <si>
    <t>AB 3543 G1 03/19 (2)</t>
  </si>
  <si>
    <t>S1 05/19 (6)</t>
  </si>
  <si>
    <t>JC Upgrade P1 05/19 (1)</t>
  </si>
  <si>
    <t>AB 3547 G1 03/19 (4)</t>
  </si>
  <si>
    <t>AB SVC Assessment A1 05/19 (3)</t>
  </si>
  <si>
    <t>AB 3558 G2 04/19 (3)</t>
  </si>
  <si>
    <t>SIMONE WOOD</t>
  </si>
  <si>
    <t>AB 3544 G2 03/19 (2)</t>
  </si>
  <si>
    <t>S1 05/19 (4)</t>
  </si>
  <si>
    <t>S1 05/19 (5)</t>
  </si>
  <si>
    <t>S1 05/19 (8)</t>
  </si>
  <si>
    <t>SVC Review AM 05/19 (1)</t>
  </si>
  <si>
    <t>S1 05/19 (10)</t>
  </si>
  <si>
    <t>S1 05/19 (16)</t>
  </si>
  <si>
    <t>FTT</t>
  </si>
  <si>
    <t>WASSIM HAIDAR</t>
  </si>
  <si>
    <t>LTU PTT Refresher (B) 04/19 (1)</t>
  </si>
  <si>
    <t>PUR LSE2 AM 05/19 (5)</t>
  </si>
  <si>
    <t>LSS1 05/19 (6)</t>
  </si>
  <si>
    <t>AB 3563 G2 05/19 (1)</t>
  </si>
  <si>
    <t>PUR LSE2 AM 05/19 (9)</t>
  </si>
  <si>
    <t>LSS1 05/19 (10)</t>
  </si>
  <si>
    <t>AB 3549 G1 04/19 (1)</t>
  </si>
  <si>
    <t>PUR LSE2 AM 05/19 (12)</t>
  </si>
  <si>
    <t>PUR LSE2 AM 05/19 (13)</t>
  </si>
  <si>
    <t>PUR LSE2 AM 05/19 (14)</t>
  </si>
  <si>
    <t>LTU My Team Work WS 05/19 (3)</t>
  </si>
  <si>
    <t>PUR LSE2 AM 05/19 (16)</t>
  </si>
  <si>
    <t>LSS1 05/19 (16)</t>
  </si>
  <si>
    <t>LTU My Professional Behaviours WS 05/19 (4)</t>
  </si>
  <si>
    <t>PUR LSE2 AM 05/19 (19)</t>
  </si>
  <si>
    <t>PUR LSE1 05/19 (2)</t>
  </si>
  <si>
    <t>PUR LSE1 05/19 (3)</t>
  </si>
  <si>
    <t xml:space="preserve">MSP Hall </t>
  </si>
  <si>
    <t>WALID AHMED</t>
  </si>
  <si>
    <t xml:space="preserve">LINE </t>
  </si>
  <si>
    <t xml:space="preserve">LV </t>
  </si>
  <si>
    <t>AB 3578 G5 05/19 (4)</t>
  </si>
  <si>
    <t>ALI AKBAR ALLYMOHAMED</t>
  </si>
  <si>
    <t>JC Upgrade P2 05/19 (1)</t>
  </si>
  <si>
    <t>FC Upgrade A2 05/19 (2)</t>
  </si>
  <si>
    <t>MARIO ALSOUEIDI</t>
  </si>
  <si>
    <t xml:space="preserve">CIT </t>
  </si>
  <si>
    <t xml:space="preserve">PUR LSE2 AM 05/19 (7) &gt; Participant Welcome </t>
  </si>
  <si>
    <t>ROMINA LARA AROUGUETI</t>
  </si>
  <si>
    <t xml:space="preserve">SEP ER851/852 05/19 (1) &gt; Report Time </t>
  </si>
  <si>
    <t>YOSHIKO BABA</t>
  </si>
  <si>
    <t>CHARBEL BOU CHROUCH</t>
  </si>
  <si>
    <t>ROXANNE BOWEN</t>
  </si>
  <si>
    <t>AB SVC Assessment A2 05/19 (1)</t>
  </si>
  <si>
    <t>AB 3548 G2 03/19 (4)</t>
  </si>
  <si>
    <t>FANNY JOCELYNE PAULETTE BREUVAL</t>
  </si>
  <si>
    <t>AB SVC Assessment A3 05/19 (1)</t>
  </si>
  <si>
    <t>SYLVESTER SHELLEACK BRONI</t>
  </si>
  <si>
    <t>AB SVC Assessment A3 04/19 (5)</t>
  </si>
  <si>
    <t>LORENA CAMPANO</t>
  </si>
  <si>
    <t>JC Upgrade P2 05/19 (4)</t>
  </si>
  <si>
    <t>ORCHIDS CARMEL CAMPBELL</t>
  </si>
  <si>
    <t>BRUNO CARDOSO FARIAS</t>
  </si>
  <si>
    <t>PRASANA CHANDRAN</t>
  </si>
  <si>
    <t>JC Upgrade A2 05/19 (1)</t>
  </si>
  <si>
    <t>IMAD CHIDIAC</t>
  </si>
  <si>
    <t>MARIANA MAGALI CINALLI HERNANDEZ</t>
  </si>
  <si>
    <t>ALINE CULLEN</t>
  </si>
  <si>
    <t>AB SVC Assessment A4 04/19 (5)</t>
  </si>
  <si>
    <t>AB SVC Assessment A4 05/19 (1)</t>
  </si>
  <si>
    <t>TABITHA D SOUZA</t>
  </si>
  <si>
    <t>ALEXANDRE ANIBAL B P S M DA COSTA</t>
  </si>
  <si>
    <t>DANIELA CECILIA DA SILVA</t>
  </si>
  <si>
    <t>JC Upgrade P3 05/19 (3)</t>
  </si>
  <si>
    <t>TANJA DAKIC</t>
  </si>
  <si>
    <t>CHIRAG DASANI</t>
  </si>
  <si>
    <t>FC Upgrade P1 05/19 (1)</t>
  </si>
  <si>
    <t>FC Upgrade P1 05/19 (4)</t>
  </si>
  <si>
    <t>PRISCILA DE SOUSA</t>
  </si>
  <si>
    <t>ANDRE DEGABRIELE</t>
  </si>
  <si>
    <t>AB SVC Assessment A1 04/19 (5)</t>
  </si>
  <si>
    <t>AB 3556 G4 04/19 (2)</t>
  </si>
  <si>
    <t>MAMTA DHARAMDASANI</t>
  </si>
  <si>
    <t>BENJAMIN DIXON</t>
  </si>
  <si>
    <t xml:space="preserve">CIRT </t>
  </si>
  <si>
    <t>JULIE DOWNEY</t>
  </si>
  <si>
    <t>MIGNON DU TOIT</t>
  </si>
  <si>
    <t>ROLAND ELKHOURY</t>
  </si>
  <si>
    <t>HOUSSAM FAOUR</t>
  </si>
  <si>
    <t>FLAVIA FERNANDES DOS SANTOS SADAKA</t>
  </si>
  <si>
    <t>PABLO FORLI</t>
  </si>
  <si>
    <t>ANTONIO GHAFARI</t>
  </si>
  <si>
    <t>FC Upgrade A2 05/19 (1)</t>
  </si>
  <si>
    <t>FC Upgrade P1 05/19 (2)</t>
  </si>
  <si>
    <t>FC Upgrade A2 05/19 (3)</t>
  </si>
  <si>
    <t>FC Upgrade A2 05/19 (4)</t>
  </si>
  <si>
    <t>KATIE GIDDY</t>
  </si>
  <si>
    <t>MARCUS GONZALEZ</t>
  </si>
  <si>
    <t>IVAN GRBIC</t>
  </si>
  <si>
    <t>AYMAN HANA</t>
  </si>
  <si>
    <t>AHMAD HASHEM</t>
  </si>
  <si>
    <t>JC Upgrade P2 04/19 (4)</t>
  </si>
  <si>
    <t>JC Upgrade P2 05/19 (2)</t>
  </si>
  <si>
    <t>JC Upgrade A3 05/19 (3)</t>
  </si>
  <si>
    <t>STEPHEN HENG</t>
  </si>
  <si>
    <t>LORRAINE HOLDEN</t>
  </si>
  <si>
    <t>ALYSSA HUBER</t>
  </si>
  <si>
    <t>TRACEY INGLIS</t>
  </si>
  <si>
    <t>JC Upgrade A3 05/19 (4)</t>
  </si>
  <si>
    <t xml:space="preserve">SEP ER841/842 05/19 (4) &gt; Report Time </t>
  </si>
  <si>
    <t>WADAD KAEDBEY</t>
  </si>
  <si>
    <t>AB 3573 G5 05/19 (3)</t>
  </si>
  <si>
    <t>NADINE KAMATH</t>
  </si>
  <si>
    <t>MOHAMED KAMEL</t>
  </si>
  <si>
    <t>AB 3560 G2 04/19 (4)</t>
  </si>
  <si>
    <t>AB 3564 G3 05/19 (1)</t>
  </si>
  <si>
    <t>DHIRESH KHAMBADKONE</t>
  </si>
  <si>
    <t>CATHERINE KHARMANDAYAN</t>
  </si>
  <si>
    <t>ELZBIETA KOSICKA</t>
  </si>
  <si>
    <t>VARUN KUMAR</t>
  </si>
  <si>
    <t>ANISA LAKE</t>
  </si>
  <si>
    <t>LINDSAY LAMONT</t>
  </si>
  <si>
    <t>TONYA LIMA</t>
  </si>
  <si>
    <t>AB 3554 G2 04/19 (2)</t>
  </si>
  <si>
    <t>JUAN EDUARDO LOSA STANGER</t>
  </si>
  <si>
    <t>NERISSA LOURENCO</t>
  </si>
  <si>
    <t>ERIKA MADDOO</t>
  </si>
  <si>
    <t>JODIE MALPASS</t>
  </si>
  <si>
    <t>YOSSRY MANSOUR</t>
  </si>
  <si>
    <t>GISCARD MATAR</t>
  </si>
  <si>
    <t>EVELYN MC DERMOTT</t>
  </si>
  <si>
    <t>ASHWINI MEHROTRA</t>
  </si>
  <si>
    <t>IHAB MERHI</t>
  </si>
  <si>
    <t xml:space="preserve">SEP ER831/832 05/19 (1) &gt; Report Time </t>
  </si>
  <si>
    <t>HAYLEY MILLINGTON</t>
  </si>
  <si>
    <t>JAYCINTH NORONHA</t>
  </si>
  <si>
    <t>NAOMI ORME</t>
  </si>
  <si>
    <t>GHAZAL OSATIMANESH</t>
  </si>
  <si>
    <t>SILVIA PANCHAL</t>
  </si>
  <si>
    <t>REGGIE PILAPIL</t>
  </si>
  <si>
    <t>AB SVC Assessment A1 05/19 (1)</t>
  </si>
  <si>
    <t>ARETHA PRETORIUS</t>
  </si>
  <si>
    <t>POOJA RAIKAR</t>
  </si>
  <si>
    <t>SHANNAN RANDLE</t>
  </si>
  <si>
    <t>JEFFREY REYES</t>
  </si>
  <si>
    <t>ANN KATHERINE RIMERATA</t>
  </si>
  <si>
    <t>CORINNE ROCK</t>
  </si>
  <si>
    <t>PATRYCJA RODRIGUES</t>
  </si>
  <si>
    <t>AB SVC Assessment A3 05/19 (4)</t>
  </si>
  <si>
    <t>D O RAJARAM ROSHINI</t>
  </si>
  <si>
    <t>LEONARDO SANTANGELO</t>
  </si>
  <si>
    <t>CHERYL SCOTT</t>
  </si>
  <si>
    <t>NATALIIA SHAMS EDDIN</t>
  </si>
  <si>
    <t>ASHISH SHARMA</t>
  </si>
  <si>
    <t>SHEETAL SIDHWANI</t>
  </si>
  <si>
    <t>PRABODH SINGH</t>
  </si>
  <si>
    <t>RACHEL SORIANO</t>
  </si>
  <si>
    <t>JUTARAT THONGSAMAK</t>
  </si>
  <si>
    <t>NATHALIE WARD</t>
  </si>
  <si>
    <t>LISA WILLIAMSON</t>
  </si>
  <si>
    <t>RICHARD YORK</t>
  </si>
  <si>
    <t>PTT</t>
  </si>
  <si>
    <t>LV</t>
  </si>
  <si>
    <t>GLV</t>
  </si>
  <si>
    <t>UPLV</t>
  </si>
  <si>
    <t>PD / PH</t>
  </si>
  <si>
    <t>XX / Weekend</t>
  </si>
  <si>
    <t>SK
(long-term)</t>
  </si>
  <si>
    <t>Project (ADPJ/PJ/PRJ)</t>
  </si>
  <si>
    <t>OD (PMC/OPS/OBU etc)</t>
  </si>
  <si>
    <t>GTC (T&amp;D/TTT/OJT/OBS)</t>
  </si>
  <si>
    <t>Standby</t>
  </si>
  <si>
    <t>CU / Blank</t>
  </si>
  <si>
    <t>CU</t>
  </si>
  <si>
    <t>Blank (CU)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</si>
</sst>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rgb="FFFFFFFF"/>
      <name val="Calibri"/>
      <family val="2"/>
      <scheme val="minor"/>
    </font>
    <font>
      <sz val="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6"/>
      <color rgb="FFFF0000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808040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CCFE"/>
        <bgColor indexed="64"/>
      </patternFill>
    </fill>
    <fill>
      <patternFill patternType="solid">
        <fgColor rgb="FFAF1418"/>
        <bgColor indexed="64"/>
      </patternFill>
    </fill>
    <fill>
      <patternFill patternType="solid">
        <fgColor rgb="FFBAF211"/>
        <bgColor indexed="64"/>
      </patternFill>
    </fill>
    <fill>
      <patternFill patternType="solid">
        <fgColor rgb="FFFECE10"/>
        <bgColor indexed="64"/>
      </patternFill>
    </fill>
    <fill>
      <patternFill patternType="solid">
        <fgColor rgb="FF408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6100C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DBB41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952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7DBFD"/>
        <bgColor indexed="64"/>
      </patternFill>
    </fill>
    <fill>
      <patternFill patternType="solid">
        <fgColor rgb="FF6A0035"/>
        <bgColor indexed="64"/>
      </patternFill>
    </fill>
    <fill>
      <patternFill patternType="solid">
        <fgColor rgb="FF006969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00D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F9F5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96F7"/>
        <bgColor indexed="64"/>
      </patternFill>
    </fill>
    <fill>
      <patternFill patternType="solid">
        <fgColor rgb="FFFFFFC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8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wrapText="1"/>
    </xf>
    <xf numFmtId="0" fontId="19" fillId="33" borderId="11" xfId="0" applyFont="1" applyFill="1" applyBorder="1" applyAlignment="1">
      <alignment wrapText="1"/>
    </xf>
    <xf numFmtId="0" fontId="19" fillId="33" borderId="12" xfId="0" applyFont="1" applyFill="1" applyBorder="1" applyAlignment="1">
      <alignment wrapText="1"/>
    </xf>
    <xf numFmtId="0" fontId="20" fillId="34" borderId="11" xfId="0" applyFont="1" applyFill="1" applyBorder="1" applyAlignment="1">
      <alignment vertical="top" wrapText="1"/>
    </xf>
    <xf numFmtId="0" fontId="21" fillId="35" borderId="13" xfId="0" applyFont="1" applyFill="1" applyBorder="1" applyAlignment="1">
      <alignment vertical="top" wrapText="1"/>
    </xf>
    <xf numFmtId="0" fontId="20" fillId="36" borderId="11" xfId="0" applyFont="1" applyFill="1" applyBorder="1" applyAlignment="1">
      <alignment vertical="top" wrapText="1"/>
    </xf>
    <xf numFmtId="0" fontId="20" fillId="36" borderId="12" xfId="0" applyFont="1" applyFill="1" applyBorder="1" applyAlignment="1">
      <alignment vertical="top" wrapText="1"/>
    </xf>
    <xf numFmtId="0" fontId="20" fillId="40" borderId="11" xfId="0" applyFont="1" applyFill="1" applyBorder="1" applyAlignment="1">
      <alignment vertical="top" wrapText="1"/>
    </xf>
    <xf numFmtId="0" fontId="20" fillId="42" borderId="11" xfId="0" applyFont="1" applyFill="1" applyBorder="1" applyAlignment="1">
      <alignment vertical="top" wrapText="1"/>
    </xf>
    <xf numFmtId="0" fontId="20" fillId="42" borderId="12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20" fillId="46" borderId="11" xfId="0" applyFont="1" applyFill="1" applyBorder="1" applyAlignment="1">
      <alignment vertical="top" wrapText="1"/>
    </xf>
    <xf numFmtId="0" fontId="20" fillId="46" borderId="12" xfId="0" applyFont="1" applyFill="1" applyBorder="1" applyAlignment="1">
      <alignment vertical="top" wrapText="1"/>
    </xf>
    <xf numFmtId="0" fontId="20" fillId="48" borderId="11" xfId="0" applyFont="1" applyFill="1" applyBorder="1" applyAlignment="1">
      <alignment vertical="top" wrapText="1"/>
    </xf>
    <xf numFmtId="0" fontId="20" fillId="48" borderId="12" xfId="0" applyFont="1" applyFill="1" applyBorder="1" applyAlignment="1">
      <alignment vertical="top" wrapText="1"/>
    </xf>
    <xf numFmtId="0" fontId="21" fillId="55" borderId="11" xfId="0" applyFont="1" applyFill="1" applyBorder="1" applyAlignment="1">
      <alignment vertical="top" wrapText="1"/>
    </xf>
    <xf numFmtId="0" fontId="20" fillId="56" borderId="11" xfId="0" applyFont="1" applyFill="1" applyBorder="1" applyAlignment="1">
      <alignment vertical="top" wrapText="1"/>
    </xf>
    <xf numFmtId="0" fontId="20" fillId="56" borderId="12" xfId="0" applyFont="1" applyFill="1" applyBorder="1" applyAlignment="1">
      <alignment vertical="top" wrapText="1"/>
    </xf>
    <xf numFmtId="0" fontId="20" fillId="40" borderId="12" xfId="0" applyFont="1" applyFill="1" applyBorder="1" applyAlignment="1">
      <alignment vertical="top" wrapText="1"/>
    </xf>
    <xf numFmtId="0" fontId="21" fillId="55" borderId="12" xfId="0" applyFont="1" applyFill="1" applyBorder="1" applyAlignment="1">
      <alignment vertical="top" wrapText="1"/>
    </xf>
    <xf numFmtId="0" fontId="20" fillId="59" borderId="11" xfId="0" applyFont="1" applyFill="1" applyBorder="1" applyAlignment="1">
      <alignment vertical="top" wrapText="1"/>
    </xf>
    <xf numFmtId="0" fontId="20" fillId="59" borderId="12" xfId="0" applyFont="1" applyFill="1" applyBorder="1" applyAlignment="1">
      <alignment vertical="top" wrapText="1"/>
    </xf>
    <xf numFmtId="0" fontId="22" fillId="33" borderId="0" xfId="0" applyFont="1" applyFill="1" applyAlignment="1">
      <alignment wrapText="1"/>
    </xf>
    <xf numFmtId="0" fontId="21" fillId="35" borderId="15" xfId="0" applyFont="1" applyFill="1" applyBorder="1" applyAlignment="1">
      <alignment vertical="top" wrapText="1"/>
    </xf>
    <xf numFmtId="0" fontId="21" fillId="35" borderId="16" xfId="0" applyFont="1" applyFill="1" applyBorder="1" applyAlignment="1">
      <alignment vertical="top" wrapText="1"/>
    </xf>
    <xf numFmtId="0" fontId="21" fillId="60" borderId="11" xfId="0" applyFont="1" applyFill="1" applyBorder="1" applyAlignment="1">
      <alignment vertical="top" wrapText="1"/>
    </xf>
    <xf numFmtId="0" fontId="21" fillId="61" borderId="11" xfId="0" applyFont="1" applyFill="1" applyBorder="1" applyAlignment="1">
      <alignment vertical="top" wrapText="1"/>
    </xf>
    <xf numFmtId="0" fontId="21" fillId="60" borderId="12" xfId="0" applyFont="1" applyFill="1" applyBorder="1" applyAlignment="1">
      <alignment vertical="top" wrapText="1"/>
    </xf>
    <xf numFmtId="0" fontId="21" fillId="61" borderId="12" xfId="0" applyFont="1" applyFill="1" applyBorder="1" applyAlignment="1">
      <alignment vertical="top" wrapText="1"/>
    </xf>
    <xf numFmtId="0" fontId="28" fillId="77" borderId="22" xfId="0" applyFont="1" applyFill="1" applyBorder="1" applyAlignment="1">
      <alignment horizontal="center" vertical="center" wrapText="1"/>
    </xf>
    <xf numFmtId="0" fontId="28" fillId="74" borderId="22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8" fillId="75" borderId="22" xfId="0" applyFont="1" applyFill="1" applyBorder="1" applyAlignment="1">
      <alignment horizontal="center" vertical="center" wrapText="1"/>
    </xf>
    <xf numFmtId="0" fontId="28" fillId="73" borderId="22" xfId="0" applyFont="1" applyFill="1" applyBorder="1" applyAlignment="1">
      <alignment horizontal="center" vertical="center" wrapText="1"/>
    </xf>
    <xf numFmtId="0" fontId="28" fillId="76" borderId="22" xfId="0" applyFont="1" applyFill="1" applyBorder="1" applyAlignment="1">
      <alignment horizontal="center" vertical="center" wrapText="1"/>
    </xf>
    <xf numFmtId="0" fontId="29" fillId="33" borderId="22" xfId="0" applyFont="1" applyFill="1" applyBorder="1" applyAlignment="1">
      <alignment horizontal="center" vertical="center"/>
    </xf>
    <xf numFmtId="0" fontId="20" fillId="40" borderId="11" xfId="0" applyFont="1" applyFill="1" applyBorder="1" applyAlignment="1">
      <alignment vertical="top" wrapText="1"/>
    </xf>
    <xf numFmtId="0" fontId="20" fillId="40" borderId="12" xfId="0" applyFont="1" applyFill="1" applyBorder="1" applyAlignment="1">
      <alignment vertical="top" wrapText="1"/>
    </xf>
    <xf numFmtId="0" fontId="21" fillId="55" borderId="12" xfId="0" applyFont="1" applyFill="1" applyBorder="1" applyAlignment="1">
      <alignment vertical="top" wrapText="1"/>
    </xf>
    <xf numFmtId="0" fontId="21" fillId="55" borderId="11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19" fillId="33" borderId="12" xfId="0" applyFont="1" applyFill="1" applyBorder="1" applyAlignment="1">
      <alignment wrapText="1"/>
    </xf>
    <xf numFmtId="0" fontId="20" fillId="46" borderId="11" xfId="0" applyFont="1" applyFill="1" applyBorder="1" applyAlignment="1">
      <alignment vertical="top" wrapText="1"/>
    </xf>
    <xf numFmtId="0" fontId="20" fillId="46" borderId="12" xfId="0" applyFont="1" applyFill="1" applyBorder="1" applyAlignment="1">
      <alignment vertical="top" wrapText="1"/>
    </xf>
    <xf numFmtId="0" fontId="20" fillId="48" borderId="11" xfId="0" applyFont="1" applyFill="1" applyBorder="1" applyAlignment="1">
      <alignment vertical="top" wrapText="1"/>
    </xf>
    <xf numFmtId="0" fontId="20" fillId="48" borderId="12" xfId="0" applyFont="1" applyFill="1" applyBorder="1" applyAlignment="1">
      <alignment vertical="top" wrapText="1"/>
    </xf>
    <xf numFmtId="0" fontId="20" fillId="63" borderId="10" xfId="0" applyFont="1" applyFill="1" applyBorder="1" applyAlignment="1">
      <alignment vertical="top" wrapText="1"/>
    </xf>
    <xf numFmtId="0" fontId="20" fillId="46" borderId="10" xfId="0" applyFont="1" applyFill="1" applyBorder="1" applyAlignment="1">
      <alignment vertical="top" wrapText="1"/>
    </xf>
    <xf numFmtId="0" fontId="21" fillId="66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horizontal="center" vertical="top" wrapText="1"/>
    </xf>
    <xf numFmtId="0" fontId="18" fillId="33" borderId="12" xfId="0" applyFont="1" applyFill="1" applyBorder="1" applyAlignment="1">
      <alignment horizontal="center" vertical="top" wrapText="1"/>
    </xf>
    <xf numFmtId="0" fontId="20" fillId="36" borderId="11" xfId="0" applyFont="1" applyFill="1" applyBorder="1" applyAlignment="1">
      <alignment vertical="top" wrapText="1"/>
    </xf>
    <xf numFmtId="0" fontId="20" fillId="36" borderId="12" xfId="0" applyFont="1" applyFill="1" applyBorder="1" applyAlignment="1">
      <alignment vertical="top" wrapText="1"/>
    </xf>
    <xf numFmtId="0" fontId="20" fillId="63" borderId="11" xfId="0" applyFont="1" applyFill="1" applyBorder="1" applyAlignment="1">
      <alignment vertical="top" wrapText="1"/>
    </xf>
    <xf numFmtId="0" fontId="20" fillId="63" borderId="12" xfId="0" applyFont="1" applyFill="1" applyBorder="1" applyAlignment="1">
      <alignment vertical="top" wrapText="1"/>
    </xf>
    <xf numFmtId="0" fontId="21" fillId="64" borderId="13" xfId="0" applyFont="1" applyFill="1" applyBorder="1" applyAlignment="1">
      <alignment vertical="top" wrapText="1"/>
    </xf>
    <xf numFmtId="0" fontId="21" fillId="64" borderId="17" xfId="0" applyFont="1" applyFill="1" applyBorder="1" applyAlignment="1">
      <alignment vertical="top" wrapText="1"/>
    </xf>
    <xf numFmtId="0" fontId="21" fillId="64" borderId="14" xfId="0" applyFont="1" applyFill="1" applyBorder="1" applyAlignment="1">
      <alignment vertical="top" wrapText="1"/>
    </xf>
    <xf numFmtId="0" fontId="21" fillId="64" borderId="15" xfId="0" applyFont="1" applyFill="1" applyBorder="1" applyAlignment="1">
      <alignment vertical="top" wrapText="1"/>
    </xf>
    <xf numFmtId="0" fontId="21" fillId="64" borderId="18" xfId="0" applyFont="1" applyFill="1" applyBorder="1" applyAlignment="1">
      <alignment vertical="top" wrapText="1"/>
    </xf>
    <xf numFmtId="0" fontId="21" fillId="64" borderId="16" xfId="0" applyFont="1" applyFill="1" applyBorder="1" applyAlignment="1">
      <alignment vertical="top" wrapText="1"/>
    </xf>
    <xf numFmtId="0" fontId="27" fillId="33" borderId="24" xfId="0" applyFont="1" applyFill="1" applyBorder="1" applyAlignment="1">
      <alignment horizontal="center" vertical="center"/>
    </xf>
    <xf numFmtId="0" fontId="27" fillId="33" borderId="25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20" fillId="65" borderId="13" xfId="0" applyFont="1" applyFill="1" applyBorder="1" applyAlignment="1">
      <alignment vertical="top" wrapText="1"/>
    </xf>
    <xf numFmtId="0" fontId="20" fillId="65" borderId="17" xfId="0" applyFont="1" applyFill="1" applyBorder="1" applyAlignment="1">
      <alignment vertical="top" wrapText="1"/>
    </xf>
    <xf numFmtId="0" fontId="20" fillId="65" borderId="14" xfId="0" applyFont="1" applyFill="1" applyBorder="1" applyAlignment="1">
      <alignment vertical="top" wrapText="1"/>
    </xf>
    <xf numFmtId="0" fontId="20" fillId="65" borderId="15" xfId="0" applyFont="1" applyFill="1" applyBorder="1" applyAlignment="1">
      <alignment vertical="top" wrapText="1"/>
    </xf>
    <xf numFmtId="0" fontId="20" fillId="65" borderId="18" xfId="0" applyFont="1" applyFill="1" applyBorder="1" applyAlignment="1">
      <alignment vertical="top" wrapText="1"/>
    </xf>
    <xf numFmtId="0" fontId="20" fillId="65" borderId="16" xfId="0" applyFont="1" applyFill="1" applyBorder="1" applyAlignment="1">
      <alignment vertical="top" wrapText="1"/>
    </xf>
    <xf numFmtId="0" fontId="20" fillId="40" borderId="11" xfId="0" applyFont="1" applyFill="1" applyBorder="1" applyAlignment="1">
      <alignment vertical="top" wrapText="1"/>
    </xf>
    <xf numFmtId="0" fontId="20" fillId="40" borderId="12" xfId="0" applyFont="1" applyFill="1" applyBorder="1" applyAlignment="1">
      <alignment vertical="top" wrapText="1"/>
    </xf>
    <xf numFmtId="0" fontId="21" fillId="35" borderId="11" xfId="0" applyFont="1" applyFill="1" applyBorder="1" applyAlignment="1">
      <alignment vertical="top" wrapText="1"/>
    </xf>
    <xf numFmtId="0" fontId="21" fillId="35" borderId="12" xfId="0" applyFont="1" applyFill="1" applyBorder="1" applyAlignment="1">
      <alignment vertical="top" wrapText="1"/>
    </xf>
    <xf numFmtId="0" fontId="20" fillId="52" borderId="11" xfId="0" applyFont="1" applyFill="1" applyBorder="1" applyAlignment="1">
      <alignment vertical="top" wrapText="1"/>
    </xf>
    <xf numFmtId="0" fontId="20" fillId="52" borderId="12" xfId="0" applyFont="1" applyFill="1" applyBorder="1" applyAlignment="1">
      <alignment vertical="top" wrapText="1"/>
    </xf>
    <xf numFmtId="0" fontId="21" fillId="64" borderId="11" xfId="0" applyFont="1" applyFill="1" applyBorder="1" applyAlignment="1">
      <alignment vertical="top" wrapText="1"/>
    </xf>
    <xf numFmtId="0" fontId="21" fillId="64" borderId="12" xfId="0" applyFont="1" applyFill="1" applyBorder="1" applyAlignment="1">
      <alignment vertical="top" wrapText="1"/>
    </xf>
    <xf numFmtId="0" fontId="20" fillId="53" borderId="11" xfId="0" applyFont="1" applyFill="1" applyBorder="1" applyAlignment="1">
      <alignment vertical="top" wrapText="1"/>
    </xf>
    <xf numFmtId="0" fontId="20" fillId="53" borderId="12" xfId="0" applyFont="1" applyFill="1" applyBorder="1" applyAlignment="1">
      <alignment vertical="top" wrapText="1"/>
    </xf>
    <xf numFmtId="0" fontId="21" fillId="50" borderId="11" xfId="0" applyFont="1" applyFill="1" applyBorder="1" applyAlignment="1">
      <alignment vertical="top" wrapText="1"/>
    </xf>
    <xf numFmtId="0" fontId="21" fillId="50" borderId="12" xfId="0" applyFont="1" applyFill="1" applyBorder="1" applyAlignment="1">
      <alignment vertical="top" wrapText="1"/>
    </xf>
    <xf numFmtId="0" fontId="21" fillId="64" borderId="19" xfId="0" applyFont="1" applyFill="1" applyBorder="1" applyAlignment="1">
      <alignment vertical="top" wrapText="1"/>
    </xf>
    <xf numFmtId="0" fontId="21" fillId="64" borderId="20" xfId="0" applyFont="1" applyFill="1" applyBorder="1" applyAlignment="1">
      <alignment vertical="top" wrapText="1"/>
    </xf>
    <xf numFmtId="0" fontId="21" fillId="64" borderId="21" xfId="0" applyFont="1" applyFill="1" applyBorder="1" applyAlignment="1">
      <alignment vertical="top" wrapText="1"/>
    </xf>
    <xf numFmtId="0" fontId="24" fillId="74" borderId="22" xfId="0" applyFont="1" applyFill="1" applyBorder="1" applyAlignment="1">
      <alignment horizontal="center" vertical="center" wrapText="1"/>
    </xf>
    <xf numFmtId="0" fontId="24" fillId="75" borderId="24" xfId="0" applyFont="1" applyFill="1" applyBorder="1" applyAlignment="1">
      <alignment horizontal="center" vertical="center" wrapText="1"/>
    </xf>
    <xf numFmtId="0" fontId="24" fillId="75" borderId="23" xfId="0" applyFont="1" applyFill="1" applyBorder="1" applyAlignment="1">
      <alignment horizontal="center" vertical="center" wrapText="1"/>
    </xf>
    <xf numFmtId="0" fontId="24" fillId="75" borderId="25" xfId="0" applyFont="1" applyFill="1" applyBorder="1" applyAlignment="1">
      <alignment horizontal="center" vertical="center" wrapText="1"/>
    </xf>
    <xf numFmtId="0" fontId="24" fillId="76" borderId="24" xfId="0" applyFont="1" applyFill="1" applyBorder="1" applyAlignment="1">
      <alignment horizontal="center" vertical="center" wrapText="1"/>
    </xf>
    <xf numFmtId="0" fontId="24" fillId="76" borderId="23" xfId="0" applyFont="1" applyFill="1" applyBorder="1" applyAlignment="1">
      <alignment horizontal="center" vertical="center" wrapText="1"/>
    </xf>
    <xf numFmtId="0" fontId="24" fillId="76" borderId="25" xfId="0" applyFont="1" applyFill="1" applyBorder="1" applyAlignment="1">
      <alignment horizontal="center" vertical="center" wrapText="1"/>
    </xf>
    <xf numFmtId="0" fontId="24" fillId="77" borderId="22" xfId="0" applyFont="1" applyFill="1" applyBorder="1" applyAlignment="1">
      <alignment horizontal="center" vertical="center" wrapText="1"/>
    </xf>
    <xf numFmtId="0" fontId="27" fillId="33" borderId="22" xfId="0" applyFont="1" applyFill="1" applyBorder="1" applyAlignment="1">
      <alignment horizontal="center" vertical="center"/>
    </xf>
    <xf numFmtId="0" fontId="25" fillId="69" borderId="22" xfId="0" applyFont="1" applyFill="1" applyBorder="1" applyAlignment="1">
      <alignment horizontal="center" vertical="center" wrapText="1"/>
    </xf>
    <xf numFmtId="0" fontId="25" fillId="70" borderId="22" xfId="0" applyFont="1" applyFill="1" applyBorder="1" applyAlignment="1">
      <alignment horizontal="center" vertical="center" wrapText="1"/>
    </xf>
    <xf numFmtId="0" fontId="25" fillId="71" borderId="22" xfId="0" applyFont="1" applyFill="1" applyBorder="1" applyAlignment="1">
      <alignment horizontal="center" vertical="center" wrapText="1"/>
    </xf>
    <xf numFmtId="0" fontId="26" fillId="72" borderId="23" xfId="0" applyFont="1" applyFill="1" applyBorder="1" applyAlignment="1">
      <alignment horizontal="center" vertical="center" wrapText="1"/>
    </xf>
    <xf numFmtId="0" fontId="26" fillId="72" borderId="25" xfId="0" applyFont="1" applyFill="1" applyBorder="1" applyAlignment="1">
      <alignment horizontal="center" vertical="center" wrapText="1"/>
    </xf>
    <xf numFmtId="0" fontId="24" fillId="64" borderId="22" xfId="0" applyNumberFormat="1" applyFont="1" applyFill="1" applyBorder="1" applyAlignment="1">
      <alignment horizontal="center" vertical="center" wrapText="1"/>
    </xf>
    <xf numFmtId="0" fontId="25" fillId="68" borderId="22" xfId="0" applyFont="1" applyFill="1" applyBorder="1" applyAlignment="1">
      <alignment horizontal="center" vertical="center" wrapText="1"/>
    </xf>
    <xf numFmtId="0" fontId="21" fillId="41" borderId="11" xfId="0" applyFont="1" applyFill="1" applyBorder="1" applyAlignment="1">
      <alignment vertical="top" wrapText="1"/>
    </xf>
    <xf numFmtId="0" fontId="21" fillId="41" borderId="12" xfId="0" applyFont="1" applyFill="1" applyBorder="1" applyAlignment="1">
      <alignment vertical="top" wrapText="1"/>
    </xf>
    <xf numFmtId="0" fontId="21" fillId="51" borderId="11" xfId="0" applyFont="1" applyFill="1" applyBorder="1" applyAlignment="1">
      <alignment vertical="top" wrapText="1"/>
    </xf>
    <xf numFmtId="0" fontId="21" fillId="51" borderId="12" xfId="0" applyFont="1" applyFill="1" applyBorder="1" applyAlignment="1">
      <alignment vertical="top" wrapText="1"/>
    </xf>
    <xf numFmtId="0" fontId="20" fillId="38" borderId="11" xfId="0" applyFont="1" applyFill="1" applyBorder="1" applyAlignment="1">
      <alignment vertical="top" wrapText="1"/>
    </xf>
    <xf numFmtId="0" fontId="20" fillId="38" borderId="12" xfId="0" applyFont="1" applyFill="1" applyBorder="1" applyAlignment="1">
      <alignment vertical="top" wrapText="1"/>
    </xf>
    <xf numFmtId="0" fontId="21" fillId="39" borderId="11" xfId="0" applyFont="1" applyFill="1" applyBorder="1" applyAlignment="1">
      <alignment vertical="top" wrapText="1"/>
    </xf>
    <xf numFmtId="0" fontId="21" fillId="39" borderId="12" xfId="0" applyFont="1" applyFill="1" applyBorder="1" applyAlignment="1">
      <alignment vertical="top" wrapText="1"/>
    </xf>
    <xf numFmtId="0" fontId="20" fillId="65" borderId="11" xfId="0" applyFont="1" applyFill="1" applyBorder="1" applyAlignment="1">
      <alignment vertical="top" wrapText="1"/>
    </xf>
    <xf numFmtId="0" fontId="20" fillId="65" borderId="12" xfId="0" applyFont="1" applyFill="1" applyBorder="1" applyAlignment="1">
      <alignment vertical="top" wrapText="1"/>
    </xf>
    <xf numFmtId="0" fontId="18" fillId="33" borderId="19" xfId="0" applyFont="1" applyFill="1" applyBorder="1" applyAlignment="1">
      <alignment vertical="top" wrapText="1"/>
    </xf>
    <xf numFmtId="0" fontId="18" fillId="33" borderId="20" xfId="0" applyFont="1" applyFill="1" applyBorder="1" applyAlignment="1">
      <alignment vertical="top" wrapText="1"/>
    </xf>
    <xf numFmtId="0" fontId="18" fillId="33" borderId="21" xfId="0" applyFont="1" applyFill="1" applyBorder="1" applyAlignment="1">
      <alignment vertical="top" wrapText="1"/>
    </xf>
    <xf numFmtId="0" fontId="18" fillId="67" borderId="19" xfId="0" applyFont="1" applyFill="1" applyBorder="1" applyAlignment="1">
      <alignment vertical="top" wrapText="1"/>
    </xf>
    <xf numFmtId="0" fontId="18" fillId="67" borderId="20" xfId="0" applyFont="1" applyFill="1" applyBorder="1" applyAlignment="1">
      <alignment vertical="top" wrapText="1"/>
    </xf>
    <xf numFmtId="0" fontId="18" fillId="67" borderId="21" xfId="0" applyFont="1" applyFill="1" applyBorder="1" applyAlignment="1">
      <alignment vertical="top" wrapText="1"/>
    </xf>
    <xf numFmtId="0" fontId="21" fillId="57" borderId="11" xfId="0" applyFont="1" applyFill="1" applyBorder="1" applyAlignment="1">
      <alignment vertical="top" wrapText="1"/>
    </xf>
    <xf numFmtId="0" fontId="21" fillId="57" borderId="12" xfId="0" applyFont="1" applyFill="1" applyBorder="1" applyAlignment="1">
      <alignment vertical="top" wrapText="1"/>
    </xf>
    <xf numFmtId="0" fontId="21" fillId="55" borderId="11" xfId="0" applyFont="1" applyFill="1" applyBorder="1" applyAlignment="1">
      <alignment vertical="top" wrapText="1"/>
    </xf>
    <xf numFmtId="0" fontId="21" fillId="55" borderId="12" xfId="0" applyFont="1" applyFill="1" applyBorder="1" applyAlignment="1">
      <alignment vertical="top" wrapText="1"/>
    </xf>
    <xf numFmtId="0" fontId="24" fillId="73" borderId="22" xfId="0" applyFont="1" applyFill="1" applyBorder="1" applyAlignment="1">
      <alignment horizontal="center" vertical="center" wrapText="1"/>
    </xf>
    <xf numFmtId="0" fontId="20" fillId="65" borderId="19" xfId="0" applyFont="1" applyFill="1" applyBorder="1" applyAlignment="1">
      <alignment vertical="top" wrapText="1"/>
    </xf>
    <xf numFmtId="0" fontId="20" fillId="65" borderId="21" xfId="0" applyFont="1" applyFill="1" applyBorder="1" applyAlignment="1">
      <alignment vertical="top" wrapText="1"/>
    </xf>
    <xf numFmtId="0" fontId="21" fillId="35" borderId="13" xfId="0" applyFont="1" applyFill="1" applyBorder="1" applyAlignment="1">
      <alignment vertical="top" wrapText="1"/>
    </xf>
    <xf numFmtId="0" fontId="21" fillId="35" borderId="14" xfId="0" applyFont="1" applyFill="1" applyBorder="1" applyAlignment="1">
      <alignment vertical="top" wrapText="1"/>
    </xf>
    <xf numFmtId="0" fontId="21" fillId="35" borderId="15" xfId="0" applyFont="1" applyFill="1" applyBorder="1" applyAlignment="1">
      <alignment vertical="top" wrapText="1"/>
    </xf>
    <xf numFmtId="0" fontId="21" fillId="35" borderId="16" xfId="0" applyFont="1" applyFill="1" applyBorder="1" applyAlignment="1">
      <alignment vertical="top" wrapText="1"/>
    </xf>
    <xf numFmtId="0" fontId="23" fillId="55" borderId="11" xfId="0" applyFont="1" applyFill="1" applyBorder="1" applyAlignment="1">
      <alignment horizontal="center" vertical="center" wrapText="1"/>
    </xf>
    <xf numFmtId="0" fontId="23" fillId="55" borderId="12" xfId="0" applyFont="1" applyFill="1" applyBorder="1" applyAlignment="1">
      <alignment horizontal="center" vertical="center" wrapText="1"/>
    </xf>
    <xf numFmtId="0" fontId="21" fillId="60" borderId="11" xfId="0" applyFont="1" applyFill="1" applyBorder="1" applyAlignment="1">
      <alignment vertical="top" wrapText="1"/>
    </xf>
    <xf numFmtId="0" fontId="21" fillId="60" borderId="12" xfId="0" applyFont="1" applyFill="1" applyBorder="1" applyAlignment="1">
      <alignment vertical="top" wrapText="1"/>
    </xf>
    <xf numFmtId="0" fontId="21" fillId="62" borderId="11" xfId="0" applyFont="1" applyFill="1" applyBorder="1" applyAlignment="1">
      <alignment vertical="top" wrapText="1"/>
    </xf>
    <xf numFmtId="0" fontId="21" fillId="62" borderId="12" xfId="0" applyFont="1" applyFill="1" applyBorder="1" applyAlignment="1">
      <alignment vertical="top" wrapText="1"/>
    </xf>
    <xf numFmtId="0" fontId="21" fillId="37" borderId="11" xfId="0" applyFont="1" applyFill="1" applyBorder="1" applyAlignment="1">
      <alignment vertical="top" wrapText="1"/>
    </xf>
    <xf numFmtId="0" fontId="21" fillId="37" borderId="12" xfId="0" applyFont="1" applyFill="1" applyBorder="1" applyAlignment="1">
      <alignment vertical="top" wrapText="1"/>
    </xf>
    <xf numFmtId="0" fontId="21" fillId="43" borderId="11" xfId="0" applyFont="1" applyFill="1" applyBorder="1" applyAlignment="1">
      <alignment vertical="top" wrapText="1"/>
    </xf>
    <xf numFmtId="0" fontId="21" fillId="43" borderId="12" xfId="0" applyFont="1" applyFill="1" applyBorder="1" applyAlignment="1">
      <alignment vertical="top" wrapText="1"/>
    </xf>
    <xf numFmtId="0" fontId="20" fillId="54" borderId="11" xfId="0" applyFont="1" applyFill="1" applyBorder="1" applyAlignment="1">
      <alignment vertical="top" wrapText="1"/>
    </xf>
    <xf numFmtId="0" fontId="20" fillId="54" borderId="12" xfId="0" applyFont="1" applyFill="1" applyBorder="1" applyAlignment="1">
      <alignment vertical="top" wrapText="1"/>
    </xf>
    <xf numFmtId="0" fontId="20" fillId="58" borderId="11" xfId="0" applyFont="1" applyFill="1" applyBorder="1" applyAlignment="1">
      <alignment vertical="top" wrapText="1"/>
    </xf>
    <xf numFmtId="0" fontId="20" fillId="58" borderId="12" xfId="0" applyFont="1" applyFill="1" applyBorder="1" applyAlignment="1">
      <alignment vertical="top" wrapText="1"/>
    </xf>
    <xf numFmtId="0" fontId="21" fillId="44" borderId="11" xfId="0" applyFont="1" applyFill="1" applyBorder="1" applyAlignment="1">
      <alignment vertical="top" wrapText="1"/>
    </xf>
    <xf numFmtId="0" fontId="21" fillId="44" borderId="12" xfId="0" applyFont="1" applyFill="1" applyBorder="1" applyAlignment="1">
      <alignment vertical="top" wrapText="1"/>
    </xf>
    <xf numFmtId="0" fontId="30" fillId="0" borderId="11" xfId="0" applyFont="1" applyFill="1" applyBorder="1" applyAlignment="1">
      <alignment vertical="top" wrapText="1"/>
    </xf>
    <xf numFmtId="0" fontId="30" fillId="0" borderId="12" xfId="0" applyFont="1" applyFill="1" applyBorder="1" applyAlignment="1">
      <alignment vertical="top" wrapText="1"/>
    </xf>
    <xf numFmtId="0" fontId="20" fillId="56" borderId="11" xfId="0" applyFont="1" applyFill="1" applyBorder="1" applyAlignment="1">
      <alignment vertical="top" wrapText="1"/>
    </xf>
    <xf numFmtId="0" fontId="20" fillId="56" borderId="12" xfId="0" applyFont="1" applyFill="1" applyBorder="1" applyAlignment="1">
      <alignment vertical="top" wrapText="1"/>
    </xf>
    <xf numFmtId="0" fontId="21" fillId="49" borderId="11" xfId="0" applyFont="1" applyFill="1" applyBorder="1" applyAlignment="1">
      <alignment vertical="top" wrapText="1"/>
    </xf>
    <xf numFmtId="0" fontId="21" fillId="49" borderId="12" xfId="0" applyFont="1" applyFill="1" applyBorder="1" applyAlignment="1">
      <alignment vertical="top" wrapText="1"/>
    </xf>
    <xf numFmtId="0" fontId="20" fillId="47" borderId="11" xfId="0" applyFont="1" applyFill="1" applyBorder="1" applyAlignment="1">
      <alignment vertical="top" wrapText="1"/>
    </xf>
    <xf numFmtId="0" fontId="20" fillId="47" borderId="12" xfId="0" applyFont="1" applyFill="1" applyBorder="1" applyAlignment="1">
      <alignment vertical="top" wrapText="1"/>
    </xf>
    <xf numFmtId="0" fontId="20" fillId="45" borderId="11" xfId="0" applyFont="1" applyFill="1" applyBorder="1" applyAlignment="1">
      <alignment vertical="top" wrapText="1"/>
    </xf>
    <xf numFmtId="0" fontId="20" fillId="45" borderId="12" xfId="0" applyFont="1" applyFill="1" applyBorder="1" applyAlignment="1">
      <alignment vertical="top" wrapText="1"/>
    </xf>
    <xf numFmtId="0" fontId="18" fillId="33" borderId="0" xfId="0" applyFont="1" applyFill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1"/>
  <sheetViews>
    <sheetView showGridLines="0" tabSelected="1" topLeftCell="A215" zoomScale="160" zoomScaleNormal="160" workbookViewId="0">
      <pane xSplit="1" topLeftCell="B1" activePane="topRight" state="frozen"/>
      <selection activeCell="A4" sqref="A4"/>
      <selection pane="topRight" activeCell="C182" sqref="C182:L183"/>
    </sheetView>
  </sheetViews>
  <sheetFormatPr defaultColWidth="19.85546875" defaultRowHeight="15" x14ac:dyDescent="0.25"/>
  <cols>
    <col min="1" max="1" width="19.85546875" style="1"/>
    <col min="2" max="3" width="13.7109375" style="1" customWidth="1"/>
    <col min="4" max="5" width="10.7109375" style="1" customWidth="1"/>
    <col min="6" max="10" width="13.7109375" style="1" customWidth="1"/>
    <col min="11" max="12" width="10.7109375" style="1" customWidth="1"/>
    <col min="13" max="17" width="13.7109375" style="1" customWidth="1"/>
    <col min="18" max="19" width="10.7109375" style="1" customWidth="1"/>
    <col min="20" max="24" width="13.7109375" style="1" customWidth="1"/>
    <col min="25" max="26" width="10.7109375" style="1" customWidth="1"/>
    <col min="27" max="31" width="13.7109375" style="1" customWidth="1"/>
    <col min="32" max="32" width="10.7109375" style="1" customWidth="1"/>
    <col min="33" max="16384" width="19.85546875" style="1"/>
  </cols>
  <sheetData>
    <row r="1" spans="1:44" ht="26.25" x14ac:dyDescent="0.25">
      <c r="A1" s="2" t="s">
        <v>0</v>
      </c>
      <c r="B1" s="24" t="s">
        <v>1</v>
      </c>
      <c r="C1" s="157"/>
      <c r="AH1" s="102" t="s">
        <v>317</v>
      </c>
      <c r="AI1" s="103" t="s">
        <v>318</v>
      </c>
      <c r="AJ1" s="97" t="s">
        <v>319</v>
      </c>
      <c r="AK1" s="98" t="s">
        <v>320</v>
      </c>
      <c r="AL1" s="99" t="s">
        <v>321</v>
      </c>
      <c r="AM1" s="100" t="s">
        <v>322</v>
      </c>
      <c r="AN1" s="124" t="s">
        <v>323</v>
      </c>
      <c r="AO1" s="88" t="s">
        <v>324</v>
      </c>
      <c r="AP1" s="89" t="s">
        <v>325</v>
      </c>
      <c r="AQ1" s="92" t="s">
        <v>326</v>
      </c>
      <c r="AR1" s="95" t="s">
        <v>327</v>
      </c>
    </row>
    <row r="2" spans="1:44" ht="39" x14ac:dyDescent="0.25">
      <c r="A2" s="2" t="s">
        <v>2</v>
      </c>
      <c r="B2" s="24" t="s">
        <v>3</v>
      </c>
      <c r="C2" s="157"/>
      <c r="AH2" s="102"/>
      <c r="AI2" s="103"/>
      <c r="AJ2" s="97"/>
      <c r="AK2" s="98"/>
      <c r="AL2" s="99"/>
      <c r="AM2" s="100"/>
      <c r="AN2" s="124"/>
      <c r="AO2" s="88"/>
      <c r="AP2" s="90"/>
      <c r="AQ2" s="93"/>
      <c r="AR2" s="95"/>
    </row>
    <row r="3" spans="1:44" ht="28.5" customHeight="1" x14ac:dyDescent="0.25">
      <c r="A3" s="131" t="s">
        <v>173</v>
      </c>
      <c r="B3" s="51" t="s">
        <v>4</v>
      </c>
      <c r="C3" s="51" t="s">
        <v>5</v>
      </c>
      <c r="D3" s="51" t="s">
        <v>6</v>
      </c>
      <c r="E3" s="51" t="s">
        <v>7</v>
      </c>
      <c r="F3" s="51" t="s">
        <v>8</v>
      </c>
      <c r="G3" s="51" t="s">
        <v>9</v>
      </c>
      <c r="H3" s="51" t="s">
        <v>10</v>
      </c>
      <c r="I3" s="51" t="s">
        <v>11</v>
      </c>
      <c r="J3" s="51" t="s">
        <v>12</v>
      </c>
      <c r="K3" s="51" t="s">
        <v>13</v>
      </c>
      <c r="L3" s="51" t="s">
        <v>14</v>
      </c>
      <c r="M3" s="51" t="s">
        <v>15</v>
      </c>
      <c r="N3" s="51" t="s">
        <v>16</v>
      </c>
      <c r="O3" s="51" t="s">
        <v>17</v>
      </c>
      <c r="P3" s="51" t="s">
        <v>18</v>
      </c>
      <c r="Q3" s="51" t="s">
        <v>19</v>
      </c>
      <c r="R3" s="51" t="s">
        <v>20</v>
      </c>
      <c r="S3" s="51" t="s">
        <v>21</v>
      </c>
      <c r="T3" s="51" t="s">
        <v>22</v>
      </c>
      <c r="U3" s="51" t="s">
        <v>23</v>
      </c>
      <c r="V3" s="51" t="s">
        <v>24</v>
      </c>
      <c r="W3" s="51" t="s">
        <v>25</v>
      </c>
      <c r="X3" s="51" t="s">
        <v>26</v>
      </c>
      <c r="Y3" s="51" t="s">
        <v>27</v>
      </c>
      <c r="Z3" s="51" t="s">
        <v>28</v>
      </c>
      <c r="AA3" s="51" t="s">
        <v>29</v>
      </c>
      <c r="AB3" s="51" t="s">
        <v>30</v>
      </c>
      <c r="AC3" s="51" t="s">
        <v>31</v>
      </c>
      <c r="AD3" s="51" t="s">
        <v>32</v>
      </c>
      <c r="AE3" s="51" t="s">
        <v>33</v>
      </c>
      <c r="AF3" s="51" t="s">
        <v>34</v>
      </c>
      <c r="AH3" s="102"/>
      <c r="AI3" s="103"/>
      <c r="AJ3" s="97"/>
      <c r="AK3" s="98"/>
      <c r="AL3" s="99"/>
      <c r="AM3" s="100"/>
      <c r="AN3" s="124"/>
      <c r="AO3" s="88"/>
      <c r="AP3" s="90"/>
      <c r="AQ3" s="93"/>
      <c r="AR3" s="95"/>
    </row>
    <row r="4" spans="1:44" ht="15" customHeight="1" x14ac:dyDescent="0.25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H4" s="102"/>
      <c r="AI4" s="103"/>
      <c r="AJ4" s="97"/>
      <c r="AK4" s="98"/>
      <c r="AL4" s="99"/>
      <c r="AM4" s="101"/>
      <c r="AN4" s="124"/>
      <c r="AO4" s="88"/>
      <c r="AP4" s="91"/>
      <c r="AQ4" s="94"/>
      <c r="AR4" s="95"/>
    </row>
    <row r="5" spans="1:44" x14ac:dyDescent="0.25">
      <c r="A5" s="3" t="s">
        <v>35</v>
      </c>
      <c r="B5" s="65" t="s">
        <v>36</v>
      </c>
      <c r="C5" s="65" t="s">
        <v>36</v>
      </c>
      <c r="D5" s="6" t="s">
        <v>37</v>
      </c>
      <c r="E5" s="6" t="s">
        <v>37</v>
      </c>
      <c r="F5" s="7" t="s">
        <v>38</v>
      </c>
      <c r="G5" s="65" t="s">
        <v>39</v>
      </c>
      <c r="H5" s="137" t="s">
        <v>40</v>
      </c>
      <c r="I5" s="108" t="s">
        <v>41</v>
      </c>
      <c r="J5" s="147" t="s">
        <v>42</v>
      </c>
      <c r="K5" s="6" t="s">
        <v>37</v>
      </c>
      <c r="L5" s="6" t="s">
        <v>37</v>
      </c>
      <c r="M5" s="65" t="s">
        <v>43</v>
      </c>
      <c r="N5" s="65" t="s">
        <v>43</v>
      </c>
      <c r="O5" s="65" t="s">
        <v>43</v>
      </c>
      <c r="P5" s="65" t="s">
        <v>43</v>
      </c>
      <c r="Q5" s="53" t="s">
        <v>44</v>
      </c>
      <c r="R5" s="6" t="s">
        <v>37</v>
      </c>
      <c r="S5" s="6" t="s">
        <v>37</v>
      </c>
      <c r="T5" s="53" t="s">
        <v>44</v>
      </c>
      <c r="U5" s="53" t="s">
        <v>44</v>
      </c>
      <c r="V5" s="53" t="s">
        <v>44</v>
      </c>
      <c r="W5" s="53" t="s">
        <v>44</v>
      </c>
      <c r="X5" s="53" t="s">
        <v>44</v>
      </c>
      <c r="Y5" s="6" t="s">
        <v>37</v>
      </c>
      <c r="Z5" s="6" t="s">
        <v>37</v>
      </c>
      <c r="AA5" s="53" t="s">
        <v>44</v>
      </c>
      <c r="AB5" s="53" t="s">
        <v>44</v>
      </c>
      <c r="AC5" s="53" t="s">
        <v>44</v>
      </c>
      <c r="AD5" s="53" t="s">
        <v>44</v>
      </c>
      <c r="AE5" s="53" t="s">
        <v>44</v>
      </c>
      <c r="AF5" s="75" t="s">
        <v>37</v>
      </c>
      <c r="AH5" s="63">
        <f>COUNTIF($B5:$AF5,"LV ")</f>
        <v>0</v>
      </c>
      <c r="AI5" s="96">
        <f>COUNTIF($B5:$AF5,"GLV ")</f>
        <v>0</v>
      </c>
      <c r="AJ5" s="96">
        <f>COUNTIF($B5:$AF5,"UPLV ")</f>
        <v>0</v>
      </c>
      <c r="AK5" s="96">
        <f>COUNTIF($B5:$AF5,"PD ")+COUNTIF($B5:$AF5,"PH ")</f>
        <v>0</v>
      </c>
      <c r="AL5" s="96">
        <f>COUNTIF($B5:$AF5,"XX ")</f>
        <v>9</v>
      </c>
      <c r="AM5" s="63">
        <f>COUNTIF($B5:$AF5,"SK ")</f>
        <v>0</v>
      </c>
      <c r="AN5" s="63">
        <f>(COUNTIF($B5:$AF5,"ADPJ "))+(COUNTIF($B5:$AF5,"PJ "))+(COUNTIF($B5:$AF5,"PRJ "))</f>
        <v>0</v>
      </c>
      <c r="AO5" s="63">
        <f>(COUNTIF($B5:$AF5,"PMD "))+(COUNTIF($B5:$AF5,"PMDN "))+(COUNTIF($B5:$AF5,"PMDU "))+(COUNTIF($B5:$AF5,"SMD "))+(COUNTIF($B5:$AF5,"SMDN "))+(COUNTIF($B5:$AF5,"SMDU "))+(COUNTIF($B5:$AF5,"PSD "))+(COUNTIF($B5:$AF5,"PSDN "))+(COUNTIF($B5:$AF5,"PSDU "))+(COUNTIF($B5:$AF5,"PMC "))+(COUNTIF($B5:$AF5,"PMCM "))+(COUNTIF($B5:$AF5,"PMCN "))+(COUNTIF($B5:$AF5,"PMCE "))+(COUNTIF($B5:$AF5,"SHD "))+(COUNTIF($B5:$AF5,"PDP "))+(COUNTIF($B5:$AF5,"DEV "))+(COUNTIF($B5:$AF5,"MPP "))+(COUNTIF($B5:$AF5,"OPS1 "))+(COUNTIF($B5:$AF5,"OPS2 "))+(COUNTIF($B5:$AF5,"OBU "))+(COUNTIF($B5:$AF5,"Infospace "))+(COUNTIF($B5:$AF5,"WSET "))</f>
        <v>0</v>
      </c>
      <c r="AP5" s="63">
        <f>(COUNTIF($B5:$AF5,"T&amp;D "))+(COUNTIF($B5:$AF5,"TTT "))+(COUNTIF($B5:$AF5,"OJT "))+(COUNTIF($B5:$AF5,"OBS "))+(COUNTIF($B6:$AF6,"Observer "))+(COUNTIF($B5:$AF5,"*&gt;* "))</f>
        <v>0</v>
      </c>
      <c r="AQ5" s="63">
        <f>(COUNTIF($B5:$AF5,"S1 "))+(COUNTIF($B5:$AF5,"S2 "))+(COUNTIF($B5:$AF5,"S3 "))+(COUNTIF($B5:$AF5,"S4 "))+(COUNTIF($B5:$AF5,"S1"))</f>
        <v>0</v>
      </c>
      <c r="AR5" s="63">
        <f>COUNTIF($B5:$AF5,"CU ")+COUNTIF($B5:$AF5,"")</f>
        <v>0</v>
      </c>
    </row>
    <row r="6" spans="1:44" ht="15" customHeight="1" x14ac:dyDescent="0.25">
      <c r="A6" s="4">
        <v>-389621</v>
      </c>
      <c r="B6" s="66"/>
      <c r="C6" s="66"/>
      <c r="D6" s="25"/>
      <c r="E6" s="26"/>
      <c r="F6" s="8">
        <v>402</v>
      </c>
      <c r="G6" s="66"/>
      <c r="H6" s="138"/>
      <c r="I6" s="109"/>
      <c r="J6" s="148"/>
      <c r="K6" s="25"/>
      <c r="L6" s="26"/>
      <c r="M6" s="66"/>
      <c r="N6" s="66"/>
      <c r="O6" s="66"/>
      <c r="P6" s="66"/>
      <c r="Q6" s="54"/>
      <c r="R6" s="25"/>
      <c r="S6" s="26"/>
      <c r="T6" s="54"/>
      <c r="U6" s="54"/>
      <c r="V6" s="54"/>
      <c r="W6" s="54"/>
      <c r="X6" s="54"/>
      <c r="Y6" s="25"/>
      <c r="Z6" s="26"/>
      <c r="AA6" s="54"/>
      <c r="AB6" s="54"/>
      <c r="AC6" s="54"/>
      <c r="AD6" s="54"/>
      <c r="AE6" s="54"/>
      <c r="AF6" s="76"/>
      <c r="AH6" s="64"/>
      <c r="AI6" s="96"/>
      <c r="AJ6" s="96"/>
      <c r="AK6" s="96"/>
      <c r="AL6" s="96"/>
      <c r="AM6" s="64"/>
      <c r="AN6" s="64"/>
      <c r="AO6" s="64"/>
      <c r="AP6" s="64"/>
      <c r="AQ6" s="64"/>
      <c r="AR6" s="64"/>
    </row>
    <row r="7" spans="1:44" ht="15" customHeight="1" x14ac:dyDescent="0.25">
      <c r="A7" s="3" t="s">
        <v>45</v>
      </c>
      <c r="B7" s="73" t="s">
        <v>46</v>
      </c>
      <c r="C7" s="104" t="s">
        <v>47</v>
      </c>
      <c r="D7" s="6" t="s">
        <v>37</v>
      </c>
      <c r="E7" s="6" t="s">
        <v>37</v>
      </c>
      <c r="F7" s="65" t="s">
        <v>39</v>
      </c>
      <c r="G7" s="10" t="s">
        <v>48</v>
      </c>
      <c r="H7" s="65" t="s">
        <v>39</v>
      </c>
      <c r="I7" s="65" t="s">
        <v>39</v>
      </c>
      <c r="J7" s="65" t="s">
        <v>39</v>
      </c>
      <c r="K7" s="6" t="s">
        <v>37</v>
      </c>
      <c r="L7" s="6" t="s">
        <v>37</v>
      </c>
      <c r="M7" s="73" t="s">
        <v>49</v>
      </c>
      <c r="N7" s="73" t="s">
        <v>49</v>
      </c>
      <c r="O7" s="73" t="s">
        <v>49</v>
      </c>
      <c r="P7" s="139" t="s">
        <v>50</v>
      </c>
      <c r="Q7" s="73" t="s">
        <v>49</v>
      </c>
      <c r="R7" s="6" t="s">
        <v>37</v>
      </c>
      <c r="S7" s="6" t="s">
        <v>37</v>
      </c>
      <c r="T7" s="73" t="s">
        <v>51</v>
      </c>
      <c r="U7" s="73" t="s">
        <v>51</v>
      </c>
      <c r="V7" s="73" t="s">
        <v>51</v>
      </c>
      <c r="W7" s="73" t="s">
        <v>51</v>
      </c>
      <c r="X7" s="73" t="s">
        <v>51</v>
      </c>
      <c r="Y7" s="6" t="s">
        <v>37</v>
      </c>
      <c r="Z7" s="6" t="s">
        <v>37</v>
      </c>
      <c r="AA7" s="145" t="s">
        <v>52</v>
      </c>
      <c r="AB7" s="145" t="s">
        <v>52</v>
      </c>
      <c r="AC7" s="145" t="s">
        <v>52</v>
      </c>
      <c r="AD7" s="145" t="s">
        <v>52</v>
      </c>
      <c r="AE7" s="145" t="s">
        <v>52</v>
      </c>
      <c r="AF7" s="75" t="s">
        <v>37</v>
      </c>
      <c r="AH7" s="63">
        <f>COUNTIF($B7:$AF7,"LV ")</f>
        <v>0</v>
      </c>
      <c r="AI7" s="63">
        <f>COUNTIF($B7:$AF7,"GLV ")</f>
        <v>1</v>
      </c>
      <c r="AJ7" s="63">
        <f>COUNTIF($B7:$AF7,"UPLV ")</f>
        <v>0</v>
      </c>
      <c r="AK7" s="63">
        <f>COUNTIF($B7:$AF7,"PD ")+COUNTIF($B7:$AF7,"PH ")</f>
        <v>0</v>
      </c>
      <c r="AL7" s="63">
        <f>COUNTIF($B7:$AF7,"XX ")</f>
        <v>9</v>
      </c>
      <c r="AM7" s="63">
        <f>COUNTIF($B7:$AF7,"SK ")</f>
        <v>0</v>
      </c>
      <c r="AN7" s="63">
        <f>(COUNTIF($B7:$AF7,"ADPJ "))+(COUNTIF($B7:$AF7,"PJ "))+(COUNTIF($B7:$AF7,"PRJ "))</f>
        <v>0</v>
      </c>
      <c r="AO7" s="63">
        <f t="shared" ref="AO7" si="0">(COUNTIF($B7:$AF7,"PMD "))+(COUNTIF($B7:$AF7,"PMDN "))+(COUNTIF($B7:$AF7,"PMDU "))+(COUNTIF($B7:$AF7,"SMD "))+(COUNTIF($B7:$AF7,"SMDN "))+(COUNTIF($B7:$AF7,"SMDU "))+(COUNTIF($B7:$AF7,"PSD "))+(COUNTIF($B7:$AF7,"PSDN "))+(COUNTIF($B7:$AF7,"PSDU "))+(COUNTIF($B7:$AF7,"PMC "))+(COUNTIF($B7:$AF7,"PMCM "))+(COUNTIF($B7:$AF7,"PMCN "))+(COUNTIF($B7:$AF7,"PMCE "))+(COUNTIF($B7:$AF7,"SHD "))+(COUNTIF($B7:$AF7,"PDP "))+(COUNTIF($B7:$AF7,"DEV "))+(COUNTIF($B7:$AF7,"MPP "))+(COUNTIF($B7:$AF7,"OPS1 "))+(COUNTIF($B7:$AF7,"OPS2 "))+(COUNTIF($B7:$AF7,"OBU "))+(COUNTIF($B7:$AF7,"Infospace "))+(COUNTIF($B7:$AF7,"WSET "))</f>
        <v>5</v>
      </c>
      <c r="AP7" s="63">
        <f>(COUNTIF($B7:$AF7,"T&amp;D "))+(COUNTIF($B7:$AF7,"TTT "))+(COUNTIF($B7:$AF7,"OJT "))+(COUNTIF($B7:$AF7,"OBS "))+(COUNTIF($B8:$AF8,"Observer "))+(COUNTIF($B7:$AF7,"*&gt;* "))</f>
        <v>0</v>
      </c>
      <c r="AQ7" s="63">
        <f t="shared" ref="AQ7" si="1">(COUNTIF($B7:$AF7,"S1 "))+(COUNTIF($B7:$AF7,"S2 "))+(COUNTIF($B7:$AF7,"S3 "))+(COUNTIF($B7:$AF7,"S4 "))+(COUNTIF($B7:$AF7,"S1"))</f>
        <v>0</v>
      </c>
      <c r="AR7" s="63">
        <f t="shared" ref="AR7" si="2">COUNTIF($B7:$AF7,"CU ")+COUNTIF($B7:$AF7,"")</f>
        <v>0</v>
      </c>
    </row>
    <row r="8" spans="1:44" ht="15" customHeight="1" x14ac:dyDescent="0.25">
      <c r="A8" s="4">
        <v>-171290</v>
      </c>
      <c r="B8" s="74"/>
      <c r="C8" s="105"/>
      <c r="D8" s="25"/>
      <c r="E8" s="26"/>
      <c r="F8" s="66"/>
      <c r="G8" s="11">
        <v>401</v>
      </c>
      <c r="H8" s="66"/>
      <c r="I8" s="66"/>
      <c r="J8" s="66"/>
      <c r="K8" s="25"/>
      <c r="L8" s="26"/>
      <c r="M8" s="74"/>
      <c r="N8" s="74"/>
      <c r="O8" s="74"/>
      <c r="P8" s="140"/>
      <c r="Q8" s="74"/>
      <c r="R8" s="25"/>
      <c r="S8" s="26"/>
      <c r="T8" s="74"/>
      <c r="U8" s="74"/>
      <c r="V8" s="74"/>
      <c r="W8" s="74"/>
      <c r="X8" s="74"/>
      <c r="Y8" s="25"/>
      <c r="Z8" s="26"/>
      <c r="AA8" s="146"/>
      <c r="AB8" s="146"/>
      <c r="AC8" s="146"/>
      <c r="AD8" s="146"/>
      <c r="AE8" s="146"/>
      <c r="AF8" s="76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</row>
    <row r="9" spans="1:44" ht="15" customHeight="1" x14ac:dyDescent="0.25">
      <c r="A9" s="3" t="s">
        <v>53</v>
      </c>
      <c r="B9" s="53" t="s">
        <v>54</v>
      </c>
      <c r="C9" s="53" t="s">
        <v>54</v>
      </c>
      <c r="D9" s="6" t="s">
        <v>37</v>
      </c>
      <c r="E9" s="6" t="s">
        <v>37</v>
      </c>
      <c r="F9" s="53" t="s">
        <v>54</v>
      </c>
      <c r="G9" s="53" t="s">
        <v>54</v>
      </c>
      <c r="H9" s="53" t="s">
        <v>54</v>
      </c>
      <c r="I9" s="53" t="s">
        <v>54</v>
      </c>
      <c r="J9" s="53" t="s">
        <v>54</v>
      </c>
      <c r="K9" s="6" t="s">
        <v>37</v>
      </c>
      <c r="L9" s="6" t="s">
        <v>37</v>
      </c>
      <c r="M9" s="104" t="s">
        <v>47</v>
      </c>
      <c r="N9" s="104" t="s">
        <v>47</v>
      </c>
      <c r="O9" s="104" t="s">
        <v>47</v>
      </c>
      <c r="P9" s="104" t="s">
        <v>47</v>
      </c>
      <c r="Q9" s="104" t="s">
        <v>47</v>
      </c>
      <c r="R9" s="6" t="s">
        <v>37</v>
      </c>
      <c r="S9" s="6" t="s">
        <v>37</v>
      </c>
      <c r="T9" s="65" t="s">
        <v>55</v>
      </c>
      <c r="U9" s="65" t="s">
        <v>55</v>
      </c>
      <c r="V9" s="65" t="s">
        <v>55</v>
      </c>
      <c r="W9" s="65" t="s">
        <v>55</v>
      </c>
      <c r="X9" s="65" t="s">
        <v>55</v>
      </c>
      <c r="Y9" s="6" t="s">
        <v>37</v>
      </c>
      <c r="Z9" s="6" t="s">
        <v>37</v>
      </c>
      <c r="AA9" s="65" t="s">
        <v>56</v>
      </c>
      <c r="AB9" s="5" t="s">
        <v>57</v>
      </c>
      <c r="AC9" s="65" t="s">
        <v>56</v>
      </c>
      <c r="AD9" s="65" t="s">
        <v>56</v>
      </c>
      <c r="AE9" s="65" t="s">
        <v>56</v>
      </c>
      <c r="AF9" s="75" t="s">
        <v>37</v>
      </c>
      <c r="AH9" s="63">
        <f>COUNTIF($B9:$AF9,"LV ")</f>
        <v>0</v>
      </c>
      <c r="AI9" s="63">
        <f>COUNTIF($B9:$AF9,"GLV ")</f>
        <v>5</v>
      </c>
      <c r="AJ9" s="63">
        <f>COUNTIF($B9:$AF9,"UPLV ")</f>
        <v>0</v>
      </c>
      <c r="AK9" s="63">
        <f>COUNTIF($B9:$AF9,"PD ")+COUNTIF($B9:$AF9,"PH ")</f>
        <v>0</v>
      </c>
      <c r="AL9" s="63">
        <f>COUNTIF($B9:$AF9,"XX ")</f>
        <v>9</v>
      </c>
      <c r="AM9" s="63">
        <f>COUNTIF($B9:$AF9,"SK ")</f>
        <v>0</v>
      </c>
      <c r="AN9" s="63">
        <f>(COUNTIF($B9:$AF9,"ADPJ "))+(COUNTIF($B9:$AF9,"PJ "))+(COUNTIF($B9:$AF9,"PRJ "))</f>
        <v>0</v>
      </c>
      <c r="AO9" s="63">
        <f t="shared" ref="AO9" si="3">(COUNTIF($B9:$AF9,"PMD "))+(COUNTIF($B9:$AF9,"PMDN "))+(COUNTIF($B9:$AF9,"PMDU "))+(COUNTIF($B9:$AF9,"SMD "))+(COUNTIF($B9:$AF9,"SMDN "))+(COUNTIF($B9:$AF9,"SMDU "))+(COUNTIF($B9:$AF9,"PSD "))+(COUNTIF($B9:$AF9,"PSDN "))+(COUNTIF($B9:$AF9,"PSDU "))+(COUNTIF($B9:$AF9,"PMC "))+(COUNTIF($B9:$AF9,"PMCM "))+(COUNTIF($B9:$AF9,"PMCN "))+(COUNTIF($B9:$AF9,"PMCE "))+(COUNTIF($B9:$AF9,"SHD "))+(COUNTIF($B9:$AF9,"PDP "))+(COUNTIF($B9:$AF9,"DEV "))+(COUNTIF($B9:$AF9,"MPP "))+(COUNTIF($B9:$AF9,"OPS1 "))+(COUNTIF($B9:$AF9,"OPS2 "))+(COUNTIF($B9:$AF9,"OBU "))+(COUNTIF($B9:$AF9,"Infospace "))+(COUNTIF($B9:$AF9,"WSET "))</f>
        <v>0</v>
      </c>
      <c r="AP9" s="63">
        <f>(COUNTIF($B9:$AF9,"T&amp;D "))+(COUNTIF($B9:$AF9,"TTT "))+(COUNTIF($B9:$AF9,"OJT "))+(COUNTIF($B9:$AF9,"OBS "))+(COUNTIF($B10:$AF10,"Observer "))+(COUNTIF($B9:$AF9,"*&gt;* "))</f>
        <v>0</v>
      </c>
      <c r="AQ9" s="63">
        <f t="shared" ref="AQ9" si="4">(COUNTIF($B9:$AF9,"S1 "))+(COUNTIF($B9:$AF9,"S2 "))+(COUNTIF($B9:$AF9,"S3 "))+(COUNTIF($B9:$AF9,"S4 "))+(COUNTIF($B9:$AF9,"S1"))</f>
        <v>0</v>
      </c>
      <c r="AR9" s="63">
        <f t="shared" ref="AR9" si="5">COUNTIF($B9:$AF9,"CU ")+COUNTIF($B9:$AF9,"")</f>
        <v>0</v>
      </c>
    </row>
    <row r="10" spans="1:44" ht="15" customHeight="1" x14ac:dyDescent="0.25">
      <c r="A10" s="4">
        <v>-426180</v>
      </c>
      <c r="B10" s="54"/>
      <c r="C10" s="54"/>
      <c r="D10" s="25"/>
      <c r="E10" s="26"/>
      <c r="F10" s="54"/>
      <c r="G10" s="54"/>
      <c r="H10" s="54"/>
      <c r="I10" s="54"/>
      <c r="J10" s="54"/>
      <c r="K10" s="25"/>
      <c r="L10" s="26"/>
      <c r="M10" s="105"/>
      <c r="N10" s="105"/>
      <c r="O10" s="105"/>
      <c r="P10" s="105"/>
      <c r="Q10" s="105"/>
      <c r="R10" s="25"/>
      <c r="S10" s="26"/>
      <c r="T10" s="66"/>
      <c r="U10" s="66"/>
      <c r="V10" s="66"/>
      <c r="W10" s="66"/>
      <c r="X10" s="66"/>
      <c r="Y10" s="25"/>
      <c r="Z10" s="26"/>
      <c r="AA10" s="66"/>
      <c r="AB10" s="12">
        <v>402</v>
      </c>
      <c r="AC10" s="66"/>
      <c r="AD10" s="66"/>
      <c r="AE10" s="66"/>
      <c r="AF10" s="76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</row>
    <row r="11" spans="1:44" ht="15" customHeight="1" x14ac:dyDescent="0.25">
      <c r="A11" s="3" t="s">
        <v>58</v>
      </c>
      <c r="B11" s="155" t="s">
        <v>59</v>
      </c>
      <c r="C11" s="13" t="s">
        <v>60</v>
      </c>
      <c r="D11" s="6" t="s">
        <v>37</v>
      </c>
      <c r="E11" s="6" t="s">
        <v>37</v>
      </c>
      <c r="F11" s="104" t="s">
        <v>47</v>
      </c>
      <c r="G11" s="104" t="s">
        <v>47</v>
      </c>
      <c r="H11" s="104" t="s">
        <v>47</v>
      </c>
      <c r="I11" s="104" t="s">
        <v>47</v>
      </c>
      <c r="J11" s="104" t="s">
        <v>47</v>
      </c>
      <c r="K11" s="6" t="s">
        <v>37</v>
      </c>
      <c r="L11" s="6" t="s">
        <v>37</v>
      </c>
      <c r="M11" s="153" t="s">
        <v>61</v>
      </c>
      <c r="N11" s="153" t="s">
        <v>61</v>
      </c>
      <c r="O11" s="15" t="s">
        <v>62</v>
      </c>
      <c r="P11" s="153" t="s">
        <v>61</v>
      </c>
      <c r="Q11" s="13" t="s">
        <v>63</v>
      </c>
      <c r="R11" s="6" t="s">
        <v>37</v>
      </c>
      <c r="S11" s="6" t="s">
        <v>37</v>
      </c>
      <c r="T11" s="153" t="s">
        <v>61</v>
      </c>
      <c r="U11" s="153" t="s">
        <v>61</v>
      </c>
      <c r="V11" s="15" t="s">
        <v>64</v>
      </c>
      <c r="W11" s="13" t="s">
        <v>65</v>
      </c>
      <c r="X11" s="13" t="s">
        <v>66</v>
      </c>
      <c r="Y11" s="6" t="s">
        <v>37</v>
      </c>
      <c r="Z11" s="6" t="s">
        <v>37</v>
      </c>
      <c r="AA11" s="151" t="s">
        <v>67</v>
      </c>
      <c r="AB11" s="151" t="s">
        <v>67</v>
      </c>
      <c r="AC11" s="15" t="s">
        <v>57</v>
      </c>
      <c r="AD11" s="13" t="s">
        <v>68</v>
      </c>
      <c r="AE11" s="13" t="s">
        <v>69</v>
      </c>
      <c r="AF11" s="75" t="s">
        <v>37</v>
      </c>
      <c r="AH11" s="63">
        <f>COUNTIF($B11:$AF11,"LV ")</f>
        <v>0</v>
      </c>
      <c r="AI11" s="63">
        <f>COUNTIF($B11:$AF11,"GLV ")</f>
        <v>5</v>
      </c>
      <c r="AJ11" s="63">
        <f>COUNTIF($B11:$AF11,"UPLV ")</f>
        <v>0</v>
      </c>
      <c r="AK11" s="63">
        <f>COUNTIF($B11:$AF11,"PD ")+COUNTIF($B11:$AF11,"PH ")</f>
        <v>0</v>
      </c>
      <c r="AL11" s="63">
        <f>COUNTIF($B11:$AF11,"XX ")</f>
        <v>9</v>
      </c>
      <c r="AM11" s="63">
        <f>COUNTIF($B11:$AF11,"SK ")</f>
        <v>0</v>
      </c>
      <c r="AN11" s="63">
        <f>(COUNTIF($B11:$AF11,"ADPJ "))+(COUNTIF($B11:$AF11,"PJ "))+(COUNTIF($B11:$AF11,"PRJ "))</f>
        <v>0</v>
      </c>
      <c r="AO11" s="63">
        <f t="shared" ref="AO11" si="6">(COUNTIF($B11:$AF11,"PMD "))+(COUNTIF($B11:$AF11,"PMDN "))+(COUNTIF($B11:$AF11,"PMDU "))+(COUNTIF($B11:$AF11,"SMD "))+(COUNTIF($B11:$AF11,"SMDN "))+(COUNTIF($B11:$AF11,"SMDU "))+(COUNTIF($B11:$AF11,"PSD "))+(COUNTIF($B11:$AF11,"PSDN "))+(COUNTIF($B11:$AF11,"PSDU "))+(COUNTIF($B11:$AF11,"PMC "))+(COUNTIF($B11:$AF11,"PMCM "))+(COUNTIF($B11:$AF11,"PMCN "))+(COUNTIF($B11:$AF11,"PMCE "))+(COUNTIF($B11:$AF11,"SHD "))+(COUNTIF($B11:$AF11,"PDP "))+(COUNTIF($B11:$AF11,"DEV "))+(COUNTIF($B11:$AF11,"MPP "))+(COUNTIF($B11:$AF11,"OPS1 "))+(COUNTIF($B11:$AF11,"OPS2 "))+(COUNTIF($B11:$AF11,"OBU "))+(COUNTIF($B11:$AF11,"Infospace "))+(COUNTIF($B11:$AF11,"WSET "))</f>
        <v>3</v>
      </c>
      <c r="AP11" s="63">
        <f>(COUNTIF($B11:$AF11,"T&amp;D "))+(COUNTIF($B11:$AF11,"TTT "))+(COUNTIF($B11:$AF11,"OJT "))+(COUNTIF($B11:$AF11,"OBS "))+(COUNTIF($B12:$AF12,"Observer "))+(COUNTIF($B11:$AF11,"*&gt;* "))</f>
        <v>0</v>
      </c>
      <c r="AQ11" s="63">
        <f t="shared" ref="AQ11" si="7">(COUNTIF($B11:$AF11,"S1 "))+(COUNTIF($B11:$AF11,"S2 "))+(COUNTIF($B11:$AF11,"S3 "))+(COUNTIF($B11:$AF11,"S4 "))+(COUNTIF($B11:$AF11,"S1"))</f>
        <v>0</v>
      </c>
      <c r="AR11" s="63">
        <f t="shared" ref="AR11" si="8">COUNTIF($B11:$AF11,"CU ")+COUNTIF($B11:$AF11,"")</f>
        <v>0</v>
      </c>
    </row>
    <row r="12" spans="1:44" ht="15" customHeight="1" x14ac:dyDescent="0.25">
      <c r="A12" s="4">
        <v>-419542</v>
      </c>
      <c r="B12" s="156"/>
      <c r="C12" s="14">
        <v>501</v>
      </c>
      <c r="D12" s="25"/>
      <c r="E12" s="26"/>
      <c r="F12" s="105"/>
      <c r="G12" s="105"/>
      <c r="H12" s="105"/>
      <c r="I12" s="105"/>
      <c r="J12" s="105"/>
      <c r="K12" s="25"/>
      <c r="L12" s="26"/>
      <c r="M12" s="154"/>
      <c r="N12" s="154"/>
      <c r="O12" s="16">
        <v>501</v>
      </c>
      <c r="P12" s="154"/>
      <c r="Q12" s="14">
        <v>501</v>
      </c>
      <c r="R12" s="25"/>
      <c r="S12" s="26"/>
      <c r="T12" s="154"/>
      <c r="U12" s="154"/>
      <c r="V12" s="16">
        <v>501</v>
      </c>
      <c r="W12" s="14">
        <v>304</v>
      </c>
      <c r="X12" s="14">
        <v>501</v>
      </c>
      <c r="Y12" s="25"/>
      <c r="Z12" s="26"/>
      <c r="AA12" s="152"/>
      <c r="AB12" s="152"/>
      <c r="AC12" s="16">
        <v>501</v>
      </c>
      <c r="AD12" s="14">
        <v>304</v>
      </c>
      <c r="AE12" s="14">
        <v>501</v>
      </c>
      <c r="AF12" s="76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</row>
    <row r="13" spans="1:44" ht="15" customHeight="1" x14ac:dyDescent="0.25">
      <c r="A13" s="3" t="s">
        <v>70</v>
      </c>
      <c r="B13" s="83" t="s">
        <v>71</v>
      </c>
      <c r="C13" s="106" t="s">
        <v>72</v>
      </c>
      <c r="D13" s="6" t="s">
        <v>37</v>
      </c>
      <c r="E13" s="6" t="s">
        <v>37</v>
      </c>
      <c r="F13" s="110" t="s">
        <v>73</v>
      </c>
      <c r="G13" s="5" t="s">
        <v>38</v>
      </c>
      <c r="H13" s="65" t="s">
        <v>74</v>
      </c>
      <c r="I13" s="65" t="s">
        <v>74</v>
      </c>
      <c r="J13" s="139" t="s">
        <v>50</v>
      </c>
      <c r="K13" s="6" t="s">
        <v>37</v>
      </c>
      <c r="L13" s="6" t="s">
        <v>37</v>
      </c>
      <c r="M13" s="83" t="s">
        <v>71</v>
      </c>
      <c r="N13" s="83" t="s">
        <v>71</v>
      </c>
      <c r="O13" s="83" t="s">
        <v>71</v>
      </c>
      <c r="P13" s="83" t="s">
        <v>71</v>
      </c>
      <c r="Q13" s="83" t="s">
        <v>71</v>
      </c>
      <c r="R13" s="6" t="s">
        <v>37</v>
      </c>
      <c r="S13" s="6" t="s">
        <v>37</v>
      </c>
      <c r="T13" s="83" t="s">
        <v>71</v>
      </c>
      <c r="U13" s="83" t="s">
        <v>71</v>
      </c>
      <c r="V13" s="83" t="s">
        <v>71</v>
      </c>
      <c r="W13" s="83" t="s">
        <v>71</v>
      </c>
      <c r="X13" s="83" t="s">
        <v>71</v>
      </c>
      <c r="Y13" s="6" t="s">
        <v>37</v>
      </c>
      <c r="Z13" s="6" t="s">
        <v>37</v>
      </c>
      <c r="AA13" s="83" t="s">
        <v>71</v>
      </c>
      <c r="AB13" s="83" t="s">
        <v>71</v>
      </c>
      <c r="AC13" s="83" t="s">
        <v>71</v>
      </c>
      <c r="AD13" s="83" t="s">
        <v>71</v>
      </c>
      <c r="AE13" s="83" t="s">
        <v>71</v>
      </c>
      <c r="AF13" s="75" t="s">
        <v>37</v>
      </c>
      <c r="AH13" s="63">
        <f>COUNTIF($B13:$AF13,"LV ")</f>
        <v>0</v>
      </c>
      <c r="AI13" s="63">
        <f>COUNTIF($B13:$AF13,"GLV ")</f>
        <v>0</v>
      </c>
      <c r="AJ13" s="63">
        <f>COUNTIF($B13:$AF13,"UPLV ")</f>
        <v>0</v>
      </c>
      <c r="AK13" s="63">
        <f>COUNTIF($B13:$AF13,"PD ")+COUNTIF($B13:$AF13,"PH ")</f>
        <v>0</v>
      </c>
      <c r="AL13" s="63">
        <f>COUNTIF($B13:$AF13,"XX ")</f>
        <v>9</v>
      </c>
      <c r="AM13" s="63">
        <f>COUNTIF($B13:$AF13,"SK ")</f>
        <v>0</v>
      </c>
      <c r="AN13" s="63">
        <f>(COUNTIF($B13:$AF13,"ADPJ "))+(COUNTIF($B13:$AF13,"PJ "))+(COUNTIF($B13:$AF13,"PRJ "))</f>
        <v>0</v>
      </c>
      <c r="AO13" s="63">
        <f t="shared" ref="AO13" si="9">(COUNTIF($B13:$AF13,"PMD "))+(COUNTIF($B13:$AF13,"PMDN "))+(COUNTIF($B13:$AF13,"PMDU "))+(COUNTIF($B13:$AF13,"SMD "))+(COUNTIF($B13:$AF13,"SMDN "))+(COUNTIF($B13:$AF13,"SMDU "))+(COUNTIF($B13:$AF13,"PSD "))+(COUNTIF($B13:$AF13,"PSDN "))+(COUNTIF($B13:$AF13,"PSDU "))+(COUNTIF($B13:$AF13,"PMC "))+(COUNTIF($B13:$AF13,"PMCM "))+(COUNTIF($B13:$AF13,"PMCN "))+(COUNTIF($B13:$AF13,"PMCE "))+(COUNTIF($B13:$AF13,"SHD "))+(COUNTIF($B13:$AF13,"PDP "))+(COUNTIF($B13:$AF13,"DEV "))+(COUNTIF($B13:$AF13,"MPP "))+(COUNTIF($B13:$AF13,"OPS1 "))+(COUNTIF($B13:$AF13,"OPS2 "))+(COUNTIF($B13:$AF13,"OBU "))+(COUNTIF($B13:$AF13,"Infospace "))+(COUNTIF($B13:$AF13,"WSET "))</f>
        <v>16</v>
      </c>
      <c r="AP13" s="63">
        <f>(COUNTIF($B13:$AF13,"T&amp;D "))+(COUNTIF($B13:$AF13,"TTT "))+(COUNTIF($B13:$AF13,"OJT "))+(COUNTIF($B13:$AF13,"OBS "))+(COUNTIF($B14:$AF14,"Observer "))+(COUNTIF($B13:$AF13,"*&gt;* "))</f>
        <v>0</v>
      </c>
      <c r="AQ13" s="63">
        <f t="shared" ref="AQ13" si="10">(COUNTIF($B13:$AF13,"S1 "))+(COUNTIF($B13:$AF13,"S2 "))+(COUNTIF($B13:$AF13,"S3 "))+(COUNTIF($B13:$AF13,"S4 "))+(COUNTIF($B13:$AF13,"S1"))</f>
        <v>0</v>
      </c>
      <c r="AR13" s="63">
        <f t="shared" ref="AR13" si="11">COUNTIF($B13:$AF13,"CU ")+COUNTIF($B13:$AF13,"")</f>
        <v>0</v>
      </c>
    </row>
    <row r="14" spans="1:44" ht="15" customHeight="1" x14ac:dyDescent="0.25">
      <c r="A14" s="4">
        <v>-380903</v>
      </c>
      <c r="B14" s="84"/>
      <c r="C14" s="107"/>
      <c r="D14" s="25"/>
      <c r="E14" s="26"/>
      <c r="F14" s="111"/>
      <c r="G14" s="12">
        <v>402</v>
      </c>
      <c r="H14" s="66"/>
      <c r="I14" s="66"/>
      <c r="J14" s="140"/>
      <c r="K14" s="25"/>
      <c r="L14" s="26"/>
      <c r="M14" s="84"/>
      <c r="N14" s="84"/>
      <c r="O14" s="84"/>
      <c r="P14" s="84"/>
      <c r="Q14" s="84"/>
      <c r="R14" s="25"/>
      <c r="S14" s="26"/>
      <c r="T14" s="84"/>
      <c r="U14" s="84"/>
      <c r="V14" s="84"/>
      <c r="W14" s="84"/>
      <c r="X14" s="84"/>
      <c r="Y14" s="25"/>
      <c r="Z14" s="26"/>
      <c r="AA14" s="84"/>
      <c r="AB14" s="84"/>
      <c r="AC14" s="84"/>
      <c r="AD14" s="84"/>
      <c r="AE14" s="84"/>
      <c r="AF14" s="76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</row>
    <row r="15" spans="1:44" ht="15" customHeight="1" x14ac:dyDescent="0.25">
      <c r="A15" s="3" t="s">
        <v>75</v>
      </c>
      <c r="B15" s="53" t="s">
        <v>54</v>
      </c>
      <c r="C15" s="53" t="s">
        <v>54</v>
      </c>
      <c r="D15" s="6" t="s">
        <v>37</v>
      </c>
      <c r="E15" s="6" t="s">
        <v>37</v>
      </c>
      <c r="F15" s="53" t="s">
        <v>54</v>
      </c>
      <c r="G15" s="53" t="s">
        <v>54</v>
      </c>
      <c r="H15" s="53" t="s">
        <v>54</v>
      </c>
      <c r="I15" s="53" t="s">
        <v>54</v>
      </c>
      <c r="J15" s="53" t="s">
        <v>54</v>
      </c>
      <c r="K15" s="6" t="s">
        <v>37</v>
      </c>
      <c r="L15" s="6" t="s">
        <v>37</v>
      </c>
      <c r="M15" s="53" t="s">
        <v>54</v>
      </c>
      <c r="N15" s="77" t="s">
        <v>76</v>
      </c>
      <c r="O15" s="77" t="s">
        <v>76</v>
      </c>
      <c r="P15" s="77" t="s">
        <v>76</v>
      </c>
      <c r="Q15" s="53" t="s">
        <v>77</v>
      </c>
      <c r="R15" s="6" t="s">
        <v>37</v>
      </c>
      <c r="S15" s="6" t="s">
        <v>37</v>
      </c>
      <c r="T15" s="81" t="s">
        <v>78</v>
      </c>
      <c r="U15" s="77" t="s">
        <v>79</v>
      </c>
      <c r="V15" s="77" t="s">
        <v>79</v>
      </c>
      <c r="W15" s="77" t="s">
        <v>79</v>
      </c>
      <c r="X15" s="81" t="s">
        <v>78</v>
      </c>
      <c r="Y15" s="6" t="s">
        <v>37</v>
      </c>
      <c r="Z15" s="6" t="s">
        <v>37</v>
      </c>
      <c r="AA15" s="7" t="s">
        <v>57</v>
      </c>
      <c r="AB15" s="110" t="s">
        <v>80</v>
      </c>
      <c r="AC15" s="110" t="s">
        <v>81</v>
      </c>
      <c r="AD15" s="110" t="s">
        <v>82</v>
      </c>
      <c r="AE15" s="110" t="s">
        <v>83</v>
      </c>
      <c r="AF15" s="75" t="s">
        <v>37</v>
      </c>
      <c r="AH15" s="63">
        <f>COUNTIF($B15:$AF15,"LV ")</f>
        <v>0</v>
      </c>
      <c r="AI15" s="63">
        <f>COUNTIF($B15:$AF15,"GLV ")</f>
        <v>0</v>
      </c>
      <c r="AJ15" s="63">
        <f>COUNTIF($B15:$AF15,"UPLV ")</f>
        <v>0</v>
      </c>
      <c r="AK15" s="63">
        <f>COUNTIF($B15:$AF15,"PD ")+COUNTIF($B15:$AF15,"PH ")</f>
        <v>0</v>
      </c>
      <c r="AL15" s="63">
        <f>COUNTIF($B15:$AF15,"XX ")</f>
        <v>9</v>
      </c>
      <c r="AM15" s="63">
        <f>COUNTIF($B15:$AF15,"SK ")</f>
        <v>0</v>
      </c>
      <c r="AN15" s="63">
        <f>(COUNTIF($B15:$AF15,"ADPJ "))+(COUNTIF($B15:$AF15,"PJ "))+(COUNTIF($B15:$AF15,"PRJ "))</f>
        <v>0</v>
      </c>
      <c r="AO15" s="63">
        <f t="shared" ref="AO15" si="12">(COUNTIF($B15:$AF15,"PMD "))+(COUNTIF($B15:$AF15,"PMDN "))+(COUNTIF($B15:$AF15,"PMDU "))+(COUNTIF($B15:$AF15,"SMD "))+(COUNTIF($B15:$AF15,"SMDN "))+(COUNTIF($B15:$AF15,"SMDU "))+(COUNTIF($B15:$AF15,"PSD "))+(COUNTIF($B15:$AF15,"PSDN "))+(COUNTIF($B15:$AF15,"PSDU "))+(COUNTIF($B15:$AF15,"PMC "))+(COUNTIF($B15:$AF15,"PMCM "))+(COUNTIF($B15:$AF15,"PMCN "))+(COUNTIF($B15:$AF15,"PMCE "))+(COUNTIF($B15:$AF15,"SHD "))+(COUNTIF($B15:$AF15,"PDP "))+(COUNTIF($B15:$AF15,"DEV "))+(COUNTIF($B15:$AF15,"MPP "))+(COUNTIF($B15:$AF15,"OPS1 "))+(COUNTIF($B15:$AF15,"OPS2 "))+(COUNTIF($B15:$AF15,"OBU "))+(COUNTIF($B15:$AF15,"Infospace "))+(COUNTIF($B15:$AF15,"WSET "))</f>
        <v>0</v>
      </c>
      <c r="AP15" s="63">
        <f>(COUNTIF($B15:$AF15,"T&amp;D "))+(COUNTIF($B15:$AF15,"TTT "))+(COUNTIF($B15:$AF15,"OJT "))+(COUNTIF($B15:$AF15,"OBS "))+(COUNTIF($B16:$AF16,"Observer "))+(COUNTIF($B15:$AF15,"*&gt;* "))</f>
        <v>2</v>
      </c>
      <c r="AQ15" s="63">
        <f t="shared" ref="AQ15" si="13">(COUNTIF($B15:$AF15,"S1 "))+(COUNTIF($B15:$AF15,"S2 "))+(COUNTIF($B15:$AF15,"S3 "))+(COUNTIF($B15:$AF15,"S4 "))+(COUNTIF($B15:$AF15,"S1"))</f>
        <v>0</v>
      </c>
      <c r="AR15" s="63">
        <f t="shared" ref="AR15" si="14">COUNTIF($B15:$AF15,"CU ")+COUNTIF($B15:$AF15,"")</f>
        <v>0</v>
      </c>
    </row>
    <row r="16" spans="1:44" ht="15" customHeight="1" x14ac:dyDescent="0.25">
      <c r="A16" s="4">
        <v>-255404</v>
      </c>
      <c r="B16" s="54"/>
      <c r="C16" s="54"/>
      <c r="D16" s="25"/>
      <c r="E16" s="26"/>
      <c r="F16" s="54"/>
      <c r="G16" s="54"/>
      <c r="H16" s="54"/>
      <c r="I16" s="54"/>
      <c r="J16" s="54"/>
      <c r="K16" s="25"/>
      <c r="L16" s="26"/>
      <c r="M16" s="54"/>
      <c r="N16" s="78"/>
      <c r="O16" s="78"/>
      <c r="P16" s="78"/>
      <c r="Q16" s="54"/>
      <c r="R16" s="25"/>
      <c r="S16" s="26"/>
      <c r="T16" s="82"/>
      <c r="U16" s="78"/>
      <c r="V16" s="78"/>
      <c r="W16" s="78"/>
      <c r="X16" s="82"/>
      <c r="Y16" s="25"/>
      <c r="Z16" s="26"/>
      <c r="AA16" s="8">
        <v>402</v>
      </c>
      <c r="AB16" s="111"/>
      <c r="AC16" s="111"/>
      <c r="AD16" s="111"/>
      <c r="AE16" s="111"/>
      <c r="AF16" s="76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</row>
    <row r="17" spans="1:44" ht="15" customHeight="1" x14ac:dyDescent="0.25">
      <c r="A17" s="3" t="s">
        <v>84</v>
      </c>
      <c r="B17" s="104" t="s">
        <v>47</v>
      </c>
      <c r="C17" s="104" t="s">
        <v>47</v>
      </c>
      <c r="D17" s="6" t="s">
        <v>37</v>
      </c>
      <c r="E17" s="6" t="s">
        <v>37</v>
      </c>
      <c r="F17" s="53" t="s">
        <v>85</v>
      </c>
      <c r="G17" s="53" t="s">
        <v>85</v>
      </c>
      <c r="H17" s="53" t="s">
        <v>85</v>
      </c>
      <c r="I17" s="53" t="s">
        <v>85</v>
      </c>
      <c r="J17" s="53" t="s">
        <v>85</v>
      </c>
      <c r="K17" s="6" t="s">
        <v>37</v>
      </c>
      <c r="L17" s="6" t="s">
        <v>37</v>
      </c>
      <c r="M17" s="7" t="s">
        <v>62</v>
      </c>
      <c r="N17" s="77" t="s">
        <v>86</v>
      </c>
      <c r="O17" s="77" t="s">
        <v>86</v>
      </c>
      <c r="P17" s="77" t="s">
        <v>86</v>
      </c>
      <c r="Q17" s="141" t="s">
        <v>87</v>
      </c>
      <c r="R17" s="6" t="s">
        <v>37</v>
      </c>
      <c r="S17" s="6" t="s">
        <v>37</v>
      </c>
      <c r="T17" s="83" t="s">
        <v>88</v>
      </c>
      <c r="U17" s="83" t="s">
        <v>88</v>
      </c>
      <c r="V17" s="83" t="s">
        <v>88</v>
      </c>
      <c r="W17" s="83" t="s">
        <v>88</v>
      </c>
      <c r="X17" s="83" t="s">
        <v>88</v>
      </c>
      <c r="Y17" s="6" t="s">
        <v>37</v>
      </c>
      <c r="Z17" s="6" t="s">
        <v>37</v>
      </c>
      <c r="AA17" s="83" t="s">
        <v>88</v>
      </c>
      <c r="AB17" s="83" t="s">
        <v>88</v>
      </c>
      <c r="AC17" s="83" t="s">
        <v>88</v>
      </c>
      <c r="AD17" s="83" t="s">
        <v>88</v>
      </c>
      <c r="AE17" s="83" t="s">
        <v>88</v>
      </c>
      <c r="AF17" s="75" t="s">
        <v>37</v>
      </c>
      <c r="AH17" s="63">
        <f>COUNTIF($B17:$AF17,"LV ")</f>
        <v>0</v>
      </c>
      <c r="AI17" s="63">
        <f>COUNTIF($B17:$AF17,"GLV ")</f>
        <v>2</v>
      </c>
      <c r="AJ17" s="63">
        <f>COUNTIF($B17:$AF17,"UPLV ")</f>
        <v>0</v>
      </c>
      <c r="AK17" s="63">
        <f>COUNTIF($B17:$AF17,"PD ")+COUNTIF($B17:$AF17,"PH ")</f>
        <v>0</v>
      </c>
      <c r="AL17" s="63">
        <f>COUNTIF($B17:$AF17,"XX ")</f>
        <v>9</v>
      </c>
      <c r="AM17" s="63">
        <f>COUNTIF($B17:$AF17,"SK ")</f>
        <v>0</v>
      </c>
      <c r="AN17" s="63">
        <f>(COUNTIF($B17:$AF17,"ADPJ "))+(COUNTIF($B17:$AF17,"PJ "))+(COUNTIF($B17:$AF17,"PRJ "))</f>
        <v>0</v>
      </c>
      <c r="AO17" s="63">
        <f t="shared" ref="AO17" si="15">(COUNTIF($B17:$AF17,"PMD "))+(COUNTIF($B17:$AF17,"PMDN "))+(COUNTIF($B17:$AF17,"PMDU "))+(COUNTIF($B17:$AF17,"SMD "))+(COUNTIF($B17:$AF17,"SMDN "))+(COUNTIF($B17:$AF17,"SMDU "))+(COUNTIF($B17:$AF17,"PSD "))+(COUNTIF($B17:$AF17,"PSDN "))+(COUNTIF($B17:$AF17,"PSDU "))+(COUNTIF($B17:$AF17,"PMC "))+(COUNTIF($B17:$AF17,"PMCM "))+(COUNTIF($B17:$AF17,"PMCN "))+(COUNTIF($B17:$AF17,"PMCE "))+(COUNTIF($B17:$AF17,"SHD "))+(COUNTIF($B17:$AF17,"PDP "))+(COUNTIF($B17:$AF17,"DEV "))+(COUNTIF($B17:$AF17,"MPP "))+(COUNTIF($B17:$AF17,"OPS1 "))+(COUNTIF($B17:$AF17,"OPS2 "))+(COUNTIF($B17:$AF17,"OBU "))+(COUNTIF($B17:$AF17,"Infospace "))+(COUNTIF($B17:$AF17,"WSET "))</f>
        <v>11</v>
      </c>
      <c r="AP17" s="63">
        <f>(COUNTIF($B17:$AF17,"T&amp;D "))+(COUNTIF($B17:$AF17,"TTT "))+(COUNTIF($B17:$AF17,"OJT "))+(COUNTIF($B17:$AF17,"OBS "))+(COUNTIF($B18:$AF18,"Observer "))+(COUNTIF($B17:$AF17,"*&gt;* "))</f>
        <v>0</v>
      </c>
      <c r="AQ17" s="63">
        <f t="shared" ref="AQ17" si="16">(COUNTIF($B17:$AF17,"S1 "))+(COUNTIF($B17:$AF17,"S2 "))+(COUNTIF($B17:$AF17,"S3 "))+(COUNTIF($B17:$AF17,"S4 "))+(COUNTIF($B17:$AF17,"S1"))</f>
        <v>0</v>
      </c>
      <c r="AR17" s="63">
        <f t="shared" ref="AR17" si="17">COUNTIF($B17:$AF17,"CU ")+COUNTIF($B17:$AF17,"")</f>
        <v>0</v>
      </c>
    </row>
    <row r="18" spans="1:44" ht="15" customHeight="1" x14ac:dyDescent="0.25">
      <c r="A18" s="4">
        <v>-276032</v>
      </c>
      <c r="B18" s="105"/>
      <c r="C18" s="105"/>
      <c r="D18" s="25"/>
      <c r="E18" s="26"/>
      <c r="F18" s="54"/>
      <c r="G18" s="54"/>
      <c r="H18" s="54"/>
      <c r="I18" s="54"/>
      <c r="J18" s="54"/>
      <c r="K18" s="25"/>
      <c r="L18" s="26"/>
      <c r="M18" s="8">
        <v>313</v>
      </c>
      <c r="N18" s="78"/>
      <c r="O18" s="78"/>
      <c r="P18" s="78"/>
      <c r="Q18" s="142"/>
      <c r="R18" s="25"/>
      <c r="S18" s="26"/>
      <c r="T18" s="84"/>
      <c r="U18" s="84"/>
      <c r="V18" s="84"/>
      <c r="W18" s="84"/>
      <c r="X18" s="84"/>
      <c r="Y18" s="25"/>
      <c r="Z18" s="26"/>
      <c r="AA18" s="84"/>
      <c r="AB18" s="84"/>
      <c r="AC18" s="84"/>
      <c r="AD18" s="84"/>
      <c r="AE18" s="84"/>
      <c r="AF18" s="76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ht="15" customHeight="1" x14ac:dyDescent="0.25">
      <c r="A19" s="3" t="s">
        <v>89</v>
      </c>
      <c r="B19" s="53" t="s">
        <v>85</v>
      </c>
      <c r="C19" s="53" t="s">
        <v>85</v>
      </c>
      <c r="D19" s="6" t="s">
        <v>37</v>
      </c>
      <c r="E19" s="6" t="s">
        <v>37</v>
      </c>
      <c r="F19" s="53" t="s">
        <v>85</v>
      </c>
      <c r="G19" s="53" t="s">
        <v>85</v>
      </c>
      <c r="H19" s="53" t="s">
        <v>85</v>
      </c>
      <c r="I19" s="53" t="s">
        <v>85</v>
      </c>
      <c r="J19" s="53" t="s">
        <v>85</v>
      </c>
      <c r="K19" s="6" t="s">
        <v>37</v>
      </c>
      <c r="L19" s="6" t="s">
        <v>37</v>
      </c>
      <c r="M19" s="141" t="s">
        <v>87</v>
      </c>
      <c r="N19" s="65" t="s">
        <v>90</v>
      </c>
      <c r="O19" s="137" t="s">
        <v>91</v>
      </c>
      <c r="P19" s="122" t="s">
        <v>63</v>
      </c>
      <c r="Q19" s="65" t="s">
        <v>43</v>
      </c>
      <c r="R19" s="6" t="s">
        <v>37</v>
      </c>
      <c r="S19" s="6" t="s">
        <v>37</v>
      </c>
      <c r="T19" s="149" t="s">
        <v>92</v>
      </c>
      <c r="U19" s="5" t="s">
        <v>64</v>
      </c>
      <c r="V19" s="65" t="s">
        <v>93</v>
      </c>
      <c r="W19" s="65" t="s">
        <v>93</v>
      </c>
      <c r="X19" s="65" t="s">
        <v>93</v>
      </c>
      <c r="Y19" s="6" t="s">
        <v>37</v>
      </c>
      <c r="Z19" s="6" t="s">
        <v>37</v>
      </c>
      <c r="AA19" s="18" t="s">
        <v>94</v>
      </c>
      <c r="AB19" s="77" t="s">
        <v>95</v>
      </c>
      <c r="AC19" s="77" t="s">
        <v>95</v>
      </c>
      <c r="AD19" s="77" t="s">
        <v>95</v>
      </c>
      <c r="AE19" s="104" t="s">
        <v>47</v>
      </c>
      <c r="AF19" s="75" t="s">
        <v>37</v>
      </c>
      <c r="AH19" s="63">
        <f>COUNTIF($B19:$AF19,"LV ")</f>
        <v>0</v>
      </c>
      <c r="AI19" s="63">
        <f>COUNTIF($B19:$AF19,"GLV ")</f>
        <v>1</v>
      </c>
      <c r="AJ19" s="63">
        <f>COUNTIF($B19:$AF19,"UPLV ")</f>
        <v>0</v>
      </c>
      <c r="AK19" s="63">
        <f>COUNTIF($B19:$AF19,"PD ")+COUNTIF($B19:$AF19,"PH ")</f>
        <v>0</v>
      </c>
      <c r="AL19" s="63">
        <f>COUNTIF($B19:$AF19,"XX ")</f>
        <v>9</v>
      </c>
      <c r="AM19" s="63">
        <f>COUNTIF($B19:$AF19,"SK ")</f>
        <v>0</v>
      </c>
      <c r="AN19" s="63">
        <f>(COUNTIF($B19:$AF19,"ADPJ "))+(COUNTIF($B19:$AF19,"PJ "))+(COUNTIF($B19:$AF19,"PRJ "))</f>
        <v>0</v>
      </c>
      <c r="AO19" s="63">
        <f t="shared" ref="AO19" si="18">(COUNTIF($B19:$AF19,"PMD "))+(COUNTIF($B19:$AF19,"PMDN "))+(COUNTIF($B19:$AF19,"PMDU "))+(COUNTIF($B19:$AF19,"SMD "))+(COUNTIF($B19:$AF19,"SMDN "))+(COUNTIF($B19:$AF19,"SMDU "))+(COUNTIF($B19:$AF19,"PSD "))+(COUNTIF($B19:$AF19,"PSDN "))+(COUNTIF($B19:$AF19,"PSDU "))+(COUNTIF($B19:$AF19,"PMC "))+(COUNTIF($B19:$AF19,"PMCM "))+(COUNTIF($B19:$AF19,"PMCN "))+(COUNTIF($B19:$AF19,"PMCE "))+(COUNTIF($B19:$AF19,"SHD "))+(COUNTIF($B19:$AF19,"PDP "))+(COUNTIF($B19:$AF19,"DEV "))+(COUNTIF($B19:$AF19,"MPP "))+(COUNTIF($B19:$AF19,"OPS1 "))+(COUNTIF($B19:$AF19,"OPS2 "))+(COUNTIF($B19:$AF19,"OBU "))+(COUNTIF($B19:$AF19,"Infospace "))+(COUNTIF($B19:$AF19,"WSET "))</f>
        <v>1</v>
      </c>
      <c r="AP19" s="63">
        <f>(COUNTIF($B19:$AF19,"T&amp;D "))+(COUNTIF($B19:$AF19,"TTT "))+(COUNTIF($B19:$AF19,"OJT "))+(COUNTIF($B19:$AF19,"OBS "))+(COUNTIF($B20:$AF20,"Observer "))+(COUNTIF($B19:$AF19,"*&gt;* "))</f>
        <v>0</v>
      </c>
      <c r="AQ19" s="63">
        <f t="shared" ref="AQ19" si="19">(COUNTIF($B19:$AF19,"S1 "))+(COUNTIF($B19:$AF19,"S2 "))+(COUNTIF($B19:$AF19,"S3 "))+(COUNTIF($B19:$AF19,"S4 "))+(COUNTIF($B19:$AF19,"S1"))</f>
        <v>0</v>
      </c>
      <c r="AR19" s="63">
        <f t="shared" ref="AR19" si="20">COUNTIF($B19:$AF19,"CU ")+COUNTIF($B19:$AF19,"")</f>
        <v>0</v>
      </c>
    </row>
    <row r="20" spans="1:44" ht="15" customHeight="1" x14ac:dyDescent="0.25">
      <c r="A20" s="4">
        <v>-389128</v>
      </c>
      <c r="B20" s="54"/>
      <c r="C20" s="54"/>
      <c r="D20" s="25"/>
      <c r="E20" s="26"/>
      <c r="F20" s="54"/>
      <c r="G20" s="54"/>
      <c r="H20" s="54"/>
      <c r="I20" s="54"/>
      <c r="J20" s="54"/>
      <c r="K20" s="25"/>
      <c r="L20" s="26"/>
      <c r="M20" s="142"/>
      <c r="N20" s="66"/>
      <c r="O20" s="138"/>
      <c r="P20" s="123"/>
      <c r="Q20" s="66"/>
      <c r="R20" s="25"/>
      <c r="S20" s="26"/>
      <c r="T20" s="150"/>
      <c r="U20" s="12">
        <v>515</v>
      </c>
      <c r="V20" s="66"/>
      <c r="W20" s="66"/>
      <c r="X20" s="66"/>
      <c r="Y20" s="25"/>
      <c r="Z20" s="26"/>
      <c r="AA20" s="19">
        <v>605</v>
      </c>
      <c r="AB20" s="78"/>
      <c r="AC20" s="78"/>
      <c r="AD20" s="78"/>
      <c r="AE20" s="105"/>
      <c r="AF20" s="76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</row>
    <row r="21" spans="1:44" ht="15" customHeight="1" x14ac:dyDescent="0.25">
      <c r="A21" s="3" t="s">
        <v>96</v>
      </c>
      <c r="B21" s="104" t="s">
        <v>47</v>
      </c>
      <c r="C21" s="104" t="s">
        <v>47</v>
      </c>
      <c r="D21" s="6" t="s">
        <v>37</v>
      </c>
      <c r="E21" s="6" t="s">
        <v>37</v>
      </c>
      <c r="F21" s="65" t="s">
        <v>74</v>
      </c>
      <c r="G21" s="65" t="s">
        <v>74</v>
      </c>
      <c r="H21" s="65" t="s">
        <v>74</v>
      </c>
      <c r="I21" s="108" t="s">
        <v>41</v>
      </c>
      <c r="J21" s="65" t="s">
        <v>74</v>
      </c>
      <c r="K21" s="6" t="s">
        <v>37</v>
      </c>
      <c r="L21" s="6" t="s">
        <v>37</v>
      </c>
      <c r="M21" s="65" t="s">
        <v>97</v>
      </c>
      <c r="N21" s="65" t="s">
        <v>97</v>
      </c>
      <c r="O21" s="65" t="s">
        <v>97</v>
      </c>
      <c r="P21" s="65" t="s">
        <v>97</v>
      </c>
      <c r="Q21" s="65" t="s">
        <v>97</v>
      </c>
      <c r="R21" s="6" t="s">
        <v>37</v>
      </c>
      <c r="S21" s="6" t="s">
        <v>37</v>
      </c>
      <c r="T21" s="65" t="s">
        <v>98</v>
      </c>
      <c r="U21" s="65" t="s">
        <v>98</v>
      </c>
      <c r="V21" s="65" t="s">
        <v>98</v>
      </c>
      <c r="W21" s="65" t="s">
        <v>98</v>
      </c>
      <c r="X21" s="65" t="s">
        <v>98</v>
      </c>
      <c r="Y21" s="6" t="s">
        <v>37</v>
      </c>
      <c r="Z21" s="6" t="s">
        <v>37</v>
      </c>
      <c r="AA21" s="65" t="s">
        <v>99</v>
      </c>
      <c r="AB21" s="65" t="s">
        <v>99</v>
      </c>
      <c r="AC21" s="65" t="s">
        <v>99</v>
      </c>
      <c r="AD21" s="65" t="s">
        <v>99</v>
      </c>
      <c r="AE21" s="65" t="s">
        <v>99</v>
      </c>
      <c r="AF21" s="75" t="s">
        <v>37</v>
      </c>
      <c r="AH21" s="63">
        <f>COUNTIF($B21:$AF21,"LV ")</f>
        <v>0</v>
      </c>
      <c r="AI21" s="63">
        <f>COUNTIF($B21:$AF21,"GLV ")</f>
        <v>2</v>
      </c>
      <c r="AJ21" s="63">
        <f>COUNTIF($B21:$AF21,"UPLV ")</f>
        <v>0</v>
      </c>
      <c r="AK21" s="63">
        <f>COUNTIF($B21:$AF21,"PD ")+COUNTIF($B21:$AF21,"PH ")</f>
        <v>0</v>
      </c>
      <c r="AL21" s="63">
        <f>COUNTIF($B21:$AF21,"XX ")</f>
        <v>9</v>
      </c>
      <c r="AM21" s="63">
        <f>COUNTIF($B21:$AF21,"SK ")</f>
        <v>0</v>
      </c>
      <c r="AN21" s="63">
        <f>(COUNTIF($B21:$AF21,"ADPJ "))+(COUNTIF($B21:$AF21,"PJ "))+(COUNTIF($B21:$AF21,"PRJ "))</f>
        <v>0</v>
      </c>
      <c r="AO21" s="63">
        <f t="shared" ref="AO21" si="21">(COUNTIF($B21:$AF21,"PMD "))+(COUNTIF($B21:$AF21,"PMDN "))+(COUNTIF($B21:$AF21,"PMDU "))+(COUNTIF($B21:$AF21,"SMD "))+(COUNTIF($B21:$AF21,"SMDN "))+(COUNTIF($B21:$AF21,"SMDU "))+(COUNTIF($B21:$AF21,"PSD "))+(COUNTIF($B21:$AF21,"PSDN "))+(COUNTIF($B21:$AF21,"PSDU "))+(COUNTIF($B21:$AF21,"PMC "))+(COUNTIF($B21:$AF21,"PMCM "))+(COUNTIF($B21:$AF21,"PMCN "))+(COUNTIF($B21:$AF21,"PMCE "))+(COUNTIF($B21:$AF21,"SHD "))+(COUNTIF($B21:$AF21,"PDP "))+(COUNTIF($B21:$AF21,"DEV "))+(COUNTIF($B21:$AF21,"MPP "))+(COUNTIF($B21:$AF21,"OPS1 "))+(COUNTIF($B21:$AF21,"OPS2 "))+(COUNTIF($B21:$AF21,"OBU "))+(COUNTIF($B21:$AF21,"Infospace "))+(COUNTIF($B21:$AF21,"WSET "))</f>
        <v>0</v>
      </c>
      <c r="AP21" s="63">
        <f>(COUNTIF($B21:$AF21,"T&amp;D "))+(COUNTIF($B21:$AF21,"TTT "))+(COUNTIF($B21:$AF21,"OJT "))+(COUNTIF($B21:$AF21,"OBS "))+(COUNTIF($B22:$AF22,"Observer "))+(COUNTIF($B21:$AF21,"*&gt;* "))</f>
        <v>0</v>
      </c>
      <c r="AQ21" s="63">
        <f t="shared" ref="AQ21" si="22">(COUNTIF($B21:$AF21,"S1 "))+(COUNTIF($B21:$AF21,"S2 "))+(COUNTIF($B21:$AF21,"S3 "))+(COUNTIF($B21:$AF21,"S4 "))+(COUNTIF($B21:$AF21,"S1"))</f>
        <v>0</v>
      </c>
      <c r="AR21" s="63">
        <f t="shared" ref="AR21" si="23">COUNTIF($B21:$AF21,"CU ")+COUNTIF($B21:$AF21,"")</f>
        <v>0</v>
      </c>
    </row>
    <row r="22" spans="1:44" ht="15" customHeight="1" x14ac:dyDescent="0.25">
      <c r="A22" s="4">
        <v>-246665</v>
      </c>
      <c r="B22" s="105"/>
      <c r="C22" s="105"/>
      <c r="D22" s="25"/>
      <c r="E22" s="26"/>
      <c r="F22" s="66"/>
      <c r="G22" s="66"/>
      <c r="H22" s="66"/>
      <c r="I22" s="109"/>
      <c r="J22" s="66"/>
      <c r="K22" s="25"/>
      <c r="L22" s="26"/>
      <c r="M22" s="66"/>
      <c r="N22" s="66"/>
      <c r="O22" s="66"/>
      <c r="P22" s="66"/>
      <c r="Q22" s="66"/>
      <c r="R22" s="25"/>
      <c r="S22" s="26"/>
      <c r="T22" s="66"/>
      <c r="U22" s="66"/>
      <c r="V22" s="66"/>
      <c r="W22" s="66"/>
      <c r="X22" s="66"/>
      <c r="Y22" s="25"/>
      <c r="Z22" s="26"/>
      <c r="AA22" s="66"/>
      <c r="AB22" s="66"/>
      <c r="AC22" s="66"/>
      <c r="AD22" s="66"/>
      <c r="AE22" s="66"/>
      <c r="AF22" s="76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</row>
    <row r="23" spans="1:44" ht="15" customHeight="1" x14ac:dyDescent="0.25">
      <c r="A23" s="3" t="s">
        <v>100</v>
      </c>
      <c r="B23" s="110" t="s">
        <v>101</v>
      </c>
      <c r="C23" s="65" t="s">
        <v>36</v>
      </c>
      <c r="D23" s="6" t="s">
        <v>37</v>
      </c>
      <c r="E23" s="6" t="s">
        <v>37</v>
      </c>
      <c r="F23" s="73" t="s">
        <v>102</v>
      </c>
      <c r="G23" s="73" t="s">
        <v>102</v>
      </c>
      <c r="H23" s="73" t="s">
        <v>102</v>
      </c>
      <c r="I23" s="73" t="s">
        <v>102</v>
      </c>
      <c r="J23" s="73" t="s">
        <v>102</v>
      </c>
      <c r="K23" s="6" t="s">
        <v>37</v>
      </c>
      <c r="L23" s="6" t="s">
        <v>37</v>
      </c>
      <c r="M23" s="106" t="s">
        <v>72</v>
      </c>
      <c r="N23" s="77" t="s">
        <v>103</v>
      </c>
      <c r="O23" s="77" t="s">
        <v>103</v>
      </c>
      <c r="P23" s="77" t="s">
        <v>103</v>
      </c>
      <c r="Q23" s="65" t="s">
        <v>104</v>
      </c>
      <c r="R23" s="6" t="s">
        <v>37</v>
      </c>
      <c r="S23" s="6" t="s">
        <v>37</v>
      </c>
      <c r="T23" s="110" t="s">
        <v>105</v>
      </c>
      <c r="U23" s="77" t="s">
        <v>106</v>
      </c>
      <c r="V23" s="77" t="s">
        <v>106</v>
      </c>
      <c r="W23" s="77" t="s">
        <v>106</v>
      </c>
      <c r="X23" s="110" t="s">
        <v>107</v>
      </c>
      <c r="Y23" s="6" t="s">
        <v>37</v>
      </c>
      <c r="Z23" s="6" t="s">
        <v>37</v>
      </c>
      <c r="AA23" s="73" t="s">
        <v>108</v>
      </c>
      <c r="AB23" s="73" t="s">
        <v>108</v>
      </c>
      <c r="AC23" s="73" t="s">
        <v>108</v>
      </c>
      <c r="AD23" s="73" t="s">
        <v>108</v>
      </c>
      <c r="AE23" s="73" t="s">
        <v>108</v>
      </c>
      <c r="AF23" s="75" t="s">
        <v>37</v>
      </c>
      <c r="AH23" s="63">
        <f>COUNTIF($B23:$AF23,"LV ")</f>
        <v>0</v>
      </c>
      <c r="AI23" s="63">
        <f>COUNTIF($B23:$AF23,"GLV ")</f>
        <v>0</v>
      </c>
      <c r="AJ23" s="63">
        <f>COUNTIF($B23:$AF23,"UPLV ")</f>
        <v>0</v>
      </c>
      <c r="AK23" s="63">
        <f>COUNTIF($B23:$AF23,"PD ")+COUNTIF($B23:$AF23,"PH ")</f>
        <v>0</v>
      </c>
      <c r="AL23" s="63">
        <f>COUNTIF($B23:$AF23,"XX ")</f>
        <v>9</v>
      </c>
      <c r="AM23" s="63">
        <f>COUNTIF($B23:$AF23,"SK ")</f>
        <v>0</v>
      </c>
      <c r="AN23" s="63">
        <f>(COUNTIF($B23:$AF23,"ADPJ "))+(COUNTIF($B23:$AF23,"PJ "))+(COUNTIF($B23:$AF23,"PRJ "))</f>
        <v>0</v>
      </c>
      <c r="AO23" s="63">
        <f t="shared" ref="AO23" si="24">(COUNTIF($B23:$AF23,"PMD "))+(COUNTIF($B23:$AF23,"PMDN "))+(COUNTIF($B23:$AF23,"PMDU "))+(COUNTIF($B23:$AF23,"SMD "))+(COUNTIF($B23:$AF23,"SMDN "))+(COUNTIF($B23:$AF23,"SMDU "))+(COUNTIF($B23:$AF23,"PSD "))+(COUNTIF($B23:$AF23,"PSDN "))+(COUNTIF($B23:$AF23,"PSDU "))+(COUNTIF($B23:$AF23,"PMC "))+(COUNTIF($B23:$AF23,"PMCM "))+(COUNTIF($B23:$AF23,"PMCN "))+(COUNTIF($B23:$AF23,"PMCE "))+(COUNTIF($B23:$AF23,"SHD "))+(COUNTIF($B23:$AF23,"PDP "))+(COUNTIF($B23:$AF23,"DEV "))+(COUNTIF($B23:$AF23,"MPP "))+(COUNTIF($B23:$AF23,"OPS1 "))+(COUNTIF($B23:$AF23,"OPS2 "))+(COUNTIF($B23:$AF23,"OBU "))+(COUNTIF($B23:$AF23,"Infospace "))+(COUNTIF($B23:$AF23,"WSET "))</f>
        <v>0</v>
      </c>
      <c r="AP23" s="63">
        <f>(COUNTIF($B23:$AF23,"T&amp;D "))+(COUNTIF($B23:$AF23,"TTT "))+(COUNTIF($B23:$AF23,"OJT "))+(COUNTIF($B23:$AF23,"OBS "))+(COUNTIF($B24:$AF24,"Observer "))+(COUNTIF($B23:$AF23,"*&gt;* "))</f>
        <v>0</v>
      </c>
      <c r="AQ23" s="63">
        <f t="shared" ref="AQ23" si="25">(COUNTIF($B23:$AF23,"S1 "))+(COUNTIF($B23:$AF23,"S2 "))+(COUNTIF($B23:$AF23,"S3 "))+(COUNTIF($B23:$AF23,"S4 "))+(COUNTIF($B23:$AF23,"S1"))</f>
        <v>0</v>
      </c>
      <c r="AR23" s="63">
        <f t="shared" ref="AR23" si="26">COUNTIF($B23:$AF23,"CU ")+COUNTIF($B23:$AF23,"")</f>
        <v>0</v>
      </c>
    </row>
    <row r="24" spans="1:44" ht="15" customHeight="1" x14ac:dyDescent="0.25">
      <c r="A24" s="4">
        <v>-378336</v>
      </c>
      <c r="B24" s="111"/>
      <c r="C24" s="66"/>
      <c r="D24" s="25"/>
      <c r="E24" s="26"/>
      <c r="F24" s="74"/>
      <c r="G24" s="74"/>
      <c r="H24" s="74"/>
      <c r="I24" s="74"/>
      <c r="J24" s="74"/>
      <c r="K24" s="25"/>
      <c r="L24" s="26"/>
      <c r="M24" s="107"/>
      <c r="N24" s="78"/>
      <c r="O24" s="78"/>
      <c r="P24" s="78"/>
      <c r="Q24" s="66"/>
      <c r="R24" s="25"/>
      <c r="S24" s="26"/>
      <c r="T24" s="111"/>
      <c r="U24" s="78"/>
      <c r="V24" s="78"/>
      <c r="W24" s="78"/>
      <c r="X24" s="111"/>
      <c r="Y24" s="25"/>
      <c r="Z24" s="26"/>
      <c r="AA24" s="74"/>
      <c r="AB24" s="74"/>
      <c r="AC24" s="74"/>
      <c r="AD24" s="74"/>
      <c r="AE24" s="74"/>
      <c r="AF24" s="76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</row>
    <row r="25" spans="1:44" ht="15" customHeight="1" x14ac:dyDescent="0.25">
      <c r="A25" s="3" t="s">
        <v>109</v>
      </c>
      <c r="B25" s="65" t="s">
        <v>110</v>
      </c>
      <c r="C25" s="65" t="s">
        <v>110</v>
      </c>
      <c r="D25" s="6" t="s">
        <v>37</v>
      </c>
      <c r="E25" s="6" t="s">
        <v>37</v>
      </c>
      <c r="F25" s="104" t="s">
        <v>47</v>
      </c>
      <c r="G25" s="104" t="s">
        <v>47</v>
      </c>
      <c r="H25" s="104" t="s">
        <v>47</v>
      </c>
      <c r="I25" s="141" t="s">
        <v>87</v>
      </c>
      <c r="J25" s="147" t="s">
        <v>39</v>
      </c>
      <c r="K25" s="6" t="s">
        <v>37</v>
      </c>
      <c r="L25" s="6" t="s">
        <v>37</v>
      </c>
      <c r="M25" s="65" t="s">
        <v>111</v>
      </c>
      <c r="N25" s="65" t="s">
        <v>111</v>
      </c>
      <c r="O25" s="65" t="s">
        <v>111</v>
      </c>
      <c r="P25" s="139" t="s">
        <v>50</v>
      </c>
      <c r="Q25" s="65" t="s">
        <v>111</v>
      </c>
      <c r="R25" s="6" t="s">
        <v>37</v>
      </c>
      <c r="S25" s="6" t="s">
        <v>37</v>
      </c>
      <c r="T25" s="73" t="s">
        <v>112</v>
      </c>
      <c r="U25" s="9" t="s">
        <v>112</v>
      </c>
      <c r="V25" s="9" t="s">
        <v>112</v>
      </c>
      <c r="W25" s="9" t="s">
        <v>112</v>
      </c>
      <c r="X25" s="9" t="s">
        <v>112</v>
      </c>
      <c r="Y25" s="6" t="s">
        <v>37</v>
      </c>
      <c r="Z25" s="6" t="s">
        <v>37</v>
      </c>
      <c r="AA25" s="106" t="s">
        <v>72</v>
      </c>
      <c r="AB25" s="10" t="s">
        <v>113</v>
      </c>
      <c r="AC25" s="137" t="s">
        <v>114</v>
      </c>
      <c r="AD25" s="65" t="s">
        <v>115</v>
      </c>
      <c r="AE25" s="65" t="s">
        <v>115</v>
      </c>
      <c r="AF25" s="75" t="s">
        <v>37</v>
      </c>
      <c r="AH25" s="63">
        <f>COUNTIF($B25:$AF25,"LV ")</f>
        <v>0</v>
      </c>
      <c r="AI25" s="63">
        <f>COUNTIF($B25:$AF25,"GLV ")</f>
        <v>3</v>
      </c>
      <c r="AJ25" s="63">
        <f>COUNTIF($B25:$AF25,"UPLV ")</f>
        <v>0</v>
      </c>
      <c r="AK25" s="63">
        <f>COUNTIF($B25:$AF25,"PD ")+COUNTIF($B25:$AF25,"PH ")</f>
        <v>0</v>
      </c>
      <c r="AL25" s="63">
        <f>COUNTIF($B25:$AF25,"XX ")</f>
        <v>9</v>
      </c>
      <c r="AM25" s="63">
        <f>COUNTIF($B25:$AF25,"SK ")</f>
        <v>0</v>
      </c>
      <c r="AN25" s="63">
        <f>(COUNTIF($B25:$AF25,"ADPJ "))+(COUNTIF($B25:$AF25,"PJ "))+(COUNTIF($B25:$AF25,"PRJ "))</f>
        <v>0</v>
      </c>
      <c r="AO25" s="63">
        <f t="shared" ref="AO25" si="27">(COUNTIF($B25:$AF25,"PMD "))+(COUNTIF($B25:$AF25,"PMDN "))+(COUNTIF($B25:$AF25,"PMDU "))+(COUNTIF($B25:$AF25,"SMD "))+(COUNTIF($B25:$AF25,"SMDN "))+(COUNTIF($B25:$AF25,"SMDU "))+(COUNTIF($B25:$AF25,"PSD "))+(COUNTIF($B25:$AF25,"PSDN "))+(COUNTIF($B25:$AF25,"PSDU "))+(COUNTIF($B25:$AF25,"PMC "))+(COUNTIF($B25:$AF25,"PMCM "))+(COUNTIF($B25:$AF25,"PMCN "))+(COUNTIF($B25:$AF25,"PMCE "))+(COUNTIF($B25:$AF25,"SHD "))+(COUNTIF($B25:$AF25,"PDP "))+(COUNTIF($B25:$AF25,"DEV "))+(COUNTIF($B25:$AF25,"MPP "))+(COUNTIF($B25:$AF25,"OPS1 "))+(COUNTIF($B25:$AF25,"OPS2 "))+(COUNTIF($B25:$AF25,"OBU "))+(COUNTIF($B25:$AF25,"Infospace "))+(COUNTIF($B25:$AF25,"WSET "))</f>
        <v>1</v>
      </c>
      <c r="AP25" s="63">
        <f>(COUNTIF($B25:$AF25,"T&amp;D "))+(COUNTIF($B25:$AF25,"TTT "))+(COUNTIF($B25:$AF25,"OJT "))+(COUNTIF($B25:$AF25,"OBS "))+(COUNTIF($B26:$AF26,"Observer "))+(COUNTIF($B25:$AF25,"*&gt;* "))</f>
        <v>0</v>
      </c>
      <c r="AQ25" s="63">
        <f t="shared" ref="AQ25" si="28">(COUNTIF($B25:$AF25,"S1 "))+(COUNTIF($B25:$AF25,"S2 "))+(COUNTIF($B25:$AF25,"S3 "))+(COUNTIF($B25:$AF25,"S4 "))+(COUNTIF($B25:$AF25,"S1"))</f>
        <v>0</v>
      </c>
      <c r="AR25" s="63">
        <f t="shared" ref="AR25" si="29">COUNTIF($B25:$AF25,"CU ")+COUNTIF($B25:$AF25,"")</f>
        <v>0</v>
      </c>
    </row>
    <row r="26" spans="1:44" ht="15" customHeight="1" x14ac:dyDescent="0.25">
      <c r="A26" s="4">
        <v>-422700</v>
      </c>
      <c r="B26" s="66"/>
      <c r="C26" s="66"/>
      <c r="D26" s="25"/>
      <c r="E26" s="26"/>
      <c r="F26" s="105"/>
      <c r="G26" s="105"/>
      <c r="H26" s="105"/>
      <c r="I26" s="142"/>
      <c r="J26" s="148"/>
      <c r="K26" s="25"/>
      <c r="L26" s="26"/>
      <c r="M26" s="66"/>
      <c r="N26" s="66"/>
      <c r="O26" s="66"/>
      <c r="P26" s="140"/>
      <c r="Q26" s="66"/>
      <c r="R26" s="25"/>
      <c r="S26" s="26"/>
      <c r="T26" s="74"/>
      <c r="U26" s="20">
        <v>605</v>
      </c>
      <c r="V26" s="20">
        <v>605</v>
      </c>
      <c r="W26" s="20">
        <v>605</v>
      </c>
      <c r="X26" s="20">
        <v>605</v>
      </c>
      <c r="Y26" s="25"/>
      <c r="Z26" s="26"/>
      <c r="AA26" s="107"/>
      <c r="AB26" s="11">
        <v>514</v>
      </c>
      <c r="AC26" s="138"/>
      <c r="AD26" s="66"/>
      <c r="AE26" s="66"/>
      <c r="AF26" s="76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</row>
    <row r="27" spans="1:44" ht="15" customHeight="1" x14ac:dyDescent="0.25">
      <c r="A27" s="3" t="s">
        <v>116</v>
      </c>
      <c r="B27" s="145" t="s">
        <v>52</v>
      </c>
      <c r="C27" s="145" t="s">
        <v>52</v>
      </c>
      <c r="D27" s="6" t="s">
        <v>37</v>
      </c>
      <c r="E27" s="6" t="s">
        <v>37</v>
      </c>
      <c r="F27" s="145" t="s">
        <v>52</v>
      </c>
      <c r="G27" s="145" t="s">
        <v>52</v>
      </c>
      <c r="H27" s="145" t="s">
        <v>52</v>
      </c>
      <c r="I27" s="145" t="s">
        <v>52</v>
      </c>
      <c r="J27" s="145" t="s">
        <v>52</v>
      </c>
      <c r="K27" s="6" t="s">
        <v>37</v>
      </c>
      <c r="L27" s="6" t="s">
        <v>37</v>
      </c>
      <c r="M27" s="53" t="s">
        <v>54</v>
      </c>
      <c r="N27" s="5" t="s">
        <v>62</v>
      </c>
      <c r="O27" s="65" t="s">
        <v>90</v>
      </c>
      <c r="P27" s="65" t="s">
        <v>90</v>
      </c>
      <c r="Q27" s="65" t="s">
        <v>90</v>
      </c>
      <c r="R27" s="6" t="s">
        <v>37</v>
      </c>
      <c r="S27" s="6" t="s">
        <v>37</v>
      </c>
      <c r="T27" s="145" t="s">
        <v>52</v>
      </c>
      <c r="U27" s="145" t="s">
        <v>52</v>
      </c>
      <c r="V27" s="145" t="s">
        <v>52</v>
      </c>
      <c r="W27" s="145" t="s">
        <v>52</v>
      </c>
      <c r="X27" s="145" t="s">
        <v>52</v>
      </c>
      <c r="Y27" s="6" t="s">
        <v>37</v>
      </c>
      <c r="Z27" s="6" t="s">
        <v>37</v>
      </c>
      <c r="AA27" s="65" t="s">
        <v>117</v>
      </c>
      <c r="AB27" s="65" t="s">
        <v>117</v>
      </c>
      <c r="AC27" s="65" t="s">
        <v>117</v>
      </c>
      <c r="AD27" s="65" t="s">
        <v>117</v>
      </c>
      <c r="AE27" s="65" t="s">
        <v>117</v>
      </c>
      <c r="AF27" s="75" t="s">
        <v>37</v>
      </c>
      <c r="AH27" s="63">
        <f>COUNTIF($B27:$AF27,"LV ")</f>
        <v>0</v>
      </c>
      <c r="AI27" s="63">
        <f>COUNTIF($B27:$AF27,"GLV ")</f>
        <v>0</v>
      </c>
      <c r="AJ27" s="63">
        <f>COUNTIF($B27:$AF27,"UPLV ")</f>
        <v>0</v>
      </c>
      <c r="AK27" s="63">
        <f>COUNTIF($B27:$AF27,"PD ")+COUNTIF($B27:$AF27,"PH ")</f>
        <v>0</v>
      </c>
      <c r="AL27" s="63">
        <f>COUNTIF($B27:$AF27,"XX ")</f>
        <v>9</v>
      </c>
      <c r="AM27" s="63">
        <f>COUNTIF($B27:$AF27,"SK ")</f>
        <v>0</v>
      </c>
      <c r="AN27" s="63">
        <f>(COUNTIF($B27:$AF27,"ADPJ "))+(COUNTIF($B27:$AF27,"PJ "))+(COUNTIF($B27:$AF27,"PRJ "))</f>
        <v>0</v>
      </c>
      <c r="AO27" s="63">
        <f t="shared" ref="AO27" si="30">(COUNTIF($B27:$AF27,"PMD "))+(COUNTIF($B27:$AF27,"PMDN "))+(COUNTIF($B27:$AF27,"PMDU "))+(COUNTIF($B27:$AF27,"SMD "))+(COUNTIF($B27:$AF27,"SMDN "))+(COUNTIF($B27:$AF27,"SMDU "))+(COUNTIF($B27:$AF27,"PSD "))+(COUNTIF($B27:$AF27,"PSDN "))+(COUNTIF($B27:$AF27,"PSDU "))+(COUNTIF($B27:$AF27,"PMC "))+(COUNTIF($B27:$AF27,"PMCM "))+(COUNTIF($B27:$AF27,"PMCN "))+(COUNTIF($B27:$AF27,"PMCE "))+(COUNTIF($B27:$AF27,"SHD "))+(COUNTIF($B27:$AF27,"PDP "))+(COUNTIF($B27:$AF27,"DEV "))+(COUNTIF($B27:$AF27,"MPP "))+(COUNTIF($B27:$AF27,"OPS1 "))+(COUNTIF($B27:$AF27,"OPS2 "))+(COUNTIF($B27:$AF27,"OBU "))+(COUNTIF($B27:$AF27,"Infospace "))+(COUNTIF($B27:$AF27,"WSET "))</f>
        <v>12</v>
      </c>
      <c r="AP27" s="63">
        <f>(COUNTIF($B27:$AF27,"T&amp;D "))+(COUNTIF($B27:$AF27,"TTT "))+(COUNTIF($B27:$AF27,"OJT "))+(COUNTIF($B27:$AF27,"OBS "))+(COUNTIF($B28:$AF28,"Observer "))+(COUNTIF($B27:$AF27,"*&gt;* "))</f>
        <v>0</v>
      </c>
      <c r="AQ27" s="63">
        <f t="shared" ref="AQ27" si="31">(COUNTIF($B27:$AF27,"S1 "))+(COUNTIF($B27:$AF27,"S2 "))+(COUNTIF($B27:$AF27,"S3 "))+(COUNTIF($B27:$AF27,"S4 "))+(COUNTIF($B27:$AF27,"S1"))</f>
        <v>0</v>
      </c>
      <c r="AR27" s="63">
        <f t="shared" ref="AR27" si="32">COUNTIF($B27:$AF27,"CU ")+COUNTIF($B27:$AF27,"")</f>
        <v>0</v>
      </c>
    </row>
    <row r="28" spans="1:44" ht="15" customHeight="1" x14ac:dyDescent="0.25">
      <c r="A28" s="4">
        <v>-372960</v>
      </c>
      <c r="B28" s="146"/>
      <c r="C28" s="146"/>
      <c r="D28" s="25"/>
      <c r="E28" s="26"/>
      <c r="F28" s="146"/>
      <c r="G28" s="146"/>
      <c r="H28" s="146"/>
      <c r="I28" s="146"/>
      <c r="J28" s="146"/>
      <c r="K28" s="25"/>
      <c r="L28" s="26"/>
      <c r="M28" s="54"/>
      <c r="N28" s="12">
        <v>313</v>
      </c>
      <c r="O28" s="66"/>
      <c r="P28" s="66"/>
      <c r="Q28" s="66"/>
      <c r="R28" s="25"/>
      <c r="S28" s="26"/>
      <c r="T28" s="146"/>
      <c r="U28" s="146"/>
      <c r="V28" s="146"/>
      <c r="W28" s="146"/>
      <c r="X28" s="146"/>
      <c r="Y28" s="25"/>
      <c r="Z28" s="26"/>
      <c r="AA28" s="66"/>
      <c r="AB28" s="66"/>
      <c r="AC28" s="66"/>
      <c r="AD28" s="66"/>
      <c r="AE28" s="66"/>
      <c r="AF28" s="76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</row>
    <row r="29" spans="1:44" ht="15" customHeight="1" x14ac:dyDescent="0.25">
      <c r="A29" s="3" t="s">
        <v>118</v>
      </c>
      <c r="B29" s="17" t="s">
        <v>119</v>
      </c>
      <c r="C29" s="83" t="s">
        <v>88</v>
      </c>
      <c r="D29" s="6" t="s">
        <v>37</v>
      </c>
      <c r="E29" s="6" t="s">
        <v>37</v>
      </c>
      <c r="F29" s="83" t="s">
        <v>88</v>
      </c>
      <c r="G29" s="83" t="s">
        <v>88</v>
      </c>
      <c r="H29" s="83" t="s">
        <v>88</v>
      </c>
      <c r="I29" s="83" t="s">
        <v>88</v>
      </c>
      <c r="J29" s="83" t="s">
        <v>88</v>
      </c>
      <c r="K29" s="6" t="s">
        <v>37</v>
      </c>
      <c r="L29" s="6" t="s">
        <v>37</v>
      </c>
      <c r="M29" s="145" t="s">
        <v>52</v>
      </c>
      <c r="N29" s="145" t="s">
        <v>52</v>
      </c>
      <c r="O29" s="145" t="s">
        <v>52</v>
      </c>
      <c r="P29" s="145" t="s">
        <v>52</v>
      </c>
      <c r="Q29" s="145" t="s">
        <v>52</v>
      </c>
      <c r="R29" s="6" t="s">
        <v>37</v>
      </c>
      <c r="S29" s="6" t="s">
        <v>37</v>
      </c>
      <c r="T29" s="7" t="s">
        <v>64</v>
      </c>
      <c r="U29" s="110" t="s">
        <v>121</v>
      </c>
      <c r="V29" s="106" t="s">
        <v>72</v>
      </c>
      <c r="W29" s="108" t="s">
        <v>122</v>
      </c>
      <c r="X29" s="17" t="s">
        <v>65</v>
      </c>
      <c r="Y29" s="6" t="s">
        <v>37</v>
      </c>
      <c r="Z29" s="6" t="s">
        <v>37</v>
      </c>
      <c r="AA29" s="104" t="s">
        <v>47</v>
      </c>
      <c r="AB29" s="77" t="s">
        <v>123</v>
      </c>
      <c r="AC29" s="77" t="s">
        <v>123</v>
      </c>
      <c r="AD29" s="77" t="s">
        <v>123</v>
      </c>
      <c r="AE29" s="81" t="s">
        <v>78</v>
      </c>
      <c r="AF29" s="75" t="s">
        <v>37</v>
      </c>
      <c r="AH29" s="63">
        <f>COUNTIF($B29:$AF29,"LV ")</f>
        <v>0</v>
      </c>
      <c r="AI29" s="63">
        <f>COUNTIF($B29:$AF29,"GLV ")</f>
        <v>1</v>
      </c>
      <c r="AJ29" s="63">
        <f>COUNTIF($B29:$AF29,"UPLV ")</f>
        <v>0</v>
      </c>
      <c r="AK29" s="63">
        <f>COUNTIF($B29:$AF29,"PD ")+COUNTIF($B29:$AF29,"PH ")</f>
        <v>0</v>
      </c>
      <c r="AL29" s="63">
        <f>COUNTIF($B29:$AF29,"XX ")</f>
        <v>9</v>
      </c>
      <c r="AM29" s="63">
        <f>COUNTIF($B29:$AF29,"SK ")</f>
        <v>0</v>
      </c>
      <c r="AN29" s="63">
        <f>(COUNTIF($B29:$AF29,"ADPJ "))+(COUNTIF($B29:$AF29,"PJ "))+(COUNTIF($B29:$AF29,"PRJ "))</f>
        <v>0</v>
      </c>
      <c r="AO29" s="63">
        <f t="shared" ref="AO29" si="33">(COUNTIF($B29:$AF29,"PMD "))+(COUNTIF($B29:$AF29,"PMDN "))+(COUNTIF($B29:$AF29,"PMDU "))+(COUNTIF($B29:$AF29,"SMD "))+(COUNTIF($B29:$AF29,"SMDN "))+(COUNTIF($B29:$AF29,"SMDU "))+(COUNTIF($B29:$AF29,"PSD "))+(COUNTIF($B29:$AF29,"PSDN "))+(COUNTIF($B29:$AF29,"PSDU "))+(COUNTIF($B29:$AF29,"PMC "))+(COUNTIF($B29:$AF29,"PMCM "))+(COUNTIF($B29:$AF29,"PMCN "))+(COUNTIF($B29:$AF29,"PMCE "))+(COUNTIF($B29:$AF29,"SHD "))+(COUNTIF($B29:$AF29,"PDP "))+(COUNTIF($B29:$AF29,"DEV "))+(COUNTIF($B29:$AF29,"MPP "))+(COUNTIF($B29:$AF29,"OPS1 "))+(COUNTIF($B29:$AF29,"OPS2 "))+(COUNTIF($B29:$AF29,"OBU "))+(COUNTIF($B29:$AF29,"Infospace "))+(COUNTIF($B29:$AF29,"WSET "))</f>
        <v>11</v>
      </c>
      <c r="AP29" s="63">
        <f>(COUNTIF($B29:$AF29,"T&amp;D "))+(COUNTIF($B29:$AF29,"TTT "))+(COUNTIF($B29:$AF29,"OJT "))+(COUNTIF($B29:$AF29,"OBS "))+(COUNTIF($B30:$AF30,"Observer "))+(COUNTIF($B29:$AF29,"*&gt;* "))</f>
        <v>1</v>
      </c>
      <c r="AQ29" s="63">
        <f t="shared" ref="AQ29" si="34">(COUNTIF($B29:$AF29,"S1 "))+(COUNTIF($B29:$AF29,"S2 "))+(COUNTIF($B29:$AF29,"S3 "))+(COUNTIF($B29:$AF29,"S4 "))+(COUNTIF($B29:$AF29,"S1"))</f>
        <v>0</v>
      </c>
      <c r="AR29" s="63">
        <f t="shared" ref="AR29" si="35">COUNTIF($B29:$AF29,"CU ")+COUNTIF($B29:$AF29,"")</f>
        <v>0</v>
      </c>
    </row>
    <row r="30" spans="1:44" ht="15" customHeight="1" x14ac:dyDescent="0.25">
      <c r="A30" s="4">
        <v>-172620</v>
      </c>
      <c r="B30" s="21" t="s">
        <v>120</v>
      </c>
      <c r="C30" s="84"/>
      <c r="D30" s="25"/>
      <c r="E30" s="26"/>
      <c r="F30" s="84"/>
      <c r="G30" s="84"/>
      <c r="H30" s="84"/>
      <c r="I30" s="84"/>
      <c r="J30" s="84"/>
      <c r="K30" s="25"/>
      <c r="L30" s="26"/>
      <c r="M30" s="146"/>
      <c r="N30" s="146"/>
      <c r="O30" s="146"/>
      <c r="P30" s="146"/>
      <c r="Q30" s="146"/>
      <c r="R30" s="25"/>
      <c r="S30" s="26"/>
      <c r="T30" s="8">
        <v>515</v>
      </c>
      <c r="U30" s="111"/>
      <c r="V30" s="107"/>
      <c r="W30" s="109"/>
      <c r="X30" s="21" t="s">
        <v>120</v>
      </c>
      <c r="Y30" s="25"/>
      <c r="Z30" s="26"/>
      <c r="AA30" s="105"/>
      <c r="AB30" s="78"/>
      <c r="AC30" s="78"/>
      <c r="AD30" s="78"/>
      <c r="AE30" s="82"/>
      <c r="AF30" s="76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</row>
    <row r="31" spans="1:44" ht="15" customHeight="1" x14ac:dyDescent="0.25">
      <c r="A31" s="3" t="s">
        <v>124</v>
      </c>
      <c r="B31" s="65" t="s">
        <v>125</v>
      </c>
      <c r="C31" s="65" t="s">
        <v>125</v>
      </c>
      <c r="D31" s="6" t="s">
        <v>37</v>
      </c>
      <c r="E31" s="6" t="s">
        <v>37</v>
      </c>
      <c r="F31" s="65" t="s">
        <v>126</v>
      </c>
      <c r="G31" s="65" t="s">
        <v>126</v>
      </c>
      <c r="H31" s="65" t="s">
        <v>126</v>
      </c>
      <c r="I31" s="65" t="s">
        <v>126</v>
      </c>
      <c r="J31" s="65" t="s">
        <v>126</v>
      </c>
      <c r="K31" s="6" t="s">
        <v>37</v>
      </c>
      <c r="L31" s="6" t="s">
        <v>37</v>
      </c>
      <c r="M31" s="104" t="s">
        <v>47</v>
      </c>
      <c r="N31" s="104" t="s">
        <v>47</v>
      </c>
      <c r="O31" s="104" t="s">
        <v>47</v>
      </c>
      <c r="P31" s="65" t="s">
        <v>111</v>
      </c>
      <c r="Q31" s="110" t="s">
        <v>127</v>
      </c>
      <c r="R31" s="6" t="s">
        <v>37</v>
      </c>
      <c r="S31" s="6" t="s">
        <v>37</v>
      </c>
      <c r="T31" s="65" t="s">
        <v>128</v>
      </c>
      <c r="U31" s="65" t="s">
        <v>128</v>
      </c>
      <c r="V31" s="65" t="s">
        <v>128</v>
      </c>
      <c r="W31" s="65" t="s">
        <v>128</v>
      </c>
      <c r="X31" s="65" t="s">
        <v>128</v>
      </c>
      <c r="Y31" s="6" t="s">
        <v>37</v>
      </c>
      <c r="Z31" s="6" t="s">
        <v>37</v>
      </c>
      <c r="AA31" s="110" t="s">
        <v>129</v>
      </c>
      <c r="AB31" s="10" t="s">
        <v>113</v>
      </c>
      <c r="AC31" s="53" t="s">
        <v>77</v>
      </c>
      <c r="AD31" s="120" t="s">
        <v>130</v>
      </c>
      <c r="AE31" s="53" t="s">
        <v>131</v>
      </c>
      <c r="AF31" s="75" t="s">
        <v>37</v>
      </c>
      <c r="AH31" s="63">
        <f>COUNTIF($B31:$AF31,"LV ")</f>
        <v>0</v>
      </c>
      <c r="AI31" s="63">
        <f>COUNTIF($B31:$AF31,"GLV ")</f>
        <v>3</v>
      </c>
      <c r="AJ31" s="63">
        <f>COUNTIF($B31:$AF31,"UPLV ")</f>
        <v>0</v>
      </c>
      <c r="AK31" s="63">
        <f>COUNTIF($B31:$AF31,"PD ")+COUNTIF($B31:$AF31,"PH ")</f>
        <v>0</v>
      </c>
      <c r="AL31" s="63">
        <f>COUNTIF($B31:$AF31,"XX ")</f>
        <v>9</v>
      </c>
      <c r="AM31" s="63">
        <f>COUNTIF($B31:$AF31,"SK ")</f>
        <v>0</v>
      </c>
      <c r="AN31" s="63">
        <f>(COUNTIF($B31:$AF31,"ADPJ "))+(COUNTIF($B31:$AF31,"PJ "))+(COUNTIF($B31:$AF31,"PRJ "))</f>
        <v>0</v>
      </c>
      <c r="AO31" s="63">
        <f t="shared" ref="AO31" si="36">(COUNTIF($B31:$AF31,"PMD "))+(COUNTIF($B31:$AF31,"PMDN "))+(COUNTIF($B31:$AF31,"PMDU "))+(COUNTIF($B31:$AF31,"SMD "))+(COUNTIF($B31:$AF31,"SMDN "))+(COUNTIF($B31:$AF31,"SMDU "))+(COUNTIF($B31:$AF31,"PSD "))+(COUNTIF($B31:$AF31,"PSDN "))+(COUNTIF($B31:$AF31,"PSDU "))+(COUNTIF($B31:$AF31,"PMC "))+(COUNTIF($B31:$AF31,"PMCM "))+(COUNTIF($B31:$AF31,"PMCN "))+(COUNTIF($B31:$AF31,"PMCE "))+(COUNTIF($B31:$AF31,"SHD "))+(COUNTIF($B31:$AF31,"PDP "))+(COUNTIF($B31:$AF31,"DEV "))+(COUNTIF($B31:$AF31,"MPP "))+(COUNTIF($B31:$AF31,"OPS1 "))+(COUNTIF($B31:$AF31,"OPS2 "))+(COUNTIF($B31:$AF31,"OBU "))+(COUNTIF($B31:$AF31,"Infospace "))+(COUNTIF($B31:$AF31,"WSET "))</f>
        <v>0</v>
      </c>
      <c r="AP31" s="63">
        <f>(COUNTIF($B31:$AF31,"T&amp;D "))+(COUNTIF($B31:$AF31,"TTT "))+(COUNTIF($B31:$AF31,"OJT "))+(COUNTIF($B31:$AF31,"OBS "))+(COUNTIF($B32:$AF32,"Observer "))+(COUNTIF($B31:$AF31,"*&gt;* "))</f>
        <v>0</v>
      </c>
      <c r="AQ31" s="63">
        <f t="shared" ref="AQ31" si="37">(COUNTIF($B31:$AF31,"S1 "))+(COUNTIF($B31:$AF31,"S2 "))+(COUNTIF($B31:$AF31,"S3 "))+(COUNTIF($B31:$AF31,"S4 "))+(COUNTIF($B31:$AF31,"S1"))</f>
        <v>0</v>
      </c>
      <c r="AR31" s="63">
        <f t="shared" ref="AR31" si="38">COUNTIF($B31:$AF31,"CU ")+COUNTIF($B31:$AF31,"")</f>
        <v>1</v>
      </c>
    </row>
    <row r="32" spans="1:44" ht="15" customHeight="1" x14ac:dyDescent="0.25">
      <c r="A32" s="4">
        <v>-382137</v>
      </c>
      <c r="B32" s="66"/>
      <c r="C32" s="66"/>
      <c r="D32" s="25"/>
      <c r="E32" s="26"/>
      <c r="F32" s="66"/>
      <c r="G32" s="66"/>
      <c r="H32" s="66"/>
      <c r="I32" s="66"/>
      <c r="J32" s="66"/>
      <c r="K32" s="25"/>
      <c r="L32" s="26"/>
      <c r="M32" s="105"/>
      <c r="N32" s="105"/>
      <c r="O32" s="105"/>
      <c r="P32" s="66"/>
      <c r="Q32" s="111"/>
      <c r="R32" s="25"/>
      <c r="S32" s="26"/>
      <c r="T32" s="66"/>
      <c r="U32" s="66"/>
      <c r="V32" s="66"/>
      <c r="W32" s="66"/>
      <c r="X32" s="66"/>
      <c r="Y32" s="25"/>
      <c r="Z32" s="26"/>
      <c r="AA32" s="111"/>
      <c r="AB32" s="11">
        <v>514</v>
      </c>
      <c r="AC32" s="54"/>
      <c r="AD32" s="121"/>
      <c r="AE32" s="54"/>
      <c r="AF32" s="76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</row>
    <row r="33" spans="1:44" ht="15" customHeight="1" x14ac:dyDescent="0.25">
      <c r="A33" s="3" t="s">
        <v>132</v>
      </c>
      <c r="B33" s="143" t="s">
        <v>133</v>
      </c>
      <c r="C33" s="143" t="s">
        <v>133</v>
      </c>
      <c r="D33" s="6" t="s">
        <v>37</v>
      </c>
      <c r="E33" s="6" t="s">
        <v>37</v>
      </c>
      <c r="F33" s="104" t="s">
        <v>47</v>
      </c>
      <c r="G33" s="104" t="s">
        <v>47</v>
      </c>
      <c r="H33" s="104" t="s">
        <v>47</v>
      </c>
      <c r="I33" s="104" t="s">
        <v>47</v>
      </c>
      <c r="J33" s="104" t="s">
        <v>47</v>
      </c>
      <c r="K33" s="6" t="s">
        <v>37</v>
      </c>
      <c r="L33" s="6" t="s">
        <v>37</v>
      </c>
      <c r="M33" s="141" t="s">
        <v>87</v>
      </c>
      <c r="N33" s="77" t="s">
        <v>86</v>
      </c>
      <c r="O33" s="77" t="s">
        <v>86</v>
      </c>
      <c r="P33" s="77" t="s">
        <v>86</v>
      </c>
      <c r="Q33" s="53" t="s">
        <v>77</v>
      </c>
      <c r="R33" s="6" t="s">
        <v>37</v>
      </c>
      <c r="S33" s="6" t="s">
        <v>37</v>
      </c>
      <c r="T33" s="53" t="s">
        <v>77</v>
      </c>
      <c r="U33" s="53" t="s">
        <v>77</v>
      </c>
      <c r="V33" s="53" t="s">
        <v>77</v>
      </c>
      <c r="W33" s="53" t="s">
        <v>77</v>
      </c>
      <c r="X33" s="53" t="s">
        <v>77</v>
      </c>
      <c r="Y33" s="6" t="s">
        <v>37</v>
      </c>
      <c r="Z33" s="6" t="s">
        <v>37</v>
      </c>
      <c r="AA33" s="53" t="s">
        <v>77</v>
      </c>
      <c r="AB33" s="53" t="s">
        <v>77</v>
      </c>
      <c r="AC33" s="15" t="s">
        <v>57</v>
      </c>
      <c r="AD33" s="53" t="s">
        <v>77</v>
      </c>
      <c r="AE33" s="53" t="s">
        <v>77</v>
      </c>
      <c r="AF33" s="75" t="s">
        <v>37</v>
      </c>
      <c r="AH33" s="63">
        <f>COUNTIF($B33:$AF33,"LV ")</f>
        <v>0</v>
      </c>
      <c r="AI33" s="63">
        <f>COUNTIF($B33:$AF33,"GLV ")</f>
        <v>5</v>
      </c>
      <c r="AJ33" s="63">
        <f>COUNTIF($B33:$AF33,"UPLV ")</f>
        <v>0</v>
      </c>
      <c r="AK33" s="63">
        <f>COUNTIF($B33:$AF33,"PD ")+COUNTIF($B33:$AF33,"PH ")</f>
        <v>2</v>
      </c>
      <c r="AL33" s="63">
        <f>COUNTIF($B33:$AF33,"XX ")</f>
        <v>9</v>
      </c>
      <c r="AM33" s="63">
        <f>COUNTIF($B33:$AF33,"SK ")</f>
        <v>0</v>
      </c>
      <c r="AN33" s="63">
        <f>(COUNTIF($B33:$AF33,"ADPJ "))+(COUNTIF($B33:$AF33,"PJ "))+(COUNTIF($B33:$AF33,"PRJ "))</f>
        <v>0</v>
      </c>
      <c r="AO33" s="63">
        <f t="shared" ref="AO33" si="39">(COUNTIF($B33:$AF33,"PMD "))+(COUNTIF($B33:$AF33,"PMDN "))+(COUNTIF($B33:$AF33,"PMDU "))+(COUNTIF($B33:$AF33,"SMD "))+(COUNTIF($B33:$AF33,"SMDN "))+(COUNTIF($B33:$AF33,"SMDU "))+(COUNTIF($B33:$AF33,"PSD "))+(COUNTIF($B33:$AF33,"PSDN "))+(COUNTIF($B33:$AF33,"PSDU "))+(COUNTIF($B33:$AF33,"PMC "))+(COUNTIF($B33:$AF33,"PMCM "))+(COUNTIF($B33:$AF33,"PMCN "))+(COUNTIF($B33:$AF33,"PMCE "))+(COUNTIF($B33:$AF33,"SHD "))+(COUNTIF($B33:$AF33,"PDP "))+(COUNTIF($B33:$AF33,"DEV "))+(COUNTIF($B33:$AF33,"MPP "))+(COUNTIF($B33:$AF33,"OPS1 "))+(COUNTIF($B33:$AF33,"OPS2 "))+(COUNTIF($B33:$AF33,"OBU "))+(COUNTIF($B33:$AF33,"Infospace "))+(COUNTIF($B33:$AF33,"WSET "))</f>
        <v>1</v>
      </c>
      <c r="AP33" s="63">
        <f>(COUNTIF($B33:$AF33,"T&amp;D "))+(COUNTIF($B33:$AF33,"TTT "))+(COUNTIF($B33:$AF33,"OJT "))+(COUNTIF($B33:$AF33,"OBS "))+(COUNTIF($B34:$AF34,"Observer "))+(COUNTIF($B33:$AF33,"*&gt;* "))</f>
        <v>0</v>
      </c>
      <c r="AQ33" s="63">
        <f t="shared" ref="AQ33" si="40">(COUNTIF($B33:$AF33,"S1 "))+(COUNTIF($B33:$AF33,"S2 "))+(COUNTIF($B33:$AF33,"S3 "))+(COUNTIF($B33:$AF33,"S4 "))+(COUNTIF($B33:$AF33,"S1"))</f>
        <v>0</v>
      </c>
      <c r="AR33" s="63">
        <f t="shared" ref="AR33" si="41">COUNTIF($B33:$AF33,"CU ")+COUNTIF($B33:$AF33,"")</f>
        <v>0</v>
      </c>
    </row>
    <row r="34" spans="1:44" ht="15" customHeight="1" x14ac:dyDescent="0.25">
      <c r="A34" s="4">
        <v>-37645</v>
      </c>
      <c r="B34" s="144"/>
      <c r="C34" s="144"/>
      <c r="D34" s="25"/>
      <c r="E34" s="26"/>
      <c r="F34" s="105"/>
      <c r="G34" s="105"/>
      <c r="H34" s="105"/>
      <c r="I34" s="105"/>
      <c r="J34" s="105"/>
      <c r="K34" s="25"/>
      <c r="L34" s="26"/>
      <c r="M34" s="142"/>
      <c r="N34" s="78"/>
      <c r="O34" s="78"/>
      <c r="P34" s="78"/>
      <c r="Q34" s="54"/>
      <c r="R34" s="25"/>
      <c r="S34" s="26"/>
      <c r="T34" s="54"/>
      <c r="U34" s="54"/>
      <c r="V34" s="54"/>
      <c r="W34" s="54"/>
      <c r="X34" s="54"/>
      <c r="Y34" s="25"/>
      <c r="Z34" s="26"/>
      <c r="AA34" s="54"/>
      <c r="AB34" s="54"/>
      <c r="AC34" s="16">
        <v>501</v>
      </c>
      <c r="AD34" s="54"/>
      <c r="AE34" s="54"/>
      <c r="AF34" s="76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</row>
    <row r="35" spans="1:44" ht="15" customHeight="1" x14ac:dyDescent="0.25">
      <c r="A35" s="3" t="s">
        <v>134</v>
      </c>
      <c r="B35" s="17" t="s">
        <v>119</v>
      </c>
      <c r="C35" s="120" t="s">
        <v>130</v>
      </c>
      <c r="D35" s="6" t="s">
        <v>37</v>
      </c>
      <c r="E35" s="6" t="s">
        <v>37</v>
      </c>
      <c r="F35" s="120" t="s">
        <v>130</v>
      </c>
      <c r="G35" s="120" t="s">
        <v>130</v>
      </c>
      <c r="H35" s="137" t="s">
        <v>40</v>
      </c>
      <c r="I35" s="17" t="s">
        <v>135</v>
      </c>
      <c r="J35" s="120" t="s">
        <v>130</v>
      </c>
      <c r="K35" s="6" t="s">
        <v>37</v>
      </c>
      <c r="L35" s="6" t="s">
        <v>37</v>
      </c>
      <c r="M35" s="120" t="s">
        <v>130</v>
      </c>
      <c r="N35" s="120" t="s">
        <v>130</v>
      </c>
      <c r="O35" s="137" t="s">
        <v>91</v>
      </c>
      <c r="P35" s="17" t="s">
        <v>136</v>
      </c>
      <c r="Q35" s="120" t="s">
        <v>130</v>
      </c>
      <c r="R35" s="6" t="s">
        <v>37</v>
      </c>
      <c r="S35" s="6" t="s">
        <v>37</v>
      </c>
      <c r="T35" s="120" t="s">
        <v>130</v>
      </c>
      <c r="U35" s="120" t="s">
        <v>130</v>
      </c>
      <c r="V35" s="137" t="s">
        <v>137</v>
      </c>
      <c r="W35" s="17" t="s">
        <v>138</v>
      </c>
      <c r="X35" s="17" t="s">
        <v>65</v>
      </c>
      <c r="Y35" s="6" t="s">
        <v>37</v>
      </c>
      <c r="Z35" s="6" t="s">
        <v>37</v>
      </c>
      <c r="AA35" s="120" t="s">
        <v>130</v>
      </c>
      <c r="AB35" s="120" t="s">
        <v>130</v>
      </c>
      <c r="AC35" s="137" t="s">
        <v>114</v>
      </c>
      <c r="AD35" s="17" t="s">
        <v>139</v>
      </c>
      <c r="AE35" s="17" t="s">
        <v>68</v>
      </c>
      <c r="AF35" s="75" t="s">
        <v>37</v>
      </c>
      <c r="AH35" s="63">
        <f>COUNTIF($B35:$AF35,"LV ")</f>
        <v>0</v>
      </c>
      <c r="AI35" s="63">
        <f>COUNTIF($B35:$AF35,"GLV ")</f>
        <v>0</v>
      </c>
      <c r="AJ35" s="63">
        <f>COUNTIF($B35:$AF35,"UPLV ")</f>
        <v>0</v>
      </c>
      <c r="AK35" s="63">
        <f>COUNTIF($B35:$AF35,"PD ")+COUNTIF($B35:$AF35,"PH ")</f>
        <v>0</v>
      </c>
      <c r="AL35" s="63">
        <f>COUNTIF($B35:$AF35,"XX ")</f>
        <v>9</v>
      </c>
      <c r="AM35" s="63">
        <f>COUNTIF($B35:$AF35,"SK ")</f>
        <v>0</v>
      </c>
      <c r="AN35" s="63">
        <f>(COUNTIF($B35:$AF35,"ADPJ "))+(COUNTIF($B35:$AF35,"PJ "))+(COUNTIF($B35:$AF35,"PRJ "))</f>
        <v>0</v>
      </c>
      <c r="AO35" s="63">
        <f t="shared" ref="AO35" si="42">(COUNTIF($B35:$AF35,"PMD "))+(COUNTIF($B35:$AF35,"PMDN "))+(COUNTIF($B35:$AF35,"PMDU "))+(COUNTIF($B35:$AF35,"SMD "))+(COUNTIF($B35:$AF35,"SMDN "))+(COUNTIF($B35:$AF35,"SMDU "))+(COUNTIF($B35:$AF35,"PSD "))+(COUNTIF($B35:$AF35,"PSDN "))+(COUNTIF($B35:$AF35,"PSDU "))+(COUNTIF($B35:$AF35,"PMC "))+(COUNTIF($B35:$AF35,"PMCM "))+(COUNTIF($B35:$AF35,"PMCN "))+(COUNTIF($B35:$AF35,"PMCE "))+(COUNTIF($B35:$AF35,"SHD "))+(COUNTIF($B35:$AF35,"PDP "))+(COUNTIF($B35:$AF35,"DEV "))+(COUNTIF($B35:$AF35,"MPP "))+(COUNTIF($B35:$AF35,"OPS1 "))+(COUNTIF($B35:$AF35,"OPS2 "))+(COUNTIF($B35:$AF35,"OBU "))+(COUNTIF($B35:$AF35,"Infospace "))+(COUNTIF($B35:$AF35,"WSET "))</f>
        <v>0</v>
      </c>
      <c r="AP35" s="63">
        <f>(COUNTIF($B35:$AF35,"T&amp;D "))+(COUNTIF($B35:$AF35,"TTT "))+(COUNTIF($B35:$AF35,"OJT "))+(COUNTIF($B35:$AF35,"OBS "))+(COUNTIF($B36:$AF36,"Observer "))+(COUNTIF($B35:$AF35,"*&gt;* "))</f>
        <v>0</v>
      </c>
      <c r="AQ35" s="63">
        <f t="shared" ref="AQ35" si="43">(COUNTIF($B35:$AF35,"S1 "))+(COUNTIF($B35:$AF35,"S2 "))+(COUNTIF($B35:$AF35,"S3 "))+(COUNTIF($B35:$AF35,"S4 "))+(COUNTIF($B35:$AF35,"S1"))</f>
        <v>0</v>
      </c>
      <c r="AR35" s="63">
        <f t="shared" ref="AR35" si="44">COUNTIF($B35:$AF35,"CU ")+COUNTIF($B35:$AF35,"")</f>
        <v>11</v>
      </c>
    </row>
    <row r="36" spans="1:44" ht="15" customHeight="1" x14ac:dyDescent="0.25">
      <c r="A36" s="4">
        <v>-162665</v>
      </c>
      <c r="B36" s="21" t="s">
        <v>120</v>
      </c>
      <c r="C36" s="121"/>
      <c r="D36" s="25"/>
      <c r="E36" s="26"/>
      <c r="F36" s="121"/>
      <c r="G36" s="121"/>
      <c r="H36" s="138"/>
      <c r="I36" s="21" t="s">
        <v>120</v>
      </c>
      <c r="J36" s="121"/>
      <c r="K36" s="25"/>
      <c r="L36" s="26"/>
      <c r="M36" s="121"/>
      <c r="N36" s="121"/>
      <c r="O36" s="138"/>
      <c r="P36" s="21" t="s">
        <v>120</v>
      </c>
      <c r="Q36" s="121"/>
      <c r="R36" s="25"/>
      <c r="S36" s="26"/>
      <c r="T36" s="121"/>
      <c r="U36" s="121"/>
      <c r="V36" s="138"/>
      <c r="W36" s="21">
        <v>513</v>
      </c>
      <c r="X36" s="21" t="s">
        <v>120</v>
      </c>
      <c r="Y36" s="25"/>
      <c r="Z36" s="26"/>
      <c r="AA36" s="121"/>
      <c r="AB36" s="121"/>
      <c r="AC36" s="138"/>
      <c r="AD36" s="21" t="s">
        <v>120</v>
      </c>
      <c r="AE36" s="21" t="s">
        <v>120</v>
      </c>
      <c r="AF36" s="76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</row>
    <row r="37" spans="1:44" ht="15" customHeight="1" x14ac:dyDescent="0.25">
      <c r="A37" s="3" t="s">
        <v>140</v>
      </c>
      <c r="B37" s="65" t="s">
        <v>141</v>
      </c>
      <c r="C37" s="65" t="s">
        <v>141</v>
      </c>
      <c r="D37" s="6" t="s">
        <v>37</v>
      </c>
      <c r="E37" s="6" t="s">
        <v>37</v>
      </c>
      <c r="F37" s="65" t="s">
        <v>74</v>
      </c>
      <c r="G37" s="65" t="s">
        <v>74</v>
      </c>
      <c r="H37" s="106" t="s">
        <v>72</v>
      </c>
      <c r="I37" s="65" t="s">
        <v>74</v>
      </c>
      <c r="J37" s="65" t="s">
        <v>74</v>
      </c>
      <c r="K37" s="6" t="s">
        <v>37</v>
      </c>
      <c r="L37" s="6" t="s">
        <v>37</v>
      </c>
      <c r="M37" s="65" t="s">
        <v>43</v>
      </c>
      <c r="N37" s="65" t="s">
        <v>43</v>
      </c>
      <c r="O37" s="65" t="s">
        <v>43</v>
      </c>
      <c r="P37" s="65" t="s">
        <v>43</v>
      </c>
      <c r="Q37" s="65" t="s">
        <v>43</v>
      </c>
      <c r="R37" s="6" t="s">
        <v>37</v>
      </c>
      <c r="S37" s="6" t="s">
        <v>37</v>
      </c>
      <c r="T37" s="65" t="s">
        <v>93</v>
      </c>
      <c r="U37" s="65" t="s">
        <v>93</v>
      </c>
      <c r="V37" s="104" t="s">
        <v>47</v>
      </c>
      <c r="W37" s="104" t="s">
        <v>47</v>
      </c>
      <c r="X37" s="104" t="s">
        <v>47</v>
      </c>
      <c r="Y37" s="104" t="s">
        <v>47</v>
      </c>
      <c r="Z37" s="104" t="s">
        <v>47</v>
      </c>
      <c r="AA37" s="104" t="s">
        <v>47</v>
      </c>
      <c r="AB37" s="104" t="s">
        <v>47</v>
      </c>
      <c r="AC37" s="104" t="s">
        <v>47</v>
      </c>
      <c r="AD37" s="104" t="s">
        <v>47</v>
      </c>
      <c r="AE37" s="120" t="s">
        <v>130</v>
      </c>
      <c r="AF37" s="75" t="s">
        <v>37</v>
      </c>
      <c r="AH37" s="63">
        <f>COUNTIF($B37:$AF37,"LV ")</f>
        <v>0</v>
      </c>
      <c r="AI37" s="63">
        <f>COUNTIF($B37:$AF37,"GLV ")</f>
        <v>9</v>
      </c>
      <c r="AJ37" s="63">
        <f>COUNTIF($B37:$AF37,"UPLV ")</f>
        <v>0</v>
      </c>
      <c r="AK37" s="63">
        <f>COUNTIF($B37:$AF37,"PD ")+COUNTIF($B37:$AF37,"PH ")</f>
        <v>0</v>
      </c>
      <c r="AL37" s="63">
        <f>COUNTIF($B37:$AF37,"XX ")</f>
        <v>7</v>
      </c>
      <c r="AM37" s="63">
        <f>COUNTIF($B37:$AF37,"SK ")</f>
        <v>0</v>
      </c>
      <c r="AN37" s="63">
        <f>(COUNTIF($B37:$AF37,"ADPJ "))+(COUNTIF($B37:$AF37,"PJ "))+(COUNTIF($B37:$AF37,"PRJ "))</f>
        <v>0</v>
      </c>
      <c r="AO37" s="63">
        <f t="shared" ref="AO37" si="45">(COUNTIF($B37:$AF37,"PMD "))+(COUNTIF($B37:$AF37,"PMDN "))+(COUNTIF($B37:$AF37,"PMDU "))+(COUNTIF($B37:$AF37,"SMD "))+(COUNTIF($B37:$AF37,"SMDN "))+(COUNTIF($B37:$AF37,"SMDU "))+(COUNTIF($B37:$AF37,"PSD "))+(COUNTIF($B37:$AF37,"PSDN "))+(COUNTIF($B37:$AF37,"PSDU "))+(COUNTIF($B37:$AF37,"PMC "))+(COUNTIF($B37:$AF37,"PMCM "))+(COUNTIF($B37:$AF37,"PMCN "))+(COUNTIF($B37:$AF37,"PMCE "))+(COUNTIF($B37:$AF37,"SHD "))+(COUNTIF($B37:$AF37,"PDP "))+(COUNTIF($B37:$AF37,"DEV "))+(COUNTIF($B37:$AF37,"MPP "))+(COUNTIF($B37:$AF37,"OPS1 "))+(COUNTIF($B37:$AF37,"OPS2 "))+(COUNTIF($B37:$AF37,"OBU "))+(COUNTIF($B37:$AF37,"Infospace "))+(COUNTIF($B37:$AF37,"WSET "))</f>
        <v>0</v>
      </c>
      <c r="AP37" s="63">
        <f>(COUNTIF($B37:$AF37,"T&amp;D "))+(COUNTIF($B37:$AF37,"TTT "))+(COUNTIF($B37:$AF37,"OJT "))+(COUNTIF($B37:$AF37,"OBS "))+(COUNTIF($B38:$AF38,"Observer "))+(COUNTIF($B37:$AF37,"*&gt;* "))</f>
        <v>0</v>
      </c>
      <c r="AQ37" s="63">
        <f t="shared" ref="AQ37" si="46">(COUNTIF($B37:$AF37,"S1 "))+(COUNTIF($B37:$AF37,"S2 "))+(COUNTIF($B37:$AF37,"S3 "))+(COUNTIF($B37:$AF37,"S4 "))+(COUNTIF($B37:$AF37,"S1"))</f>
        <v>0</v>
      </c>
      <c r="AR37" s="63">
        <f t="shared" ref="AR37" si="47">COUNTIF($B37:$AF37,"CU ")+COUNTIF($B37:$AF37,"")</f>
        <v>1</v>
      </c>
    </row>
    <row r="38" spans="1:44" ht="15" customHeight="1" x14ac:dyDescent="0.25">
      <c r="A38" s="4">
        <v>-204444</v>
      </c>
      <c r="B38" s="66"/>
      <c r="C38" s="66"/>
      <c r="D38" s="25"/>
      <c r="E38" s="26"/>
      <c r="F38" s="66"/>
      <c r="G38" s="66"/>
      <c r="H38" s="107"/>
      <c r="I38" s="66"/>
      <c r="J38" s="66"/>
      <c r="K38" s="25"/>
      <c r="L38" s="26"/>
      <c r="M38" s="66"/>
      <c r="N38" s="66"/>
      <c r="O38" s="66"/>
      <c r="P38" s="66"/>
      <c r="Q38" s="66"/>
      <c r="R38" s="25"/>
      <c r="S38" s="26"/>
      <c r="T38" s="66"/>
      <c r="U38" s="66"/>
      <c r="V38" s="105"/>
      <c r="W38" s="105"/>
      <c r="X38" s="105"/>
      <c r="Y38" s="105"/>
      <c r="Z38" s="105"/>
      <c r="AA38" s="105"/>
      <c r="AB38" s="105"/>
      <c r="AC38" s="105"/>
      <c r="AD38" s="105"/>
      <c r="AE38" s="121"/>
      <c r="AF38" s="76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</row>
    <row r="39" spans="1:44" ht="15" customHeight="1" x14ac:dyDescent="0.25">
      <c r="A39" s="3" t="s">
        <v>142</v>
      </c>
      <c r="B39" s="65" t="s">
        <v>143</v>
      </c>
      <c r="C39" s="53" t="s">
        <v>54</v>
      </c>
      <c r="D39" s="6" t="s">
        <v>37</v>
      </c>
      <c r="E39" s="6" t="s">
        <v>37</v>
      </c>
      <c r="F39" s="104" t="s">
        <v>47</v>
      </c>
      <c r="G39" s="104" t="s">
        <v>47</v>
      </c>
      <c r="H39" s="104" t="s">
        <v>47</v>
      </c>
      <c r="I39" s="104" t="s">
        <v>47</v>
      </c>
      <c r="J39" s="104" t="s">
        <v>47</v>
      </c>
      <c r="K39" s="104" t="s">
        <v>47</v>
      </c>
      <c r="L39" s="104" t="s">
        <v>47</v>
      </c>
      <c r="M39" s="104" t="s">
        <v>47</v>
      </c>
      <c r="N39" s="104" t="s">
        <v>47</v>
      </c>
      <c r="O39" s="104" t="s">
        <v>47</v>
      </c>
      <c r="P39" s="104" t="s">
        <v>47</v>
      </c>
      <c r="Q39" s="53" t="s">
        <v>144</v>
      </c>
      <c r="R39" s="6" t="s">
        <v>37</v>
      </c>
      <c r="S39" s="6" t="s">
        <v>37</v>
      </c>
      <c r="T39" s="53" t="s">
        <v>144</v>
      </c>
      <c r="U39" s="53" t="s">
        <v>144</v>
      </c>
      <c r="V39" s="110" t="s">
        <v>145</v>
      </c>
      <c r="W39" s="53" t="s">
        <v>144</v>
      </c>
      <c r="X39" s="53" t="s">
        <v>144</v>
      </c>
      <c r="Y39" s="6" t="s">
        <v>37</v>
      </c>
      <c r="Z39" s="6" t="s">
        <v>37</v>
      </c>
      <c r="AA39" s="53" t="s">
        <v>144</v>
      </c>
      <c r="AB39" s="53" t="s">
        <v>144</v>
      </c>
      <c r="AC39" s="53" t="s">
        <v>144</v>
      </c>
      <c r="AD39" s="53" t="s">
        <v>144</v>
      </c>
      <c r="AE39" s="53" t="s">
        <v>144</v>
      </c>
      <c r="AF39" s="75" t="s">
        <v>37</v>
      </c>
      <c r="AH39" s="63">
        <f>COUNTIF($B39:$AF39,"LV ")</f>
        <v>0</v>
      </c>
      <c r="AI39" s="63">
        <f>COUNTIF($B39:$AF39,"GLV ")</f>
        <v>11</v>
      </c>
      <c r="AJ39" s="63">
        <f>COUNTIF($B39:$AF39,"UPLV ")</f>
        <v>0</v>
      </c>
      <c r="AK39" s="63">
        <f>COUNTIF($B39:$AF39,"PD ")+COUNTIF($B39:$AF39,"PH ")</f>
        <v>0</v>
      </c>
      <c r="AL39" s="63">
        <f>COUNTIF($B39:$AF39,"XX ")</f>
        <v>7</v>
      </c>
      <c r="AM39" s="63">
        <f>COUNTIF($B39:$AF39,"SK ")</f>
        <v>0</v>
      </c>
      <c r="AN39" s="63">
        <f>(COUNTIF($B39:$AF39,"ADPJ "))+(COUNTIF($B39:$AF39,"PJ "))+(COUNTIF($B39:$AF39,"PRJ "))</f>
        <v>0</v>
      </c>
      <c r="AO39" s="63">
        <f t="shared" ref="AO39" si="48">(COUNTIF($B39:$AF39,"PMD "))+(COUNTIF($B39:$AF39,"PMDN "))+(COUNTIF($B39:$AF39,"PMDU "))+(COUNTIF($B39:$AF39,"SMD "))+(COUNTIF($B39:$AF39,"SMDN "))+(COUNTIF($B39:$AF39,"SMDU "))+(COUNTIF($B39:$AF39,"PSD "))+(COUNTIF($B39:$AF39,"PSDN "))+(COUNTIF($B39:$AF39,"PSDU "))+(COUNTIF($B39:$AF39,"PMC "))+(COUNTIF($B39:$AF39,"PMCM "))+(COUNTIF($B39:$AF39,"PMCN "))+(COUNTIF($B39:$AF39,"PMCE "))+(COUNTIF($B39:$AF39,"SHD "))+(COUNTIF($B39:$AF39,"PDP "))+(COUNTIF($B39:$AF39,"DEV "))+(COUNTIF($B39:$AF39,"MPP "))+(COUNTIF($B39:$AF39,"OPS1 "))+(COUNTIF($B39:$AF39,"OPS2 "))+(COUNTIF($B39:$AF39,"OBU "))+(COUNTIF($B39:$AF39,"Infospace "))+(COUNTIF($B39:$AF39,"WSET "))</f>
        <v>0</v>
      </c>
      <c r="AP39" s="63">
        <f>(COUNTIF($B39:$AF39,"T&amp;D "))+(COUNTIF($B39:$AF39,"TTT "))+(COUNTIF($B39:$AF39,"OJT "))+(COUNTIF($B39:$AF39,"OBS "))+(COUNTIF($B40:$AF40,"Observer "))+(COUNTIF($B39:$AF39,"*&gt;* "))</f>
        <v>0</v>
      </c>
      <c r="AQ39" s="63">
        <f t="shared" ref="AQ39" si="49">(COUNTIF($B39:$AF39,"S1 "))+(COUNTIF($B39:$AF39,"S2 "))+(COUNTIF($B39:$AF39,"S3 "))+(COUNTIF($B39:$AF39,"S4 "))+(COUNTIF($B39:$AF39,"S1"))</f>
        <v>0</v>
      </c>
      <c r="AR39" s="63">
        <f t="shared" ref="AR39" si="50">COUNTIF($B39:$AF39,"CU ")+COUNTIF($B39:$AF39,"")</f>
        <v>0</v>
      </c>
    </row>
    <row r="40" spans="1:44" ht="15" customHeight="1" x14ac:dyDescent="0.25">
      <c r="A40" s="4">
        <v>-383361</v>
      </c>
      <c r="B40" s="66"/>
      <c r="C40" s="54"/>
      <c r="D40" s="25"/>
      <c r="E40" s="26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54"/>
      <c r="R40" s="25"/>
      <c r="S40" s="26"/>
      <c r="T40" s="54"/>
      <c r="U40" s="54"/>
      <c r="V40" s="111"/>
      <c r="W40" s="54"/>
      <c r="X40" s="54"/>
      <c r="Y40" s="25"/>
      <c r="Z40" s="26"/>
      <c r="AA40" s="54"/>
      <c r="AB40" s="54"/>
      <c r="AC40" s="54"/>
      <c r="AD40" s="54"/>
      <c r="AE40" s="54"/>
      <c r="AF40" s="76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</row>
    <row r="41" spans="1:44" ht="15" customHeight="1" x14ac:dyDescent="0.25">
      <c r="A41" s="3" t="s">
        <v>146</v>
      </c>
      <c r="B41" s="77" t="s">
        <v>147</v>
      </c>
      <c r="C41" s="110" t="s">
        <v>148</v>
      </c>
      <c r="D41" s="6" t="s">
        <v>37</v>
      </c>
      <c r="E41" s="6" t="s">
        <v>37</v>
      </c>
      <c r="F41" s="81" t="s">
        <v>149</v>
      </c>
      <c r="G41" s="81" t="s">
        <v>149</v>
      </c>
      <c r="H41" s="81" t="s">
        <v>149</v>
      </c>
      <c r="I41" s="81" t="s">
        <v>149</v>
      </c>
      <c r="J41" s="81" t="s">
        <v>149</v>
      </c>
      <c r="K41" s="6" t="s">
        <v>37</v>
      </c>
      <c r="L41" s="6" t="s">
        <v>37</v>
      </c>
      <c r="M41" s="141" t="s">
        <v>87</v>
      </c>
      <c r="N41" s="110" t="s">
        <v>150</v>
      </c>
      <c r="O41" s="15" t="s">
        <v>62</v>
      </c>
      <c r="P41" s="110" t="s">
        <v>151</v>
      </c>
      <c r="Q41" s="13" t="s">
        <v>152</v>
      </c>
      <c r="R41" s="6" t="s">
        <v>37</v>
      </c>
      <c r="S41" s="6" t="s">
        <v>37</v>
      </c>
      <c r="T41" s="53" t="s">
        <v>144</v>
      </c>
      <c r="U41" s="53" t="s">
        <v>144</v>
      </c>
      <c r="V41" s="15" t="s">
        <v>64</v>
      </c>
      <c r="W41" s="108" t="s">
        <v>122</v>
      </c>
      <c r="X41" s="13" t="s">
        <v>153</v>
      </c>
      <c r="Y41" s="6" t="s">
        <v>37</v>
      </c>
      <c r="Z41" s="6" t="s">
        <v>37</v>
      </c>
      <c r="AA41" s="53" t="s">
        <v>154</v>
      </c>
      <c r="AB41" s="77" t="s">
        <v>155</v>
      </c>
      <c r="AC41" s="77" t="s">
        <v>155</v>
      </c>
      <c r="AD41" s="77" t="s">
        <v>155</v>
      </c>
      <c r="AE41" s="13" t="s">
        <v>156</v>
      </c>
      <c r="AF41" s="75" t="s">
        <v>37</v>
      </c>
      <c r="AH41" s="63">
        <f>COUNTIF($B41:$AF41,"LV ")</f>
        <v>0</v>
      </c>
      <c r="AI41" s="63">
        <f>COUNTIF($B41:$AF41,"GLV ")</f>
        <v>0</v>
      </c>
      <c r="AJ41" s="63">
        <f>COUNTIF($B41:$AF41,"UPLV ")</f>
        <v>0</v>
      </c>
      <c r="AK41" s="63">
        <f>COUNTIF($B41:$AF41,"PD ")+COUNTIF($B41:$AF41,"PH ")</f>
        <v>0</v>
      </c>
      <c r="AL41" s="63">
        <f>COUNTIF($B41:$AF41,"XX ")</f>
        <v>9</v>
      </c>
      <c r="AM41" s="63">
        <f>COUNTIF($B41:$AF41,"SK ")</f>
        <v>0</v>
      </c>
      <c r="AN41" s="63">
        <f>(COUNTIF($B41:$AF41,"ADPJ "))+(COUNTIF($B41:$AF41,"PJ "))+(COUNTIF($B41:$AF41,"PRJ "))</f>
        <v>5</v>
      </c>
      <c r="AO41" s="63">
        <f t="shared" ref="AO41" si="51">(COUNTIF($B41:$AF41,"PMD "))+(COUNTIF($B41:$AF41,"PMDN "))+(COUNTIF($B41:$AF41,"PMDU "))+(COUNTIF($B41:$AF41,"SMD "))+(COUNTIF($B41:$AF41,"SMDN "))+(COUNTIF($B41:$AF41,"SMDU "))+(COUNTIF($B41:$AF41,"PSD "))+(COUNTIF($B41:$AF41,"PSDN "))+(COUNTIF($B41:$AF41,"PSDU "))+(COUNTIF($B41:$AF41,"PMC "))+(COUNTIF($B41:$AF41,"PMCM "))+(COUNTIF($B41:$AF41,"PMCN "))+(COUNTIF($B41:$AF41,"PMCE "))+(COUNTIF($B41:$AF41,"SHD "))+(COUNTIF($B41:$AF41,"PDP "))+(COUNTIF($B41:$AF41,"DEV "))+(COUNTIF($B41:$AF41,"MPP "))+(COUNTIF($B41:$AF41,"OPS1 "))+(COUNTIF($B41:$AF41,"OPS2 "))+(COUNTIF($B41:$AF41,"OBU "))+(COUNTIF($B41:$AF41,"Infospace "))+(COUNTIF($B41:$AF41,"WSET "))</f>
        <v>1</v>
      </c>
      <c r="AP41" s="63">
        <f>(COUNTIF($B41:$AF41,"T&amp;D "))+(COUNTIF($B41:$AF41,"TTT "))+(COUNTIF($B41:$AF41,"OJT "))+(COUNTIF($B41:$AF41,"OBS "))+(COUNTIF($B42:$AF42,"Observer "))+(COUNTIF($B41:$AF41,"*&gt;* "))</f>
        <v>0</v>
      </c>
      <c r="AQ41" s="63">
        <f t="shared" ref="AQ41" si="52">(COUNTIF($B41:$AF41,"S1 "))+(COUNTIF($B41:$AF41,"S2 "))+(COUNTIF($B41:$AF41,"S3 "))+(COUNTIF($B41:$AF41,"S4 "))+(COUNTIF($B41:$AF41,"S1"))</f>
        <v>0</v>
      </c>
      <c r="AR41" s="63">
        <f t="shared" ref="AR41" si="53">COUNTIF($B41:$AF41,"CU ")+COUNTIF($B41:$AF41,"")</f>
        <v>0</v>
      </c>
    </row>
    <row r="42" spans="1:44" ht="15" customHeight="1" x14ac:dyDescent="0.25">
      <c r="A42" s="4">
        <v>-61935</v>
      </c>
      <c r="B42" s="78"/>
      <c r="C42" s="111"/>
      <c r="D42" s="25"/>
      <c r="E42" s="26"/>
      <c r="F42" s="82"/>
      <c r="G42" s="82"/>
      <c r="H42" s="82"/>
      <c r="I42" s="82"/>
      <c r="J42" s="82"/>
      <c r="K42" s="25"/>
      <c r="L42" s="26"/>
      <c r="M42" s="142"/>
      <c r="N42" s="111"/>
      <c r="O42" s="16">
        <v>501</v>
      </c>
      <c r="P42" s="111"/>
      <c r="Q42" s="14">
        <v>304</v>
      </c>
      <c r="R42" s="25"/>
      <c r="S42" s="26"/>
      <c r="T42" s="54"/>
      <c r="U42" s="54"/>
      <c r="V42" s="16">
        <v>501</v>
      </c>
      <c r="W42" s="109"/>
      <c r="X42" s="14">
        <v>304</v>
      </c>
      <c r="Y42" s="25"/>
      <c r="Z42" s="26"/>
      <c r="AA42" s="54"/>
      <c r="AB42" s="78"/>
      <c r="AC42" s="78"/>
      <c r="AD42" s="78"/>
      <c r="AE42" s="14">
        <v>304</v>
      </c>
      <c r="AF42" s="76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</row>
    <row r="43" spans="1:44" ht="15" customHeight="1" x14ac:dyDescent="0.25">
      <c r="A43" s="3" t="s">
        <v>157</v>
      </c>
      <c r="B43" s="83" t="s">
        <v>88</v>
      </c>
      <c r="C43" s="83" t="s">
        <v>71</v>
      </c>
      <c r="D43" s="6" t="s">
        <v>37</v>
      </c>
      <c r="E43" s="6" t="s">
        <v>37</v>
      </c>
      <c r="F43" s="83" t="s">
        <v>71</v>
      </c>
      <c r="G43" s="83" t="s">
        <v>71</v>
      </c>
      <c r="H43" s="83" t="s">
        <v>71</v>
      </c>
      <c r="I43" s="83" t="s">
        <v>71</v>
      </c>
      <c r="J43" s="83" t="s">
        <v>71</v>
      </c>
      <c r="K43" s="6" t="s">
        <v>37</v>
      </c>
      <c r="L43" s="6" t="s">
        <v>37</v>
      </c>
      <c r="M43" s="83" t="s">
        <v>88</v>
      </c>
      <c r="N43" s="83" t="s">
        <v>88</v>
      </c>
      <c r="O43" s="83" t="s">
        <v>88</v>
      </c>
      <c r="P43" s="83" t="s">
        <v>88</v>
      </c>
      <c r="Q43" s="83" t="s">
        <v>88</v>
      </c>
      <c r="R43" s="6" t="s">
        <v>37</v>
      </c>
      <c r="S43" s="6" t="s">
        <v>37</v>
      </c>
      <c r="T43" s="81" t="s">
        <v>78</v>
      </c>
      <c r="U43" s="77" t="s">
        <v>79</v>
      </c>
      <c r="V43" s="77" t="s">
        <v>79</v>
      </c>
      <c r="W43" s="77" t="s">
        <v>79</v>
      </c>
      <c r="X43" s="81" t="s">
        <v>78</v>
      </c>
      <c r="Y43" s="6" t="s">
        <v>37</v>
      </c>
      <c r="Z43" s="6" t="s">
        <v>37</v>
      </c>
      <c r="AA43" s="18" t="s">
        <v>94</v>
      </c>
      <c r="AB43" s="77" t="s">
        <v>123</v>
      </c>
      <c r="AC43" s="77" t="s">
        <v>123</v>
      </c>
      <c r="AD43" s="77" t="s">
        <v>123</v>
      </c>
      <c r="AE43" s="81" t="s">
        <v>78</v>
      </c>
      <c r="AF43" s="75" t="s">
        <v>37</v>
      </c>
      <c r="AH43" s="63">
        <f>COUNTIF($B43:$AF43,"LV ")</f>
        <v>0</v>
      </c>
      <c r="AI43" s="63">
        <f>COUNTIF($B43:$AF43,"GLV ")</f>
        <v>0</v>
      </c>
      <c r="AJ43" s="63">
        <f>COUNTIF($B43:$AF43,"UPLV ")</f>
        <v>0</v>
      </c>
      <c r="AK43" s="63">
        <f>COUNTIF($B43:$AF43,"PD ")+COUNTIF($B43:$AF43,"PH ")</f>
        <v>0</v>
      </c>
      <c r="AL43" s="63">
        <f>COUNTIF($B43:$AF43,"XX ")</f>
        <v>9</v>
      </c>
      <c r="AM43" s="63">
        <f>COUNTIF($B43:$AF43,"SK ")</f>
        <v>0</v>
      </c>
      <c r="AN43" s="63">
        <f>(COUNTIF($B43:$AF43,"ADPJ "))+(COUNTIF($B43:$AF43,"PJ "))+(COUNTIF($B43:$AF43,"PRJ "))</f>
        <v>0</v>
      </c>
      <c r="AO43" s="63">
        <f t="shared" ref="AO43" si="54">(COUNTIF($B43:$AF43,"PMD "))+(COUNTIF($B43:$AF43,"PMDN "))+(COUNTIF($B43:$AF43,"PMDU "))+(COUNTIF($B43:$AF43,"SMD "))+(COUNTIF($B43:$AF43,"SMDN "))+(COUNTIF($B43:$AF43,"SMDU "))+(COUNTIF($B43:$AF43,"PSD "))+(COUNTIF($B43:$AF43,"PSDN "))+(COUNTIF($B43:$AF43,"PSDU "))+(COUNTIF($B43:$AF43,"PMC "))+(COUNTIF($B43:$AF43,"PMCM "))+(COUNTIF($B43:$AF43,"PMCN "))+(COUNTIF($B43:$AF43,"PMCE "))+(COUNTIF($B43:$AF43,"SHD "))+(COUNTIF($B43:$AF43,"PDP "))+(COUNTIF($B43:$AF43,"DEV "))+(COUNTIF($B43:$AF43,"MPP "))+(COUNTIF($B43:$AF43,"OPS1 "))+(COUNTIF($B43:$AF43,"OPS2 "))+(COUNTIF($B43:$AF43,"OBU "))+(COUNTIF($B43:$AF43,"Infospace "))+(COUNTIF($B43:$AF43,"WSET "))</f>
        <v>12</v>
      </c>
      <c r="AP43" s="63">
        <f>(COUNTIF($B43:$AF43,"T&amp;D "))+(COUNTIF($B43:$AF43,"TTT "))+(COUNTIF($B43:$AF43,"OJT "))+(COUNTIF($B43:$AF43,"OBS "))+(COUNTIF($B44:$AF44,"Observer "))+(COUNTIF($B43:$AF43,"*&gt;* "))</f>
        <v>3</v>
      </c>
      <c r="AQ43" s="63">
        <f t="shared" ref="AQ43" si="55">(COUNTIF($B43:$AF43,"S1 "))+(COUNTIF($B43:$AF43,"S2 "))+(COUNTIF($B43:$AF43,"S3 "))+(COUNTIF($B43:$AF43,"S4 "))+(COUNTIF($B43:$AF43,"S1"))</f>
        <v>0</v>
      </c>
      <c r="AR43" s="63">
        <f t="shared" ref="AR43" si="56">COUNTIF($B43:$AF43,"CU ")+COUNTIF($B43:$AF43,"")</f>
        <v>0</v>
      </c>
    </row>
    <row r="44" spans="1:44" ht="15" customHeight="1" x14ac:dyDescent="0.25">
      <c r="A44" s="4">
        <v>-184645</v>
      </c>
      <c r="B44" s="84"/>
      <c r="C44" s="84"/>
      <c r="D44" s="25"/>
      <c r="E44" s="26"/>
      <c r="F44" s="84"/>
      <c r="G44" s="84"/>
      <c r="H44" s="84"/>
      <c r="I44" s="84"/>
      <c r="J44" s="84"/>
      <c r="K44" s="25"/>
      <c r="L44" s="26"/>
      <c r="M44" s="84"/>
      <c r="N44" s="84"/>
      <c r="O44" s="84"/>
      <c r="P44" s="84"/>
      <c r="Q44" s="84"/>
      <c r="R44" s="25"/>
      <c r="S44" s="26"/>
      <c r="T44" s="82"/>
      <c r="U44" s="78"/>
      <c r="V44" s="78"/>
      <c r="W44" s="78"/>
      <c r="X44" s="82"/>
      <c r="Y44" s="25"/>
      <c r="Z44" s="26"/>
      <c r="AA44" s="19">
        <v>605</v>
      </c>
      <c r="AB44" s="78"/>
      <c r="AC44" s="78"/>
      <c r="AD44" s="78"/>
      <c r="AE44" s="82"/>
      <c r="AF44" s="76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</row>
    <row r="45" spans="1:44" ht="15" customHeight="1" x14ac:dyDescent="0.25">
      <c r="A45" s="3" t="s">
        <v>158</v>
      </c>
      <c r="B45" s="53" t="s">
        <v>159</v>
      </c>
      <c r="C45" s="53" t="s">
        <v>159</v>
      </c>
      <c r="D45" s="6" t="s">
        <v>37</v>
      </c>
      <c r="E45" s="6" t="s">
        <v>37</v>
      </c>
      <c r="F45" s="53" t="s">
        <v>159</v>
      </c>
      <c r="G45" s="10" t="s">
        <v>48</v>
      </c>
      <c r="H45" s="106" t="s">
        <v>72</v>
      </c>
      <c r="I45" s="110" t="s">
        <v>160</v>
      </c>
      <c r="J45" s="65" t="s">
        <v>161</v>
      </c>
      <c r="K45" s="6" t="s">
        <v>37</v>
      </c>
      <c r="L45" s="6" t="s">
        <v>37</v>
      </c>
      <c r="M45" s="73" t="s">
        <v>49</v>
      </c>
      <c r="N45" s="73" t="s">
        <v>49</v>
      </c>
      <c r="O45" s="73" t="s">
        <v>49</v>
      </c>
      <c r="P45" s="73" t="s">
        <v>49</v>
      </c>
      <c r="Q45" s="73" t="s">
        <v>49</v>
      </c>
      <c r="R45" s="6" t="s">
        <v>37</v>
      </c>
      <c r="S45" s="6" t="s">
        <v>37</v>
      </c>
      <c r="T45" s="53" t="s">
        <v>162</v>
      </c>
      <c r="U45" s="77" t="s">
        <v>163</v>
      </c>
      <c r="V45" s="77" t="s">
        <v>163</v>
      </c>
      <c r="W45" s="77" t="s">
        <v>163</v>
      </c>
      <c r="X45" s="104" t="s">
        <v>47</v>
      </c>
      <c r="Y45" s="104" t="s">
        <v>47</v>
      </c>
      <c r="Z45" s="104" t="s">
        <v>47</v>
      </c>
      <c r="AA45" s="104" t="s">
        <v>47</v>
      </c>
      <c r="AB45" s="104" t="s">
        <v>47</v>
      </c>
      <c r="AC45" s="104" t="s">
        <v>47</v>
      </c>
      <c r="AD45" s="139" t="s">
        <v>50</v>
      </c>
      <c r="AE45" s="53" t="s">
        <v>164</v>
      </c>
      <c r="AF45" s="75" t="s">
        <v>37</v>
      </c>
      <c r="AH45" s="63">
        <f>COUNTIF($B45:$AF45,"LV ")</f>
        <v>0</v>
      </c>
      <c r="AI45" s="63">
        <f>COUNTIF($B45:$AF45,"GLV ")</f>
        <v>6</v>
      </c>
      <c r="AJ45" s="63">
        <f>COUNTIF($B45:$AF45,"UPLV ")</f>
        <v>0</v>
      </c>
      <c r="AK45" s="63">
        <f>COUNTIF($B45:$AF45,"PD ")+COUNTIF($B45:$AF45,"PH ")</f>
        <v>0</v>
      </c>
      <c r="AL45" s="63">
        <f>COUNTIF($B45:$AF45,"XX ")</f>
        <v>7</v>
      </c>
      <c r="AM45" s="63">
        <f>COUNTIF($B45:$AF45,"SK ")</f>
        <v>0</v>
      </c>
      <c r="AN45" s="63">
        <f>(COUNTIF($B45:$AF45,"ADPJ "))+(COUNTIF($B45:$AF45,"PJ "))+(COUNTIF($B45:$AF45,"PRJ "))</f>
        <v>0</v>
      </c>
      <c r="AO45" s="63">
        <f t="shared" ref="AO45" si="57">(COUNTIF($B45:$AF45,"PMD "))+(COUNTIF($B45:$AF45,"PMDN "))+(COUNTIF($B45:$AF45,"PMDU "))+(COUNTIF($B45:$AF45,"SMD "))+(COUNTIF($B45:$AF45,"SMDN "))+(COUNTIF($B45:$AF45,"SMDU "))+(COUNTIF($B45:$AF45,"PSD "))+(COUNTIF($B45:$AF45,"PSDN "))+(COUNTIF($B45:$AF45,"PSDU "))+(COUNTIF($B45:$AF45,"PMC "))+(COUNTIF($B45:$AF45,"PMCM "))+(COUNTIF($B45:$AF45,"PMCN "))+(COUNTIF($B45:$AF45,"PMCE "))+(COUNTIF($B45:$AF45,"SHD "))+(COUNTIF($B45:$AF45,"PDP "))+(COUNTIF($B45:$AF45,"DEV "))+(COUNTIF($B45:$AF45,"MPP "))+(COUNTIF($B45:$AF45,"OPS1 "))+(COUNTIF($B45:$AF45,"OPS2 "))+(COUNTIF($B45:$AF45,"OBU "))+(COUNTIF($B45:$AF45,"Infospace "))+(COUNTIF($B45:$AF45,"WSET "))</f>
        <v>0</v>
      </c>
      <c r="AP45" s="63">
        <f>(COUNTIF($B45:$AF45,"T&amp;D "))+(COUNTIF($B45:$AF45,"TTT "))+(COUNTIF($B45:$AF45,"OJT "))+(COUNTIF($B45:$AF45,"OBS "))+(COUNTIF($B46:$AF46,"Observer "))+(COUNTIF($B45:$AF45,"*&gt;* "))</f>
        <v>0</v>
      </c>
      <c r="AQ45" s="63">
        <f t="shared" ref="AQ45" si="58">(COUNTIF($B45:$AF45,"S1 "))+(COUNTIF($B45:$AF45,"S2 "))+(COUNTIF($B45:$AF45,"S3 "))+(COUNTIF($B45:$AF45,"S4 "))+(COUNTIF($B45:$AF45,"S1"))</f>
        <v>0</v>
      </c>
      <c r="AR45" s="63">
        <f t="shared" ref="AR45" si="59">COUNTIF($B45:$AF45,"CU ")+COUNTIF($B45:$AF45,"")</f>
        <v>0</v>
      </c>
    </row>
    <row r="46" spans="1:44" ht="15" customHeight="1" x14ac:dyDescent="0.25">
      <c r="A46" s="4">
        <v>-392005</v>
      </c>
      <c r="B46" s="54"/>
      <c r="C46" s="54"/>
      <c r="D46" s="25"/>
      <c r="E46" s="26"/>
      <c r="F46" s="54"/>
      <c r="G46" s="11">
        <v>401</v>
      </c>
      <c r="H46" s="107"/>
      <c r="I46" s="111"/>
      <c r="J46" s="66"/>
      <c r="K46" s="25"/>
      <c r="L46" s="26"/>
      <c r="M46" s="74"/>
      <c r="N46" s="74"/>
      <c r="O46" s="74"/>
      <c r="P46" s="74"/>
      <c r="Q46" s="74"/>
      <c r="R46" s="25"/>
      <c r="S46" s="26"/>
      <c r="T46" s="54"/>
      <c r="U46" s="78"/>
      <c r="V46" s="78"/>
      <c r="W46" s="78"/>
      <c r="X46" s="105"/>
      <c r="Y46" s="105"/>
      <c r="Z46" s="105"/>
      <c r="AA46" s="105"/>
      <c r="AB46" s="105"/>
      <c r="AC46" s="105"/>
      <c r="AD46" s="140"/>
      <c r="AE46" s="54"/>
      <c r="AF46" s="76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</row>
    <row r="47" spans="1:44" ht="15" customHeight="1" x14ac:dyDescent="0.25">
      <c r="A47" s="3" t="s">
        <v>165</v>
      </c>
      <c r="B47" s="53" t="s">
        <v>166</v>
      </c>
      <c r="C47" s="53" t="s">
        <v>166</v>
      </c>
      <c r="D47" s="6" t="s">
        <v>37</v>
      </c>
      <c r="E47" s="6" t="s">
        <v>37</v>
      </c>
      <c r="F47" s="53" t="s">
        <v>166</v>
      </c>
      <c r="G47" s="110" t="s">
        <v>167</v>
      </c>
      <c r="H47" s="110" t="s">
        <v>168</v>
      </c>
      <c r="I47" s="17" t="s">
        <v>135</v>
      </c>
      <c r="J47" s="53" t="s">
        <v>162</v>
      </c>
      <c r="K47" s="6" t="s">
        <v>37</v>
      </c>
      <c r="L47" s="6" t="s">
        <v>37</v>
      </c>
      <c r="M47" s="110" t="s">
        <v>169</v>
      </c>
      <c r="N47" s="22" t="s">
        <v>170</v>
      </c>
      <c r="O47" s="110" t="s">
        <v>171</v>
      </c>
      <c r="P47" s="17" t="s">
        <v>136</v>
      </c>
      <c r="Q47" s="53" t="s">
        <v>44</v>
      </c>
      <c r="R47" s="6" t="s">
        <v>37</v>
      </c>
      <c r="S47" s="6" t="s">
        <v>37</v>
      </c>
      <c r="T47" s="53" t="s">
        <v>44</v>
      </c>
      <c r="U47" s="53" t="s">
        <v>44</v>
      </c>
      <c r="V47" s="137" t="s">
        <v>137</v>
      </c>
      <c r="W47" s="110" t="s">
        <v>172</v>
      </c>
      <c r="X47" s="104" t="s">
        <v>47</v>
      </c>
      <c r="Y47" s="104" t="s">
        <v>47</v>
      </c>
      <c r="Z47" s="104" t="s">
        <v>47</v>
      </c>
      <c r="AA47" s="104" t="s">
        <v>47</v>
      </c>
      <c r="AB47" s="104" t="s">
        <v>47</v>
      </c>
      <c r="AC47" s="104" t="s">
        <v>47</v>
      </c>
      <c r="AD47" s="17" t="s">
        <v>139</v>
      </c>
      <c r="AE47" s="17" t="s">
        <v>68</v>
      </c>
      <c r="AF47" s="75" t="s">
        <v>37</v>
      </c>
      <c r="AH47" s="63">
        <f>COUNTIF($B47:$AF47,"LV ")</f>
        <v>0</v>
      </c>
      <c r="AI47" s="63">
        <f>COUNTIF($B47:$AF47,"GLV ")</f>
        <v>6</v>
      </c>
      <c r="AJ47" s="63">
        <f>COUNTIF($B47:$AF47,"UPLV ")</f>
        <v>0</v>
      </c>
      <c r="AK47" s="63">
        <f>COUNTIF($B47:$AF47,"PD ")+COUNTIF($B47:$AF47,"PH ")</f>
        <v>0</v>
      </c>
      <c r="AL47" s="63">
        <f>COUNTIF($B47:$AF47,"XX ")</f>
        <v>7</v>
      </c>
      <c r="AM47" s="63">
        <f>COUNTIF($B47:$AF47,"SK ")</f>
        <v>0</v>
      </c>
      <c r="AN47" s="63">
        <f>(COUNTIF($B47:$AF47,"ADPJ "))+(COUNTIF($B47:$AF47,"PJ "))+(COUNTIF($B47:$AF47,"PRJ "))</f>
        <v>0</v>
      </c>
      <c r="AO47" s="63">
        <f t="shared" ref="AO47:AO49" si="60">(COUNTIF($B47:$AF47,"PMD "))+(COUNTIF($B47:$AF47,"PMDN "))+(COUNTIF($B47:$AF47,"PMDU "))+(COUNTIF($B47:$AF47,"SMD "))+(COUNTIF($B47:$AF47,"SMDN "))+(COUNTIF($B47:$AF47,"SMDU "))+(COUNTIF($B47:$AF47,"PSD "))+(COUNTIF($B47:$AF47,"PSDN "))+(COUNTIF($B47:$AF47,"PSDU "))+(COUNTIF($B47:$AF47,"PMC "))+(COUNTIF($B47:$AF47,"PMCM "))+(COUNTIF($B47:$AF47,"PMCN "))+(COUNTIF($B47:$AF47,"PMCE "))+(COUNTIF($B47:$AF47,"SHD "))+(COUNTIF($B47:$AF47,"PDP "))+(COUNTIF($B47:$AF47,"DEV "))+(COUNTIF($B47:$AF47,"MPP "))+(COUNTIF($B47:$AF47,"OPS1 "))+(COUNTIF($B47:$AF47,"OPS2 "))+(COUNTIF($B47:$AF47,"OBU "))+(COUNTIF($B47:$AF47,"Infospace "))+(COUNTIF($B47:$AF47,"WSET "))</f>
        <v>0</v>
      </c>
      <c r="AP47" s="63">
        <f>(COUNTIF($B47:$AF47,"T&amp;D "))+(COUNTIF($B47:$AF47,"TTT "))+(COUNTIF($B47:$AF47,"OJT "))+(COUNTIF($B47:$AF47,"OBS "))+(COUNTIF($B48:$AF48,"Observer "))+(COUNTIF($B47:$AF47,"*&gt;* "))</f>
        <v>0</v>
      </c>
      <c r="AQ47" s="63">
        <f t="shared" ref="AQ47:AQ49" si="61">(COUNTIF($B47:$AF47,"S1 "))+(COUNTIF($B47:$AF47,"S2 "))+(COUNTIF($B47:$AF47,"S3 "))+(COUNTIF($B47:$AF47,"S4 "))+(COUNTIF($B47:$AF47,"S1"))</f>
        <v>0</v>
      </c>
      <c r="AR47" s="63">
        <f t="shared" ref="AR47:AR49" si="62">COUNTIF($B47:$AF47,"CU ")+COUNTIF($B47:$AF47,"")</f>
        <v>0</v>
      </c>
    </row>
    <row r="48" spans="1:44" ht="15" customHeight="1" x14ac:dyDescent="0.25">
      <c r="A48" s="4">
        <v>-384283</v>
      </c>
      <c r="B48" s="54"/>
      <c r="C48" s="54"/>
      <c r="D48" s="25"/>
      <c r="E48" s="26"/>
      <c r="F48" s="54"/>
      <c r="G48" s="111"/>
      <c r="H48" s="111"/>
      <c r="I48" s="21" t="s">
        <v>120</v>
      </c>
      <c r="J48" s="54"/>
      <c r="K48" s="25"/>
      <c r="L48" s="26"/>
      <c r="M48" s="111"/>
      <c r="N48" s="23">
        <v>604</v>
      </c>
      <c r="O48" s="111"/>
      <c r="P48" s="21" t="s">
        <v>120</v>
      </c>
      <c r="Q48" s="54"/>
      <c r="R48" s="25"/>
      <c r="S48" s="26"/>
      <c r="T48" s="54"/>
      <c r="U48" s="54"/>
      <c r="V48" s="138"/>
      <c r="W48" s="111"/>
      <c r="X48" s="105"/>
      <c r="Y48" s="105"/>
      <c r="Z48" s="105"/>
      <c r="AA48" s="105"/>
      <c r="AB48" s="105"/>
      <c r="AC48" s="105"/>
      <c r="AD48" s="21" t="s">
        <v>120</v>
      </c>
      <c r="AE48" s="21" t="s">
        <v>120</v>
      </c>
      <c r="AF48" s="76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</row>
    <row r="49" spans="1:44" ht="16.5" customHeight="1" x14ac:dyDescent="0.25">
      <c r="A49" s="3" t="s">
        <v>174</v>
      </c>
      <c r="B49" s="27" t="s">
        <v>175</v>
      </c>
      <c r="C49" s="27" t="s">
        <v>175</v>
      </c>
      <c r="D49" s="6" t="s">
        <v>37</v>
      </c>
      <c r="E49" s="6" t="s">
        <v>37</v>
      </c>
      <c r="F49" s="27" t="s">
        <v>159</v>
      </c>
      <c r="G49" s="10" t="s">
        <v>48</v>
      </c>
      <c r="H49" s="13" t="s">
        <v>176</v>
      </c>
      <c r="I49" s="133" t="s">
        <v>177</v>
      </c>
      <c r="J49" s="13" t="s">
        <v>178</v>
      </c>
      <c r="K49" s="6" t="s">
        <v>37</v>
      </c>
      <c r="L49" s="6" t="s">
        <v>37</v>
      </c>
      <c r="M49" s="133" t="s">
        <v>54</v>
      </c>
      <c r="N49" s="13" t="s">
        <v>179</v>
      </c>
      <c r="O49" s="133" t="s">
        <v>180</v>
      </c>
      <c r="P49" s="18" t="s">
        <v>181</v>
      </c>
      <c r="Q49" s="13" t="s">
        <v>182</v>
      </c>
      <c r="R49" s="6" t="s">
        <v>37</v>
      </c>
      <c r="S49" s="6" t="s">
        <v>37</v>
      </c>
      <c r="T49" s="13" t="s">
        <v>183</v>
      </c>
      <c r="U49" s="13" t="s">
        <v>184</v>
      </c>
      <c r="V49" s="28" t="s">
        <v>185</v>
      </c>
      <c r="W49" s="13" t="s">
        <v>186</v>
      </c>
      <c r="X49" s="133" t="s">
        <v>187</v>
      </c>
      <c r="Y49" s="6" t="s">
        <v>37</v>
      </c>
      <c r="Z49" s="6" t="s">
        <v>37</v>
      </c>
      <c r="AA49" s="28" t="s">
        <v>188</v>
      </c>
      <c r="AB49" s="13" t="s">
        <v>189</v>
      </c>
      <c r="AC49" s="135" t="s">
        <v>61</v>
      </c>
      <c r="AD49" s="27" t="s">
        <v>190</v>
      </c>
      <c r="AE49" s="27" t="s">
        <v>191</v>
      </c>
      <c r="AF49" s="75" t="s">
        <v>37</v>
      </c>
      <c r="AH49" s="63">
        <f>COUNTIF($B49:$AF49,"LV ")</f>
        <v>0</v>
      </c>
      <c r="AI49" s="63">
        <f>COUNTIF($B49:$AF49,"GLV ")</f>
        <v>0</v>
      </c>
      <c r="AJ49" s="63">
        <f>COUNTIF($B49:$AF49,"UPLV ")</f>
        <v>0</v>
      </c>
      <c r="AK49" s="63">
        <f>COUNTIF($B49:$AF49,"PD ")+COUNTIF($B49:$AF49,"PH ")</f>
        <v>0</v>
      </c>
      <c r="AL49" s="63">
        <f>COUNTIF($B49:$AF49,"XX ")</f>
        <v>9</v>
      </c>
      <c r="AM49" s="63">
        <f>COUNTIF($B49:$AF49,"SK ")</f>
        <v>0</v>
      </c>
      <c r="AN49" s="63">
        <f>(COUNTIF($B49:$AF49,"ADPJ "))+(COUNTIF($B49:$AF49,"PJ "))+(COUNTIF($B49:$AF49,"PRJ "))</f>
        <v>0</v>
      </c>
      <c r="AO49" s="63">
        <f t="shared" si="60"/>
        <v>0</v>
      </c>
      <c r="AP49" s="63">
        <f>(COUNTIF($B49:$AF49,"T&amp;D "))+(COUNTIF($B49:$AF49,"TTT "))+(COUNTIF($B49:$AF49,"OJT "))+(COUNTIF($B49:$AF49,"OBS "))+(COUNTIF($B50:$AF50,"Observer "))+(COUNTIF($B49:$AF49,"*&gt;* "))</f>
        <v>0</v>
      </c>
      <c r="AQ49" s="63">
        <f t="shared" si="61"/>
        <v>0</v>
      </c>
      <c r="AR49" s="63">
        <f t="shared" si="62"/>
        <v>0</v>
      </c>
    </row>
    <row r="50" spans="1:44" x14ac:dyDescent="0.25">
      <c r="A50" s="4">
        <v>-376235</v>
      </c>
      <c r="B50" s="29">
        <v>514</v>
      </c>
      <c r="C50" s="29">
        <v>514</v>
      </c>
      <c r="D50" s="25"/>
      <c r="E50" s="26"/>
      <c r="F50" s="29">
        <v>511</v>
      </c>
      <c r="G50" s="11">
        <v>401</v>
      </c>
      <c r="H50" s="14">
        <v>314</v>
      </c>
      <c r="I50" s="134"/>
      <c r="J50" s="14">
        <v>304</v>
      </c>
      <c r="K50" s="25"/>
      <c r="L50" s="26"/>
      <c r="M50" s="134"/>
      <c r="N50" s="14">
        <v>314</v>
      </c>
      <c r="O50" s="134"/>
      <c r="P50" s="19" t="s">
        <v>192</v>
      </c>
      <c r="Q50" s="14">
        <v>314</v>
      </c>
      <c r="R50" s="25"/>
      <c r="S50" s="26"/>
      <c r="T50" s="14">
        <v>314</v>
      </c>
      <c r="U50" s="14">
        <v>314</v>
      </c>
      <c r="V50" s="30">
        <v>514</v>
      </c>
      <c r="W50" s="14">
        <v>314</v>
      </c>
      <c r="X50" s="134"/>
      <c r="Y50" s="25"/>
      <c r="Z50" s="26"/>
      <c r="AA50" s="30">
        <v>316</v>
      </c>
      <c r="AB50" s="14">
        <v>314</v>
      </c>
      <c r="AC50" s="136"/>
      <c r="AD50" s="29">
        <v>312</v>
      </c>
      <c r="AE50" s="29">
        <v>312</v>
      </c>
      <c r="AF50" s="76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</row>
    <row r="52" spans="1:44" ht="30" x14ac:dyDescent="0.25">
      <c r="A52" s="35" t="s">
        <v>323</v>
      </c>
      <c r="B52" s="37">
        <f>(COUNTIF(B$5:B$48,"ADPJ "))+(COUNTIF(B$5:B$48,"PJ "))+(COUNTIF(B$5:B$48,"PRJ "))</f>
        <v>0</v>
      </c>
      <c r="C52" s="37">
        <f t="shared" ref="C52:AF52" si="63">(COUNTIF(C$5:C$48,"ADPJ "))+(COUNTIF(C$5:C$48,"PJ "))+(COUNTIF(C$5:C$48,"PRJ "))</f>
        <v>0</v>
      </c>
      <c r="D52" s="37">
        <f t="shared" si="63"/>
        <v>0</v>
      </c>
      <c r="E52" s="37">
        <f t="shared" si="63"/>
        <v>0</v>
      </c>
      <c r="F52" s="37">
        <f t="shared" si="63"/>
        <v>1</v>
      </c>
      <c r="G52" s="37">
        <f t="shared" si="63"/>
        <v>1</v>
      </c>
      <c r="H52" s="37">
        <f t="shared" si="63"/>
        <v>1</v>
      </c>
      <c r="I52" s="37">
        <f t="shared" si="63"/>
        <v>1</v>
      </c>
      <c r="J52" s="37">
        <f t="shared" si="63"/>
        <v>1</v>
      </c>
      <c r="K52" s="37">
        <f t="shared" si="63"/>
        <v>0</v>
      </c>
      <c r="L52" s="37">
        <f t="shared" si="63"/>
        <v>0</v>
      </c>
      <c r="M52" s="37">
        <f t="shared" si="63"/>
        <v>0</v>
      </c>
      <c r="N52" s="37">
        <f t="shared" si="63"/>
        <v>0</v>
      </c>
      <c r="O52" s="37">
        <f t="shared" si="63"/>
        <v>0</v>
      </c>
      <c r="P52" s="37">
        <f t="shared" si="63"/>
        <v>0</v>
      </c>
      <c r="Q52" s="37">
        <f t="shared" si="63"/>
        <v>0</v>
      </c>
      <c r="R52" s="37">
        <f t="shared" si="63"/>
        <v>0</v>
      </c>
      <c r="S52" s="37">
        <f>(COUNTIF(S$7:S$48,"ADPJ "))+(COUNTIF(S$7:S$48,"PJ "))+(COUNTIF(S$7:S$48,"PRJ "))</f>
        <v>0</v>
      </c>
      <c r="T52" s="37">
        <f t="shared" si="63"/>
        <v>0</v>
      </c>
      <c r="U52" s="37">
        <f t="shared" si="63"/>
        <v>0</v>
      </c>
      <c r="V52" s="37">
        <f t="shared" si="63"/>
        <v>0</v>
      </c>
      <c r="W52" s="37">
        <f t="shared" si="63"/>
        <v>0</v>
      </c>
      <c r="X52" s="37">
        <f t="shared" si="63"/>
        <v>0</v>
      </c>
      <c r="Y52" s="37">
        <f t="shared" si="63"/>
        <v>0</v>
      </c>
      <c r="Z52" s="37">
        <f t="shared" si="63"/>
        <v>0</v>
      </c>
      <c r="AA52" s="37">
        <f t="shared" si="63"/>
        <v>0</v>
      </c>
      <c r="AB52" s="37">
        <f t="shared" si="63"/>
        <v>0</v>
      </c>
      <c r="AC52" s="37">
        <f t="shared" si="63"/>
        <v>0</v>
      </c>
      <c r="AD52" s="37">
        <f t="shared" si="63"/>
        <v>0</v>
      </c>
      <c r="AE52" s="37">
        <f t="shared" si="63"/>
        <v>0</v>
      </c>
      <c r="AF52" s="37">
        <f t="shared" si="63"/>
        <v>0</v>
      </c>
    </row>
    <row r="53" spans="1:44" ht="30" x14ac:dyDescent="0.25">
      <c r="A53" s="32" t="s">
        <v>324</v>
      </c>
      <c r="B53" s="37">
        <f>(COUNTIF(B$5:B$48,"PMD "))+(COUNTIF(B$5:B$48,"PMDN "))+(COUNTIF(B$5:B$48,"PMDU "))+(COUNTIF(B$5:B$48,"SMD "))+(COUNTIF(B$5:B$48,"SMDN "))+(COUNTIF(B$5:B$48,"SMDU "))+(COUNTIF(B$5:B$48,"PSD "))+(COUNTIF(B$5:B$48,"PSDN "))+(COUNTIF(B$5:B$48,"PSDU "))+(COUNTIF(B$5:B$48,"PMC "))+(COUNTIF(B$5:B$48,"PMCM "))+(COUNTIF(B$5:B$48,"PMCN "))+(COUNTIF(B$5:B$48,"PMCE "))+(COUNTIF(B$5:B$48,"SHD "))+(COUNTIF(B$5:B$48,"PDP "))+(COUNTIF(B$5:B$48,"DEV "))+(COUNTIF(B$5:B$48,"MPP "))+(COUNTIF(B$5:B$48,"OPS1 "))+(COUNTIF(B$5:B$48,"OPS2 "))+(COUNTIF(B$5:B$48,"OBU "))</f>
        <v>4</v>
      </c>
      <c r="C53" s="37">
        <f t="shared" ref="C53:AF53" si="64">(COUNTIF(C$5:C$48,"PMD "))+(COUNTIF(C$5:C$48,"PMDN "))+(COUNTIF(C$5:C$48,"PMDU "))+(COUNTIF(C$5:C$48,"SMD "))+(COUNTIF(C$5:C$48,"SMDN "))+(COUNTIF(C$5:C$48,"SMDU "))+(COUNTIF(C$5:C$48,"PSD "))+(COUNTIF(C$5:C$48,"PSDN "))+(COUNTIF(C$5:C$48,"PSDU "))+(COUNTIF(C$5:C$48,"PMC "))+(COUNTIF(C$5:C$48,"PMCM "))+(COUNTIF(C$5:C$48,"PMCN "))+(COUNTIF(C$5:C$48,"PMCE "))+(COUNTIF(C$5:C$48,"SHD "))+(COUNTIF(C$5:C$48,"PDP "))+(COUNTIF(C$5:C$48,"DEV "))+(COUNTIF(C$5:C$48,"MPP "))+(COUNTIF(C$5:C$48,"OPS1 "))+(COUNTIF(C$5:C$48,"OPS2 "))+(COUNTIF(C$5:C$48,"OBU "))</f>
        <v>3</v>
      </c>
      <c r="D53" s="37">
        <f t="shared" si="64"/>
        <v>0</v>
      </c>
      <c r="E53" s="37">
        <f t="shared" si="64"/>
        <v>0</v>
      </c>
      <c r="F53" s="37">
        <f t="shared" si="64"/>
        <v>3</v>
      </c>
      <c r="G53" s="37">
        <f t="shared" si="64"/>
        <v>3</v>
      </c>
      <c r="H53" s="37">
        <f t="shared" si="64"/>
        <v>3</v>
      </c>
      <c r="I53" s="37">
        <f t="shared" si="64"/>
        <v>3</v>
      </c>
      <c r="J53" s="37">
        <f t="shared" si="64"/>
        <v>3</v>
      </c>
      <c r="K53" s="37">
        <f t="shared" si="64"/>
        <v>0</v>
      </c>
      <c r="L53" s="37">
        <f t="shared" si="64"/>
        <v>0</v>
      </c>
      <c r="M53" s="37">
        <f t="shared" si="64"/>
        <v>3</v>
      </c>
      <c r="N53" s="37">
        <f t="shared" si="64"/>
        <v>3</v>
      </c>
      <c r="O53" s="37">
        <f t="shared" si="64"/>
        <v>3</v>
      </c>
      <c r="P53" s="37">
        <f t="shared" si="64"/>
        <v>3</v>
      </c>
      <c r="Q53" s="37">
        <f t="shared" si="64"/>
        <v>3</v>
      </c>
      <c r="R53" s="37">
        <f t="shared" si="64"/>
        <v>0</v>
      </c>
      <c r="S53" s="37">
        <f>(COUNTIF(S$7:S$48,"PMD "))+(COUNTIF(S$7:S$48,"PMDN "))+(COUNTIF(S$7:S$48,"PMDU "))+(COUNTIF(S$7:S$48,"SMD "))+(COUNTIF(S$7:S$48,"SMDN "))+(COUNTIF(S$7:S$48,"SMDU "))+(COUNTIF(S$7:S$48,"PSD "))+(COUNTIF(S$7:S$48,"PSDN "))+(COUNTIF(S$7:S$48,"PSDU "))+(COUNTIF(S$7:S$48,"PMC "))+(COUNTIF(S$7:S$48,"PMCM "))+(COUNTIF(S$7:S$48,"PMCN "))+(COUNTIF(S$7:S$48,"PMCE "))+(COUNTIF(S$7:S$48,"SHD "))+(COUNTIF(S$7:S$48,"PDP "))+(COUNTIF(S$7:S$48,"DEV "))+(COUNTIF(S$7:S$48,"MPP "))+(COUNTIF(S$7:S$48,"OPS1 "))+(COUNTIF(S$7:S$48,"OPS2 "))+(COUNTIF(S$7:S$48,"OBU "))</f>
        <v>0</v>
      </c>
      <c r="T53" s="37">
        <f t="shared" si="64"/>
        <v>3</v>
      </c>
      <c r="U53" s="37">
        <f t="shared" si="64"/>
        <v>3</v>
      </c>
      <c r="V53" s="37">
        <f t="shared" si="64"/>
        <v>3</v>
      </c>
      <c r="W53" s="37">
        <f t="shared" si="64"/>
        <v>3</v>
      </c>
      <c r="X53" s="37">
        <f t="shared" si="64"/>
        <v>3</v>
      </c>
      <c r="Y53" s="37">
        <f t="shared" si="64"/>
        <v>0</v>
      </c>
      <c r="Z53" s="37">
        <f t="shared" si="64"/>
        <v>0</v>
      </c>
      <c r="AA53" s="37">
        <f t="shared" si="64"/>
        <v>3</v>
      </c>
      <c r="AB53" s="37">
        <f t="shared" si="64"/>
        <v>3</v>
      </c>
      <c r="AC53" s="37">
        <f t="shared" si="64"/>
        <v>3</v>
      </c>
      <c r="AD53" s="37">
        <f t="shared" si="64"/>
        <v>3</v>
      </c>
      <c r="AE53" s="37">
        <f t="shared" si="64"/>
        <v>3</v>
      </c>
      <c r="AF53" s="37">
        <f t="shared" si="64"/>
        <v>0</v>
      </c>
    </row>
    <row r="54" spans="1:44" ht="30" x14ac:dyDescent="0.25">
      <c r="A54" s="34" t="s">
        <v>325</v>
      </c>
      <c r="B54" s="37">
        <f>(COUNTIF(B$5:B$48,"T&amp;D "))+(COUNTIF(B$5:B$48,"TTT "))+(COUNTIF(B$5:B$48,"OJT "))+(COUNTIF(B$5:B$48,"OBS "))+(COUNTIF(B$5:B$48,"Observer "))+(COUNTIF(B$5:B$48,"*&gt;* "))</f>
        <v>0</v>
      </c>
      <c r="C54" s="37">
        <f t="shared" ref="C54:AF54" si="65">(COUNTIF(C$5:C$50,"T&amp;D "))+(COUNTIF(C$5:C$50,"TTT "))+(COUNTIF(C$5:C$50,"OJT "))+(COUNTIF(C$5:C$50,"OBS "))+(COUNTIF(C$5:C$50,"Observer "))+(COUNTIF(C$5:C$50,"*&gt;* "))</f>
        <v>0</v>
      </c>
      <c r="D54" s="37">
        <f t="shared" si="65"/>
        <v>0</v>
      </c>
      <c r="E54" s="37">
        <f t="shared" si="65"/>
        <v>0</v>
      </c>
      <c r="F54" s="37">
        <f t="shared" si="65"/>
        <v>0</v>
      </c>
      <c r="G54" s="37">
        <f t="shared" si="65"/>
        <v>0</v>
      </c>
      <c r="H54" s="37">
        <f t="shared" si="65"/>
        <v>0</v>
      </c>
      <c r="I54" s="37">
        <f t="shared" si="65"/>
        <v>0</v>
      </c>
      <c r="J54" s="37">
        <f t="shared" si="65"/>
        <v>0</v>
      </c>
      <c r="K54" s="37">
        <f t="shared" si="65"/>
        <v>0</v>
      </c>
      <c r="L54" s="37">
        <f t="shared" si="65"/>
        <v>0</v>
      </c>
      <c r="M54" s="37">
        <f t="shared" si="65"/>
        <v>0</v>
      </c>
      <c r="N54" s="37">
        <f t="shared" si="65"/>
        <v>0</v>
      </c>
      <c r="O54" s="37">
        <f t="shared" si="65"/>
        <v>0</v>
      </c>
      <c r="P54" s="37">
        <f t="shared" si="65"/>
        <v>0</v>
      </c>
      <c r="Q54" s="37">
        <f t="shared" si="65"/>
        <v>0</v>
      </c>
      <c r="R54" s="37">
        <f t="shared" si="65"/>
        <v>0</v>
      </c>
      <c r="S54" s="37">
        <f>(COUNTIF(S$7:S$50,"T&amp;D "))+(COUNTIF(S$7:S$50,"TTT "))+(COUNTIF(S$7:S$50,"OJT "))+(COUNTIF(S$7:S$50,"OBS "))+(COUNTIF(S$7:S$50,"Observer "))+(COUNTIF(S$7:S$50,"*&gt;* "))</f>
        <v>0</v>
      </c>
      <c r="T54" s="37">
        <f t="shared" si="65"/>
        <v>2</v>
      </c>
      <c r="U54" s="37">
        <f t="shared" si="65"/>
        <v>0</v>
      </c>
      <c r="V54" s="37">
        <f t="shared" si="65"/>
        <v>0</v>
      </c>
      <c r="W54" s="37">
        <f t="shared" si="65"/>
        <v>0</v>
      </c>
      <c r="X54" s="37">
        <f t="shared" si="65"/>
        <v>2</v>
      </c>
      <c r="Y54" s="37">
        <f t="shared" si="65"/>
        <v>0</v>
      </c>
      <c r="Z54" s="37">
        <f t="shared" si="65"/>
        <v>0</v>
      </c>
      <c r="AA54" s="37">
        <f t="shared" si="65"/>
        <v>0</v>
      </c>
      <c r="AB54" s="37">
        <f t="shared" si="65"/>
        <v>0</v>
      </c>
      <c r="AC54" s="37">
        <f t="shared" si="65"/>
        <v>0</v>
      </c>
      <c r="AD54" s="37">
        <f t="shared" si="65"/>
        <v>0</v>
      </c>
      <c r="AE54" s="37">
        <f t="shared" si="65"/>
        <v>2</v>
      </c>
      <c r="AF54" s="37">
        <f t="shared" si="65"/>
        <v>0</v>
      </c>
    </row>
    <row r="55" spans="1:44" ht="21" x14ac:dyDescent="0.25">
      <c r="A55" s="36" t="s">
        <v>326</v>
      </c>
      <c r="B55" s="37">
        <v>1</v>
      </c>
      <c r="C55" s="37">
        <v>1</v>
      </c>
      <c r="D55" s="37">
        <v>0</v>
      </c>
      <c r="E55" s="37">
        <v>0</v>
      </c>
      <c r="F55" s="37">
        <v>1</v>
      </c>
      <c r="G55" s="37">
        <v>1</v>
      </c>
      <c r="H55" s="37">
        <v>1</v>
      </c>
      <c r="I55" s="37">
        <v>1</v>
      </c>
      <c r="J55" s="37">
        <v>1</v>
      </c>
      <c r="K55" s="37">
        <v>0</v>
      </c>
      <c r="L55" s="37">
        <v>0</v>
      </c>
      <c r="M55" s="37">
        <v>1</v>
      </c>
      <c r="N55" s="37">
        <v>1</v>
      </c>
      <c r="O55" s="37">
        <v>1</v>
      </c>
      <c r="P55" s="37">
        <v>1</v>
      </c>
      <c r="Q55" s="37">
        <v>1</v>
      </c>
      <c r="R55" s="37">
        <v>0</v>
      </c>
      <c r="S55" s="37">
        <v>0</v>
      </c>
      <c r="T55" s="37">
        <v>1</v>
      </c>
      <c r="U55" s="37">
        <v>1</v>
      </c>
      <c r="V55" s="37">
        <v>1</v>
      </c>
      <c r="W55" s="37">
        <v>1</v>
      </c>
      <c r="X55" s="37">
        <v>1</v>
      </c>
      <c r="Y55" s="37">
        <v>0</v>
      </c>
      <c r="Z55" s="37">
        <v>0</v>
      </c>
      <c r="AA55" s="37">
        <v>1</v>
      </c>
      <c r="AB55" s="37">
        <v>1</v>
      </c>
      <c r="AC55" s="37">
        <v>1</v>
      </c>
      <c r="AD55" s="37">
        <v>1</v>
      </c>
      <c r="AE55" s="37">
        <v>0</v>
      </c>
      <c r="AF55" s="37">
        <v>0</v>
      </c>
    </row>
    <row r="56" spans="1:44" ht="21" x14ac:dyDescent="0.25">
      <c r="A56" s="31" t="s">
        <v>328</v>
      </c>
      <c r="B56" s="37">
        <f>COUNTIF(B$5:B$48,"CU ")</f>
        <v>0</v>
      </c>
      <c r="C56" s="37">
        <f t="shared" ref="C56:AF56" si="66">COUNTIF(C$5:C$48,"CU ")</f>
        <v>1</v>
      </c>
      <c r="D56" s="37">
        <f t="shared" si="66"/>
        <v>0</v>
      </c>
      <c r="E56" s="37">
        <f t="shared" si="66"/>
        <v>0</v>
      </c>
      <c r="F56" s="37">
        <f t="shared" si="66"/>
        <v>1</v>
      </c>
      <c r="G56" s="37">
        <f t="shared" si="66"/>
        <v>1</v>
      </c>
      <c r="H56" s="37">
        <f t="shared" si="66"/>
        <v>0</v>
      </c>
      <c r="I56" s="37">
        <f t="shared" si="66"/>
        <v>0</v>
      </c>
      <c r="J56" s="37">
        <f t="shared" si="66"/>
        <v>1</v>
      </c>
      <c r="K56" s="37">
        <f t="shared" si="66"/>
        <v>0</v>
      </c>
      <c r="L56" s="37">
        <f t="shared" si="66"/>
        <v>0</v>
      </c>
      <c r="M56" s="37">
        <f t="shared" si="66"/>
        <v>1</v>
      </c>
      <c r="N56" s="37">
        <f t="shared" si="66"/>
        <v>1</v>
      </c>
      <c r="O56" s="37">
        <f t="shared" si="66"/>
        <v>0</v>
      </c>
      <c r="P56" s="37">
        <f t="shared" si="66"/>
        <v>0</v>
      </c>
      <c r="Q56" s="37">
        <f t="shared" si="66"/>
        <v>1</v>
      </c>
      <c r="R56" s="37">
        <f t="shared" si="66"/>
        <v>0</v>
      </c>
      <c r="S56" s="37">
        <f>COUNTIF(S$7:S$48,"CU ")</f>
        <v>0</v>
      </c>
      <c r="T56" s="37">
        <f t="shared" si="66"/>
        <v>1</v>
      </c>
      <c r="U56" s="37">
        <f t="shared" si="66"/>
        <v>1</v>
      </c>
      <c r="V56" s="37">
        <f t="shared" si="66"/>
        <v>0</v>
      </c>
      <c r="W56" s="37">
        <f t="shared" si="66"/>
        <v>0</v>
      </c>
      <c r="X56" s="37">
        <f t="shared" si="66"/>
        <v>0</v>
      </c>
      <c r="Y56" s="37">
        <f t="shared" si="66"/>
        <v>0</v>
      </c>
      <c r="Z56" s="37">
        <f t="shared" si="66"/>
        <v>0</v>
      </c>
      <c r="AA56" s="37">
        <f t="shared" si="66"/>
        <v>1</v>
      </c>
      <c r="AB56" s="37">
        <f t="shared" si="66"/>
        <v>1</v>
      </c>
      <c r="AC56" s="37">
        <f t="shared" si="66"/>
        <v>0</v>
      </c>
      <c r="AD56" s="37">
        <f t="shared" si="66"/>
        <v>1</v>
      </c>
      <c r="AE56" s="37">
        <f t="shared" si="66"/>
        <v>1</v>
      </c>
      <c r="AF56" s="37">
        <f t="shared" si="66"/>
        <v>0</v>
      </c>
    </row>
    <row r="57" spans="1:44" ht="21" x14ac:dyDescent="0.25">
      <c r="A57" s="33" t="s">
        <v>329</v>
      </c>
      <c r="B57" s="37">
        <f>COUNTIF(B$5,"")+COUNTIF(B$7,"")+COUNTIF(B$9,"")+COUNTIF(B$11,"")+COUNTIF(B$13,"")+COUNTIF(B$15,"")+COUNTIF(B$17,"")+COUNTIF(B$19,"")+COUNTIF(B$21,"")+COUNTIF(B$23,"")+COUNTIF(B$25,"")+COUNTIF(B$27,"")+COUNTIF(B$29,"")+COUNTIF(B$31,"")+COUNTIF(B$33,"")+COUNTIF(B$35,"")+COUNTIF(B$37,"")+COUNTIF(B$39,"")+COUNTIF(B$41,"")+COUNTIF(B$43,"")+COUNTIF(B$45,"")+COUNTIF(B$47,"")</f>
        <v>0</v>
      </c>
      <c r="C57" s="37">
        <f t="shared" ref="C57:AF57" si="67">COUNTIF(C$5,"")+COUNTIF(C$7,"")+COUNTIF(C$9,"")+COUNTIF(C$11,"")+COUNTIF(C$13,"")+COUNTIF(C$15,"")+COUNTIF(C$17,"")+COUNTIF(C$19,"")+COUNTIF(C$21,"")+COUNTIF(C$23,"")+COUNTIF(C$25,"")+COUNTIF(C$27,"")+COUNTIF(C$29,"")+COUNTIF(C$31,"")+COUNTIF(C$33,"")+COUNTIF(C$35,"")+COUNTIF(C$37,"")+COUNTIF(C$39,"")+COUNTIF(C$41,"")+COUNTIF(C$43,"")+COUNTIF(C$45,"")+COUNTIF(C$47,"")</f>
        <v>0</v>
      </c>
      <c r="D57" s="37">
        <f t="shared" si="67"/>
        <v>0</v>
      </c>
      <c r="E57" s="37">
        <f t="shared" si="67"/>
        <v>0</v>
      </c>
      <c r="F57" s="37">
        <f t="shared" si="67"/>
        <v>0</v>
      </c>
      <c r="G57" s="37">
        <f t="shared" si="67"/>
        <v>0</v>
      </c>
      <c r="H57" s="37">
        <f t="shared" si="67"/>
        <v>0</v>
      </c>
      <c r="I57" s="37">
        <f t="shared" si="67"/>
        <v>0</v>
      </c>
      <c r="J57" s="37">
        <f t="shared" si="67"/>
        <v>0</v>
      </c>
      <c r="K57" s="37">
        <f t="shared" si="67"/>
        <v>0</v>
      </c>
      <c r="L57" s="37">
        <f t="shared" si="67"/>
        <v>0</v>
      </c>
      <c r="M57" s="37">
        <f t="shared" si="67"/>
        <v>0</v>
      </c>
      <c r="N57" s="37">
        <f t="shared" si="67"/>
        <v>0</v>
      </c>
      <c r="O57" s="37">
        <f t="shared" si="67"/>
        <v>0</v>
      </c>
      <c r="P57" s="37">
        <f t="shared" si="67"/>
        <v>0</v>
      </c>
      <c r="Q57" s="37">
        <f t="shared" si="67"/>
        <v>0</v>
      </c>
      <c r="R57" s="37">
        <f t="shared" si="67"/>
        <v>0</v>
      </c>
      <c r="S57" s="37">
        <f t="shared" si="67"/>
        <v>0</v>
      </c>
      <c r="T57" s="37">
        <f t="shared" si="67"/>
        <v>0</v>
      </c>
      <c r="U57" s="37">
        <f t="shared" si="67"/>
        <v>0</v>
      </c>
      <c r="V57" s="37">
        <f t="shared" si="67"/>
        <v>0</v>
      </c>
      <c r="W57" s="37">
        <f t="shared" si="67"/>
        <v>0</v>
      </c>
      <c r="X57" s="37">
        <f t="shared" si="67"/>
        <v>0</v>
      </c>
      <c r="Y57" s="37">
        <f t="shared" si="67"/>
        <v>0</v>
      </c>
      <c r="Z57" s="37">
        <f t="shared" si="67"/>
        <v>0</v>
      </c>
      <c r="AA57" s="37">
        <f t="shared" si="67"/>
        <v>0</v>
      </c>
      <c r="AB57" s="37">
        <f t="shared" si="67"/>
        <v>0</v>
      </c>
      <c r="AC57" s="37">
        <f t="shared" si="67"/>
        <v>0</v>
      </c>
      <c r="AD57" s="37">
        <f t="shared" si="67"/>
        <v>0</v>
      </c>
      <c r="AE57" s="37">
        <f t="shared" si="67"/>
        <v>0</v>
      </c>
      <c r="AF57" s="37">
        <f t="shared" si="67"/>
        <v>0</v>
      </c>
    </row>
    <row r="60" spans="1:44" x14ac:dyDescent="0.25">
      <c r="A60" s="131" t="s">
        <v>316</v>
      </c>
      <c r="B60" s="51" t="s">
        <v>4</v>
      </c>
      <c r="C60" s="51" t="s">
        <v>5</v>
      </c>
      <c r="D60" s="51" t="s">
        <v>6</v>
      </c>
      <c r="E60" s="51" t="s">
        <v>7</v>
      </c>
      <c r="F60" s="51" t="s">
        <v>8</v>
      </c>
      <c r="G60" s="51" t="s">
        <v>9</v>
      </c>
      <c r="H60" s="51" t="s">
        <v>10</v>
      </c>
      <c r="I60" s="51" t="s">
        <v>11</v>
      </c>
      <c r="J60" s="51" t="s">
        <v>12</v>
      </c>
      <c r="K60" s="51" t="s">
        <v>13</v>
      </c>
      <c r="L60" s="51" t="s">
        <v>14</v>
      </c>
      <c r="M60" s="51" t="s">
        <v>15</v>
      </c>
      <c r="N60" s="51" t="s">
        <v>16</v>
      </c>
      <c r="O60" s="51" t="s">
        <v>17</v>
      </c>
      <c r="P60" s="51" t="s">
        <v>18</v>
      </c>
      <c r="Q60" s="51" t="s">
        <v>19</v>
      </c>
      <c r="R60" s="51" t="s">
        <v>20</v>
      </c>
      <c r="S60" s="51" t="s">
        <v>21</v>
      </c>
      <c r="T60" s="51" t="s">
        <v>22</v>
      </c>
      <c r="U60" s="51" t="s">
        <v>23</v>
      </c>
      <c r="V60" s="51" t="s">
        <v>24</v>
      </c>
      <c r="W60" s="51" t="s">
        <v>25</v>
      </c>
      <c r="X60" s="51" t="s">
        <v>26</v>
      </c>
      <c r="Y60" s="51" t="s">
        <v>27</v>
      </c>
      <c r="Z60" s="51" t="s">
        <v>28</v>
      </c>
      <c r="AA60" s="51" t="s">
        <v>29</v>
      </c>
      <c r="AB60" s="51" t="s">
        <v>30</v>
      </c>
      <c r="AC60" s="51" t="s">
        <v>31</v>
      </c>
      <c r="AD60" s="51" t="s">
        <v>32</v>
      </c>
      <c r="AE60" s="51" t="s">
        <v>33</v>
      </c>
      <c r="AF60" s="51" t="s">
        <v>34</v>
      </c>
    </row>
    <row r="61" spans="1:44" x14ac:dyDescent="0.25">
      <c r="A61" s="13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</row>
    <row r="62" spans="1:44" x14ac:dyDescent="0.25">
      <c r="A62" s="42" t="s">
        <v>193</v>
      </c>
      <c r="B62" s="53" t="s">
        <v>85</v>
      </c>
      <c r="C62" s="53" t="s">
        <v>85</v>
      </c>
      <c r="D62" s="55" t="s">
        <v>194</v>
      </c>
      <c r="E62" s="55" t="s">
        <v>194</v>
      </c>
      <c r="F62" s="55" t="s">
        <v>194</v>
      </c>
      <c r="G62" s="55" t="s">
        <v>194</v>
      </c>
      <c r="H62" s="55" t="s">
        <v>194</v>
      </c>
      <c r="I62" s="57" t="s">
        <v>195</v>
      </c>
      <c r="J62" s="58"/>
      <c r="K62" s="58"/>
      <c r="L62" s="58"/>
      <c r="M62" s="58"/>
      <c r="N62" s="58"/>
      <c r="O62" s="59"/>
      <c r="P62" s="55" t="s">
        <v>194</v>
      </c>
      <c r="Q62" s="55" t="s">
        <v>194</v>
      </c>
      <c r="R62" s="55" t="s">
        <v>194</v>
      </c>
      <c r="S62" s="55" t="s">
        <v>194</v>
      </c>
      <c r="T62" s="55" t="s">
        <v>194</v>
      </c>
      <c r="U62" s="55" t="s">
        <v>194</v>
      </c>
      <c r="V62" s="55" t="s">
        <v>194</v>
      </c>
      <c r="W62" s="55" t="s">
        <v>194</v>
      </c>
      <c r="X62" s="55" t="s">
        <v>194</v>
      </c>
      <c r="Y62" s="55" t="s">
        <v>194</v>
      </c>
      <c r="Z62" s="55" t="s">
        <v>194</v>
      </c>
      <c r="AA62" s="55" t="s">
        <v>194</v>
      </c>
      <c r="AB62" s="55" t="s">
        <v>194</v>
      </c>
      <c r="AC62" s="55" t="s">
        <v>194</v>
      </c>
      <c r="AD62" s="44" t="s">
        <v>196</v>
      </c>
      <c r="AE62" s="55" t="s">
        <v>194</v>
      </c>
      <c r="AF62" s="55" t="s">
        <v>194</v>
      </c>
    </row>
    <row r="63" spans="1:44" x14ac:dyDescent="0.25">
      <c r="A63" s="43">
        <v>-296833</v>
      </c>
      <c r="B63" s="54"/>
      <c r="C63" s="54"/>
      <c r="D63" s="56"/>
      <c r="E63" s="56"/>
      <c r="F63" s="56"/>
      <c r="G63" s="56"/>
      <c r="H63" s="56"/>
      <c r="I63" s="60"/>
      <c r="J63" s="61"/>
      <c r="K63" s="61"/>
      <c r="L63" s="61"/>
      <c r="M63" s="61"/>
      <c r="N63" s="61"/>
      <c r="O63" s="62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45">
        <v>501</v>
      </c>
      <c r="AE63" s="56"/>
      <c r="AF63" s="56"/>
    </row>
    <row r="64" spans="1:44" ht="18" x14ac:dyDescent="0.25">
      <c r="A64" s="42" t="s">
        <v>197</v>
      </c>
      <c r="B64" s="57" t="s">
        <v>195</v>
      </c>
      <c r="C64" s="59"/>
      <c r="D64" s="55" t="s">
        <v>194</v>
      </c>
      <c r="E64" s="55" t="s">
        <v>194</v>
      </c>
      <c r="F64" s="65" t="s">
        <v>198</v>
      </c>
      <c r="G64" s="65" t="s">
        <v>198</v>
      </c>
      <c r="H64" s="65" t="s">
        <v>198</v>
      </c>
      <c r="I64" s="65" t="s">
        <v>198</v>
      </c>
      <c r="J64" s="65" t="s">
        <v>198</v>
      </c>
      <c r="K64" s="75" t="s">
        <v>37</v>
      </c>
      <c r="L64" s="75" t="s">
        <v>37</v>
      </c>
      <c r="M64" s="73" t="s">
        <v>199</v>
      </c>
      <c r="N64" s="73" t="s">
        <v>199</v>
      </c>
      <c r="O64" s="73" t="s">
        <v>199</v>
      </c>
      <c r="P64" s="73" t="s">
        <v>199</v>
      </c>
      <c r="Q64" s="73" t="s">
        <v>199</v>
      </c>
      <c r="R64" s="75" t="s">
        <v>37</v>
      </c>
      <c r="S64" s="75" t="s">
        <v>37</v>
      </c>
      <c r="T64" s="73" t="s">
        <v>112</v>
      </c>
      <c r="U64" s="38" t="s">
        <v>112</v>
      </c>
      <c r="V64" s="38" t="s">
        <v>112</v>
      </c>
      <c r="W64" s="38" t="s">
        <v>112</v>
      </c>
      <c r="X64" s="38" t="s">
        <v>112</v>
      </c>
      <c r="Y64" s="55" t="s">
        <v>194</v>
      </c>
      <c r="Z64" s="55" t="s">
        <v>194</v>
      </c>
      <c r="AA64" s="57" t="s">
        <v>195</v>
      </c>
      <c r="AB64" s="58"/>
      <c r="AC64" s="58"/>
      <c r="AD64" s="58"/>
      <c r="AE64" s="58"/>
      <c r="AF64" s="59"/>
    </row>
    <row r="65" spans="1:32" x14ac:dyDescent="0.25">
      <c r="A65" s="43">
        <v>-388271</v>
      </c>
      <c r="B65" s="60"/>
      <c r="C65" s="62"/>
      <c r="D65" s="56"/>
      <c r="E65" s="56"/>
      <c r="F65" s="66"/>
      <c r="G65" s="66"/>
      <c r="H65" s="66"/>
      <c r="I65" s="66"/>
      <c r="J65" s="66"/>
      <c r="K65" s="76"/>
      <c r="L65" s="76"/>
      <c r="M65" s="74"/>
      <c r="N65" s="74"/>
      <c r="O65" s="74"/>
      <c r="P65" s="74"/>
      <c r="Q65" s="74"/>
      <c r="R65" s="76"/>
      <c r="S65" s="76"/>
      <c r="T65" s="74"/>
      <c r="U65" s="39">
        <v>605</v>
      </c>
      <c r="V65" s="39">
        <v>605</v>
      </c>
      <c r="W65" s="39">
        <v>605</v>
      </c>
      <c r="X65" s="39">
        <v>605</v>
      </c>
      <c r="Y65" s="56"/>
      <c r="Z65" s="56"/>
      <c r="AA65" s="60"/>
      <c r="AB65" s="61"/>
      <c r="AC65" s="61"/>
      <c r="AD65" s="61"/>
      <c r="AE65" s="61"/>
      <c r="AF65" s="62"/>
    </row>
    <row r="66" spans="1:32" x14ac:dyDescent="0.25">
      <c r="A66" s="42" t="s">
        <v>200</v>
      </c>
      <c r="B66" s="67" t="s">
        <v>201</v>
      </c>
      <c r="C66" s="68"/>
      <c r="D66" s="69"/>
      <c r="E66" s="55" t="s">
        <v>194</v>
      </c>
      <c r="F66" s="55" t="s">
        <v>194</v>
      </c>
      <c r="G66" s="55" t="s">
        <v>194</v>
      </c>
      <c r="H66" s="55" t="s">
        <v>194</v>
      </c>
      <c r="I66" s="55" t="s">
        <v>194</v>
      </c>
      <c r="J66" s="48" t="s">
        <v>194</v>
      </c>
      <c r="K66" s="55" t="s">
        <v>194</v>
      </c>
      <c r="L66" s="55" t="s">
        <v>194</v>
      </c>
      <c r="M66" s="55" t="s">
        <v>194</v>
      </c>
      <c r="N66" s="55" t="s">
        <v>194</v>
      </c>
      <c r="O66" s="55" t="s">
        <v>194</v>
      </c>
      <c r="P66" s="55" t="s">
        <v>194</v>
      </c>
      <c r="Q66" s="55" t="s">
        <v>194</v>
      </c>
      <c r="R66" s="55" t="s">
        <v>194</v>
      </c>
      <c r="S66" s="55" t="s">
        <v>194</v>
      </c>
      <c r="T66" s="53" t="s">
        <v>77</v>
      </c>
      <c r="U66" s="53" t="s">
        <v>77</v>
      </c>
      <c r="V66" s="53" t="s">
        <v>77</v>
      </c>
      <c r="W66" s="53" t="s">
        <v>77</v>
      </c>
      <c r="X66" s="53" t="s">
        <v>77</v>
      </c>
      <c r="Y66" s="75" t="s">
        <v>37</v>
      </c>
      <c r="Z66" s="75" t="s">
        <v>37</v>
      </c>
      <c r="AA66" s="53" t="s">
        <v>77</v>
      </c>
      <c r="AB66" s="53" t="s">
        <v>77</v>
      </c>
      <c r="AC66" s="53" t="s">
        <v>77</v>
      </c>
      <c r="AD66" s="53" t="s">
        <v>77</v>
      </c>
      <c r="AE66" s="53" t="s">
        <v>77</v>
      </c>
      <c r="AF66" s="75" t="s">
        <v>37</v>
      </c>
    </row>
    <row r="67" spans="1:32" ht="16.5" x14ac:dyDescent="0.25">
      <c r="A67" s="43">
        <v>-384718</v>
      </c>
      <c r="B67" s="70"/>
      <c r="C67" s="71"/>
      <c r="D67" s="72"/>
      <c r="E67" s="56"/>
      <c r="F67" s="56"/>
      <c r="G67" s="56"/>
      <c r="H67" s="56"/>
      <c r="I67" s="56"/>
      <c r="J67" s="49" t="s">
        <v>202</v>
      </c>
      <c r="K67" s="56"/>
      <c r="L67" s="56"/>
      <c r="M67" s="56"/>
      <c r="N67" s="56"/>
      <c r="O67" s="56"/>
      <c r="P67" s="56"/>
      <c r="Q67" s="56"/>
      <c r="R67" s="56"/>
      <c r="S67" s="56"/>
      <c r="T67" s="54"/>
      <c r="U67" s="54"/>
      <c r="V67" s="54"/>
      <c r="W67" s="54"/>
      <c r="X67" s="54"/>
      <c r="Y67" s="76"/>
      <c r="Z67" s="76"/>
      <c r="AA67" s="54"/>
      <c r="AB67" s="54"/>
      <c r="AC67" s="54"/>
      <c r="AD67" s="54"/>
      <c r="AE67" s="54"/>
      <c r="AF67" s="76"/>
    </row>
    <row r="68" spans="1:32" x14ac:dyDescent="0.25">
      <c r="A68" s="42" t="s">
        <v>203</v>
      </c>
      <c r="B68" s="48" t="s">
        <v>194</v>
      </c>
      <c r="C68" s="48" t="s">
        <v>194</v>
      </c>
      <c r="D68" s="55" t="s">
        <v>194</v>
      </c>
      <c r="E68" s="55" t="s">
        <v>194</v>
      </c>
      <c r="F68" s="55" t="s">
        <v>194</v>
      </c>
      <c r="G68" s="57" t="s">
        <v>195</v>
      </c>
      <c r="H68" s="58"/>
      <c r="I68" s="58"/>
      <c r="J68" s="58"/>
      <c r="K68" s="58"/>
      <c r="L68" s="58"/>
      <c r="M68" s="58"/>
      <c r="N68" s="58"/>
      <c r="O68" s="58"/>
      <c r="P68" s="59"/>
      <c r="Q68" s="55" t="s">
        <v>194</v>
      </c>
      <c r="R68" s="55" t="s">
        <v>194</v>
      </c>
      <c r="S68" s="55" t="s">
        <v>194</v>
      </c>
      <c r="T68" s="55" t="s">
        <v>194</v>
      </c>
      <c r="U68" s="55" t="s">
        <v>194</v>
      </c>
      <c r="V68" s="55" t="s">
        <v>194</v>
      </c>
      <c r="W68" s="55" t="s">
        <v>194</v>
      </c>
      <c r="X68" s="53" t="s">
        <v>92</v>
      </c>
      <c r="Y68" s="75" t="s">
        <v>37</v>
      </c>
      <c r="Z68" s="75" t="s">
        <v>37</v>
      </c>
      <c r="AA68" s="53" t="s">
        <v>92</v>
      </c>
      <c r="AB68" s="53" t="s">
        <v>92</v>
      </c>
      <c r="AC68" s="53" t="s">
        <v>92</v>
      </c>
      <c r="AD68" s="53" t="s">
        <v>92</v>
      </c>
      <c r="AE68" s="53" t="s">
        <v>92</v>
      </c>
      <c r="AF68" s="75" t="s">
        <v>37</v>
      </c>
    </row>
    <row r="69" spans="1:32" ht="16.5" x14ac:dyDescent="0.25">
      <c r="A69" s="43">
        <v>-395790</v>
      </c>
      <c r="B69" s="50" t="s">
        <v>204</v>
      </c>
      <c r="C69" s="50" t="s">
        <v>204</v>
      </c>
      <c r="D69" s="56"/>
      <c r="E69" s="56"/>
      <c r="F69" s="56"/>
      <c r="G69" s="60"/>
      <c r="H69" s="61"/>
      <c r="I69" s="61"/>
      <c r="J69" s="61"/>
      <c r="K69" s="61"/>
      <c r="L69" s="61"/>
      <c r="M69" s="61"/>
      <c r="N69" s="61"/>
      <c r="O69" s="61"/>
      <c r="P69" s="62"/>
      <c r="Q69" s="56"/>
      <c r="R69" s="56"/>
      <c r="S69" s="56"/>
      <c r="T69" s="56"/>
      <c r="U69" s="56"/>
      <c r="V69" s="56"/>
      <c r="W69" s="56"/>
      <c r="X69" s="54"/>
      <c r="Y69" s="76"/>
      <c r="Z69" s="76"/>
      <c r="AA69" s="54"/>
      <c r="AB69" s="54"/>
      <c r="AC69" s="54"/>
      <c r="AD69" s="54"/>
      <c r="AE69" s="54"/>
      <c r="AF69" s="76"/>
    </row>
    <row r="70" spans="1:32" x14ac:dyDescent="0.25">
      <c r="A70" s="42" t="s">
        <v>205</v>
      </c>
      <c r="B70" s="55" t="s">
        <v>194</v>
      </c>
      <c r="C70" s="55" t="s">
        <v>194</v>
      </c>
      <c r="D70" s="55" t="s">
        <v>194</v>
      </c>
      <c r="E70" s="55" t="s">
        <v>194</v>
      </c>
      <c r="F70" s="55" t="s">
        <v>194</v>
      </c>
      <c r="G70" s="55" t="s">
        <v>194</v>
      </c>
      <c r="H70" s="55" t="s">
        <v>194</v>
      </c>
      <c r="I70" s="55" t="s">
        <v>194</v>
      </c>
      <c r="J70" s="55" t="s">
        <v>194</v>
      </c>
      <c r="K70" s="55" t="s">
        <v>194</v>
      </c>
      <c r="L70" s="55" t="s">
        <v>194</v>
      </c>
      <c r="M70" s="55" t="s">
        <v>194</v>
      </c>
      <c r="N70" s="55" t="s">
        <v>194</v>
      </c>
      <c r="O70" s="55" t="s">
        <v>194</v>
      </c>
      <c r="P70" s="55" t="s">
        <v>194</v>
      </c>
      <c r="Q70" s="55" t="s">
        <v>194</v>
      </c>
      <c r="R70" s="55" t="s">
        <v>194</v>
      </c>
      <c r="S70" s="55" t="s">
        <v>194</v>
      </c>
      <c r="T70" s="55" t="s">
        <v>194</v>
      </c>
      <c r="U70" s="55" t="s">
        <v>194</v>
      </c>
      <c r="V70" s="55" t="s">
        <v>194</v>
      </c>
      <c r="W70" s="55" t="s">
        <v>194</v>
      </c>
      <c r="X70" s="55" t="s">
        <v>194</v>
      </c>
      <c r="Y70" s="55" t="s">
        <v>194</v>
      </c>
      <c r="Z70" s="55" t="s">
        <v>194</v>
      </c>
      <c r="AA70" s="55" t="s">
        <v>194</v>
      </c>
      <c r="AB70" s="77" t="s">
        <v>155</v>
      </c>
      <c r="AC70" s="77" t="s">
        <v>155</v>
      </c>
      <c r="AD70" s="77" t="s">
        <v>155</v>
      </c>
      <c r="AE70" s="53" t="s">
        <v>164</v>
      </c>
      <c r="AF70" s="75" t="s">
        <v>37</v>
      </c>
    </row>
    <row r="71" spans="1:32" x14ac:dyDescent="0.25">
      <c r="A71" s="43">
        <v>-265156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78"/>
      <c r="AC71" s="78"/>
      <c r="AD71" s="78"/>
      <c r="AE71" s="54"/>
      <c r="AF71" s="76"/>
    </row>
    <row r="72" spans="1:32" x14ac:dyDescent="0.25">
      <c r="A72" s="42" t="s">
        <v>206</v>
      </c>
      <c r="B72" s="57" t="s">
        <v>195</v>
      </c>
      <c r="C72" s="58"/>
      <c r="D72" s="58"/>
      <c r="E72" s="58"/>
      <c r="F72" s="59"/>
      <c r="G72" s="55" t="s">
        <v>194</v>
      </c>
      <c r="H72" s="55" t="s">
        <v>194</v>
      </c>
      <c r="I72" s="55" t="s">
        <v>194</v>
      </c>
      <c r="J72" s="55" t="s">
        <v>194</v>
      </c>
      <c r="K72" s="55" t="s">
        <v>194</v>
      </c>
      <c r="L72" s="55" t="s">
        <v>194</v>
      </c>
      <c r="M72" s="55" t="s">
        <v>194</v>
      </c>
      <c r="N72" s="55" t="s">
        <v>194</v>
      </c>
      <c r="O72" s="55" t="s">
        <v>194</v>
      </c>
      <c r="P72" s="55" t="s">
        <v>194</v>
      </c>
      <c r="Q72" s="55" t="s">
        <v>194</v>
      </c>
      <c r="R72" s="55" t="s">
        <v>194</v>
      </c>
      <c r="S72" s="55" t="s">
        <v>194</v>
      </c>
      <c r="T72" s="55" t="s">
        <v>194</v>
      </c>
      <c r="U72" s="55" t="s">
        <v>194</v>
      </c>
      <c r="V72" s="55" t="s">
        <v>194</v>
      </c>
      <c r="W72" s="55" t="s">
        <v>194</v>
      </c>
      <c r="X72" s="55" t="s">
        <v>194</v>
      </c>
      <c r="Y72" s="55" t="s">
        <v>194</v>
      </c>
      <c r="Z72" s="55" t="s">
        <v>194</v>
      </c>
      <c r="AA72" s="55" t="s">
        <v>194</v>
      </c>
      <c r="AB72" s="55" t="s">
        <v>194</v>
      </c>
      <c r="AC72" s="55" t="s">
        <v>194</v>
      </c>
      <c r="AD72" s="55" t="s">
        <v>194</v>
      </c>
      <c r="AE72" s="55" t="s">
        <v>194</v>
      </c>
      <c r="AF72" s="55" t="s">
        <v>194</v>
      </c>
    </row>
    <row r="73" spans="1:32" x14ac:dyDescent="0.25">
      <c r="A73" s="43">
        <v>-301615</v>
      </c>
      <c r="B73" s="60"/>
      <c r="C73" s="61"/>
      <c r="D73" s="61"/>
      <c r="E73" s="61"/>
      <c r="F73" s="62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</row>
    <row r="74" spans="1:32" x14ac:dyDescent="0.25">
      <c r="A74" s="42" t="s">
        <v>207</v>
      </c>
      <c r="B74" s="53" t="s">
        <v>166</v>
      </c>
      <c r="C74" s="53" t="s">
        <v>166</v>
      </c>
      <c r="D74" s="75" t="s">
        <v>37</v>
      </c>
      <c r="E74" s="75" t="s">
        <v>37</v>
      </c>
      <c r="F74" s="53" t="s">
        <v>166</v>
      </c>
      <c r="G74" s="77" t="s">
        <v>208</v>
      </c>
      <c r="H74" s="77" t="s">
        <v>208</v>
      </c>
      <c r="I74" s="77" t="s">
        <v>208</v>
      </c>
      <c r="J74" s="53" t="s">
        <v>209</v>
      </c>
      <c r="K74" s="75" t="s">
        <v>37</v>
      </c>
      <c r="L74" s="75" t="s">
        <v>37</v>
      </c>
      <c r="M74" s="53" t="s">
        <v>85</v>
      </c>
      <c r="N74" s="77" t="s">
        <v>86</v>
      </c>
      <c r="O74" s="77" t="s">
        <v>86</v>
      </c>
      <c r="P74" s="77" t="s">
        <v>86</v>
      </c>
      <c r="Q74" s="53" t="s">
        <v>181</v>
      </c>
      <c r="R74" s="75" t="s">
        <v>37</v>
      </c>
      <c r="S74" s="75" t="s">
        <v>37</v>
      </c>
      <c r="T74" s="53" t="s">
        <v>181</v>
      </c>
      <c r="U74" s="53" t="s">
        <v>181</v>
      </c>
      <c r="V74" s="53" t="s">
        <v>181</v>
      </c>
      <c r="W74" s="53" t="s">
        <v>181</v>
      </c>
      <c r="X74" s="53" t="s">
        <v>181</v>
      </c>
      <c r="Y74" s="75" t="s">
        <v>37</v>
      </c>
      <c r="Z74" s="75" t="s">
        <v>37</v>
      </c>
      <c r="AA74" s="53" t="s">
        <v>181</v>
      </c>
      <c r="AB74" s="53" t="s">
        <v>181</v>
      </c>
      <c r="AC74" s="53" t="s">
        <v>181</v>
      </c>
      <c r="AD74" s="53" t="s">
        <v>181</v>
      </c>
      <c r="AE74" s="53" t="s">
        <v>181</v>
      </c>
      <c r="AF74" s="79" t="s">
        <v>195</v>
      </c>
    </row>
    <row r="75" spans="1:32" x14ac:dyDescent="0.25">
      <c r="A75" s="43">
        <v>-396533</v>
      </c>
      <c r="B75" s="54"/>
      <c r="C75" s="54"/>
      <c r="D75" s="76"/>
      <c r="E75" s="76"/>
      <c r="F75" s="54"/>
      <c r="G75" s="78"/>
      <c r="H75" s="78"/>
      <c r="I75" s="78"/>
      <c r="J75" s="54"/>
      <c r="K75" s="76"/>
      <c r="L75" s="76"/>
      <c r="M75" s="54"/>
      <c r="N75" s="78"/>
      <c r="O75" s="78"/>
      <c r="P75" s="78"/>
      <c r="Q75" s="54"/>
      <c r="R75" s="76"/>
      <c r="S75" s="76"/>
      <c r="T75" s="54"/>
      <c r="U75" s="54"/>
      <c r="V75" s="54"/>
      <c r="W75" s="54"/>
      <c r="X75" s="54"/>
      <c r="Y75" s="76"/>
      <c r="Z75" s="76"/>
      <c r="AA75" s="54"/>
      <c r="AB75" s="54"/>
      <c r="AC75" s="54"/>
      <c r="AD75" s="54"/>
      <c r="AE75" s="54"/>
      <c r="AF75" s="80"/>
    </row>
    <row r="76" spans="1:32" ht="18" x14ac:dyDescent="0.25">
      <c r="A76" s="42" t="s">
        <v>210</v>
      </c>
      <c r="B76" s="55" t="s">
        <v>194</v>
      </c>
      <c r="C76" s="55" t="s">
        <v>194</v>
      </c>
      <c r="D76" s="55" t="s">
        <v>194</v>
      </c>
      <c r="E76" s="55" t="s">
        <v>194</v>
      </c>
      <c r="F76" s="55" t="s">
        <v>194</v>
      </c>
      <c r="G76" s="77" t="s">
        <v>211</v>
      </c>
      <c r="H76" s="77" t="s">
        <v>211</v>
      </c>
      <c r="I76" s="77" t="s">
        <v>211</v>
      </c>
      <c r="J76" s="55" t="s">
        <v>194</v>
      </c>
      <c r="K76" s="55" t="s">
        <v>194</v>
      </c>
      <c r="L76" s="55" t="s">
        <v>194</v>
      </c>
      <c r="M76" s="55" t="s">
        <v>194</v>
      </c>
      <c r="N76" s="77" t="s">
        <v>76</v>
      </c>
      <c r="O76" s="77" t="s">
        <v>76</v>
      </c>
      <c r="P76" s="77" t="s">
        <v>76</v>
      </c>
      <c r="Q76" s="53" t="s">
        <v>181</v>
      </c>
      <c r="R76" s="75" t="s">
        <v>37</v>
      </c>
      <c r="S76" s="75" t="s">
        <v>37</v>
      </c>
      <c r="T76" s="53" t="s">
        <v>181</v>
      </c>
      <c r="U76" s="53" t="s">
        <v>181</v>
      </c>
      <c r="V76" s="53" t="s">
        <v>181</v>
      </c>
      <c r="W76" s="53" t="s">
        <v>181</v>
      </c>
      <c r="X76" s="53" t="s">
        <v>181</v>
      </c>
      <c r="Y76" s="75" t="s">
        <v>37</v>
      </c>
      <c r="Z76" s="75" t="s">
        <v>37</v>
      </c>
      <c r="AA76" s="53" t="s">
        <v>181</v>
      </c>
      <c r="AB76" s="53" t="s">
        <v>181</v>
      </c>
      <c r="AC76" s="53" t="s">
        <v>181</v>
      </c>
      <c r="AD76" s="53" t="s">
        <v>181</v>
      </c>
      <c r="AE76" s="53" t="s">
        <v>181</v>
      </c>
      <c r="AF76" s="75" t="s">
        <v>37</v>
      </c>
    </row>
    <row r="77" spans="1:32" x14ac:dyDescent="0.25">
      <c r="A77" s="43">
        <v>-402638</v>
      </c>
      <c r="B77" s="56"/>
      <c r="C77" s="56"/>
      <c r="D77" s="56"/>
      <c r="E77" s="56"/>
      <c r="F77" s="56"/>
      <c r="G77" s="78"/>
      <c r="H77" s="78"/>
      <c r="I77" s="78"/>
      <c r="J77" s="56"/>
      <c r="K77" s="56"/>
      <c r="L77" s="56"/>
      <c r="M77" s="56"/>
      <c r="N77" s="78"/>
      <c r="O77" s="78"/>
      <c r="P77" s="78"/>
      <c r="Q77" s="54"/>
      <c r="R77" s="76"/>
      <c r="S77" s="76"/>
      <c r="T77" s="54"/>
      <c r="U77" s="54"/>
      <c r="V77" s="54"/>
      <c r="W77" s="54"/>
      <c r="X77" s="54"/>
      <c r="Y77" s="76"/>
      <c r="Z77" s="76"/>
      <c r="AA77" s="54"/>
      <c r="AB77" s="54"/>
      <c r="AC77" s="54"/>
      <c r="AD77" s="54"/>
      <c r="AE77" s="54"/>
      <c r="AF77" s="76"/>
    </row>
    <row r="78" spans="1:32" ht="18" x14ac:dyDescent="0.25">
      <c r="A78" s="42" t="s">
        <v>212</v>
      </c>
      <c r="B78" s="77" t="s">
        <v>213</v>
      </c>
      <c r="C78" s="55" t="s">
        <v>194</v>
      </c>
      <c r="D78" s="55" t="s">
        <v>194</v>
      </c>
      <c r="E78" s="55" t="s">
        <v>194</v>
      </c>
      <c r="F78" s="55" t="s">
        <v>194</v>
      </c>
      <c r="G78" s="55" t="s">
        <v>194</v>
      </c>
      <c r="H78" s="55" t="s">
        <v>194</v>
      </c>
      <c r="I78" s="55" t="s">
        <v>194</v>
      </c>
      <c r="J78" s="55" t="s">
        <v>194</v>
      </c>
      <c r="K78" s="55" t="s">
        <v>194</v>
      </c>
      <c r="L78" s="55" t="s">
        <v>194</v>
      </c>
      <c r="M78" s="55" t="s">
        <v>194</v>
      </c>
      <c r="N78" s="55" t="s">
        <v>194</v>
      </c>
      <c r="O78" s="57" t="s">
        <v>195</v>
      </c>
      <c r="P78" s="58"/>
      <c r="Q78" s="58"/>
      <c r="R78" s="58"/>
      <c r="S78" s="58"/>
      <c r="T78" s="58"/>
      <c r="U78" s="58"/>
      <c r="V78" s="58"/>
      <c r="W78" s="59"/>
      <c r="X78" s="55" t="s">
        <v>194</v>
      </c>
      <c r="Y78" s="55" t="s">
        <v>194</v>
      </c>
      <c r="Z78" s="55" t="s">
        <v>194</v>
      </c>
      <c r="AA78" s="55" t="s">
        <v>194</v>
      </c>
      <c r="AB78" s="55" t="s">
        <v>194</v>
      </c>
      <c r="AC78" s="55" t="s">
        <v>194</v>
      </c>
      <c r="AD78" s="55" t="s">
        <v>194</v>
      </c>
      <c r="AE78" s="55" t="s">
        <v>194</v>
      </c>
      <c r="AF78" s="55" t="s">
        <v>194</v>
      </c>
    </row>
    <row r="79" spans="1:32" x14ac:dyDescent="0.25">
      <c r="A79" s="43">
        <v>-393496</v>
      </c>
      <c r="B79" s="78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60"/>
      <c r="P79" s="61"/>
      <c r="Q79" s="61"/>
      <c r="R79" s="61"/>
      <c r="S79" s="61"/>
      <c r="T79" s="61"/>
      <c r="U79" s="61"/>
      <c r="V79" s="61"/>
      <c r="W79" s="62"/>
      <c r="X79" s="56"/>
      <c r="Y79" s="56"/>
      <c r="Z79" s="56"/>
      <c r="AA79" s="56"/>
      <c r="AB79" s="56"/>
      <c r="AC79" s="56"/>
      <c r="AD79" s="56"/>
      <c r="AE79" s="56"/>
      <c r="AF79" s="56"/>
    </row>
    <row r="80" spans="1:32" x14ac:dyDescent="0.25">
      <c r="A80" s="42" t="s">
        <v>214</v>
      </c>
      <c r="B80" s="57" t="s">
        <v>195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9"/>
      <c r="U80" s="55" t="s">
        <v>194</v>
      </c>
      <c r="V80" s="55" t="s">
        <v>194</v>
      </c>
      <c r="W80" s="55" t="s">
        <v>194</v>
      </c>
      <c r="X80" s="55" t="s">
        <v>194</v>
      </c>
      <c r="Y80" s="55" t="s">
        <v>194</v>
      </c>
      <c r="Z80" s="55" t="s">
        <v>194</v>
      </c>
      <c r="AA80" s="65" t="s">
        <v>215</v>
      </c>
      <c r="AB80" s="65" t="s">
        <v>215</v>
      </c>
      <c r="AC80" s="65" t="s">
        <v>215</v>
      </c>
      <c r="AD80" s="65" t="s">
        <v>215</v>
      </c>
      <c r="AE80" s="65" t="s">
        <v>215</v>
      </c>
      <c r="AF80" s="55" t="s">
        <v>194</v>
      </c>
    </row>
    <row r="81" spans="1:32" x14ac:dyDescent="0.25">
      <c r="A81" s="43">
        <v>-376882</v>
      </c>
      <c r="B81" s="60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2"/>
      <c r="U81" s="56"/>
      <c r="V81" s="56"/>
      <c r="W81" s="56"/>
      <c r="X81" s="56"/>
      <c r="Y81" s="56"/>
      <c r="Z81" s="56"/>
      <c r="AA81" s="66"/>
      <c r="AB81" s="66"/>
      <c r="AC81" s="66"/>
      <c r="AD81" s="66"/>
      <c r="AE81" s="66"/>
      <c r="AF81" s="56"/>
    </row>
    <row r="82" spans="1:32" ht="18" x14ac:dyDescent="0.25">
      <c r="A82" s="42" t="s">
        <v>216</v>
      </c>
      <c r="B82" s="57" t="s">
        <v>195</v>
      </c>
      <c r="C82" s="58"/>
      <c r="D82" s="58"/>
      <c r="E82" s="58"/>
      <c r="F82" s="59"/>
      <c r="G82" s="55" t="s">
        <v>194</v>
      </c>
      <c r="H82" s="55" t="s">
        <v>194</v>
      </c>
      <c r="I82" s="55" t="s">
        <v>194</v>
      </c>
      <c r="J82" s="55" t="s">
        <v>194</v>
      </c>
      <c r="K82" s="55" t="s">
        <v>194</v>
      </c>
      <c r="L82" s="55" t="s">
        <v>194</v>
      </c>
      <c r="M82" s="55" t="s">
        <v>194</v>
      </c>
      <c r="N82" s="55" t="s">
        <v>194</v>
      </c>
      <c r="O82" s="55" t="s">
        <v>194</v>
      </c>
      <c r="P82" s="55" t="s">
        <v>194</v>
      </c>
      <c r="Q82" s="55" t="s">
        <v>194</v>
      </c>
      <c r="R82" s="55" t="s">
        <v>194</v>
      </c>
      <c r="S82" s="55" t="s">
        <v>194</v>
      </c>
      <c r="T82" s="55" t="s">
        <v>194</v>
      </c>
      <c r="U82" s="55" t="s">
        <v>194</v>
      </c>
      <c r="V82" s="55" t="s">
        <v>194</v>
      </c>
      <c r="W82" s="55" t="s">
        <v>194</v>
      </c>
      <c r="X82" s="55" t="s">
        <v>194</v>
      </c>
      <c r="Y82" s="55" t="s">
        <v>194</v>
      </c>
      <c r="Z82" s="55" t="s">
        <v>194</v>
      </c>
      <c r="AA82" s="55" t="s">
        <v>194</v>
      </c>
      <c r="AB82" s="55" t="s">
        <v>194</v>
      </c>
      <c r="AC82" s="55" t="s">
        <v>194</v>
      </c>
      <c r="AD82" s="55" t="s">
        <v>194</v>
      </c>
      <c r="AE82" s="55" t="s">
        <v>194</v>
      </c>
      <c r="AF82" s="55" t="s">
        <v>194</v>
      </c>
    </row>
    <row r="83" spans="1:32" x14ac:dyDescent="0.25">
      <c r="A83" s="43">
        <v>-394535</v>
      </c>
      <c r="B83" s="60"/>
      <c r="C83" s="61"/>
      <c r="D83" s="61"/>
      <c r="E83" s="61"/>
      <c r="F83" s="62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</row>
    <row r="84" spans="1:32" x14ac:dyDescent="0.25">
      <c r="A84" s="42" t="s">
        <v>217</v>
      </c>
      <c r="B84" s="55" t="s">
        <v>194</v>
      </c>
      <c r="C84" s="55" t="s">
        <v>194</v>
      </c>
      <c r="D84" s="55" t="s">
        <v>194</v>
      </c>
      <c r="E84" s="55" t="s">
        <v>194</v>
      </c>
      <c r="F84" s="55" t="s">
        <v>194</v>
      </c>
      <c r="G84" s="55" t="s">
        <v>194</v>
      </c>
      <c r="H84" s="55" t="s">
        <v>194</v>
      </c>
      <c r="I84" s="55" t="s">
        <v>194</v>
      </c>
      <c r="J84" s="55" t="s">
        <v>194</v>
      </c>
      <c r="K84" s="55" t="s">
        <v>194</v>
      </c>
      <c r="L84" s="55" t="s">
        <v>194</v>
      </c>
      <c r="M84" s="55" t="s">
        <v>194</v>
      </c>
      <c r="N84" s="55" t="s">
        <v>194</v>
      </c>
      <c r="O84" s="55" t="s">
        <v>194</v>
      </c>
      <c r="P84" s="55" t="s">
        <v>194</v>
      </c>
      <c r="Q84" s="55" t="s">
        <v>194</v>
      </c>
      <c r="R84" s="55" t="s">
        <v>194</v>
      </c>
      <c r="S84" s="55" t="s">
        <v>194</v>
      </c>
      <c r="T84" s="55" t="s">
        <v>194</v>
      </c>
      <c r="U84" s="55" t="s">
        <v>194</v>
      </c>
      <c r="V84" s="55" t="s">
        <v>194</v>
      </c>
      <c r="W84" s="55" t="s">
        <v>194</v>
      </c>
      <c r="X84" s="55" t="s">
        <v>194</v>
      </c>
      <c r="Y84" s="55" t="s">
        <v>194</v>
      </c>
      <c r="Z84" s="55" t="s">
        <v>194</v>
      </c>
      <c r="AA84" s="55" t="s">
        <v>194</v>
      </c>
      <c r="AB84" s="55" t="s">
        <v>194</v>
      </c>
      <c r="AC84" s="55" t="s">
        <v>194</v>
      </c>
      <c r="AD84" s="55" t="s">
        <v>194</v>
      </c>
      <c r="AE84" s="55" t="s">
        <v>194</v>
      </c>
      <c r="AF84" s="55" t="s">
        <v>194</v>
      </c>
    </row>
    <row r="85" spans="1:32" x14ac:dyDescent="0.25">
      <c r="A85" s="43">
        <v>-407093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</row>
    <row r="86" spans="1:32" x14ac:dyDescent="0.25">
      <c r="A86" s="42" t="s">
        <v>218</v>
      </c>
      <c r="B86" s="65" t="s">
        <v>125</v>
      </c>
      <c r="C86" s="65" t="s">
        <v>125</v>
      </c>
      <c r="D86" s="75" t="s">
        <v>37</v>
      </c>
      <c r="E86" s="75" t="s">
        <v>37</v>
      </c>
      <c r="F86" s="65" t="s">
        <v>219</v>
      </c>
      <c r="G86" s="65" t="s">
        <v>219</v>
      </c>
      <c r="H86" s="65" t="s">
        <v>219</v>
      </c>
      <c r="I86" s="65" t="s">
        <v>219</v>
      </c>
      <c r="J86" s="65" t="s">
        <v>219</v>
      </c>
      <c r="K86" s="75" t="s">
        <v>37</v>
      </c>
      <c r="L86" s="75" t="s">
        <v>37</v>
      </c>
      <c r="M86" s="65" t="s">
        <v>97</v>
      </c>
      <c r="N86" s="65" t="s">
        <v>97</v>
      </c>
      <c r="O86" s="65" t="s">
        <v>97</v>
      </c>
      <c r="P86" s="65" t="s">
        <v>97</v>
      </c>
      <c r="Q86" s="65" t="s">
        <v>97</v>
      </c>
      <c r="R86" s="55" t="s">
        <v>194</v>
      </c>
      <c r="S86" s="55" t="s">
        <v>194</v>
      </c>
      <c r="T86" s="55" t="s">
        <v>194</v>
      </c>
      <c r="U86" s="55" t="s">
        <v>194</v>
      </c>
      <c r="V86" s="55" t="s">
        <v>194</v>
      </c>
      <c r="W86" s="55" t="s">
        <v>194</v>
      </c>
      <c r="X86" s="55" t="s">
        <v>194</v>
      </c>
      <c r="Y86" s="55" t="s">
        <v>194</v>
      </c>
      <c r="Z86" s="55" t="s">
        <v>194</v>
      </c>
      <c r="AA86" s="55" t="s">
        <v>194</v>
      </c>
      <c r="AB86" s="55" t="s">
        <v>194</v>
      </c>
      <c r="AC86" s="55" t="s">
        <v>194</v>
      </c>
      <c r="AD86" s="57" t="s">
        <v>195</v>
      </c>
      <c r="AE86" s="58"/>
      <c r="AF86" s="59"/>
    </row>
    <row r="87" spans="1:32" x14ac:dyDescent="0.25">
      <c r="A87" s="43">
        <v>-309363</v>
      </c>
      <c r="B87" s="66"/>
      <c r="C87" s="66"/>
      <c r="D87" s="76"/>
      <c r="E87" s="76"/>
      <c r="F87" s="66"/>
      <c r="G87" s="66"/>
      <c r="H87" s="66"/>
      <c r="I87" s="66"/>
      <c r="J87" s="66"/>
      <c r="K87" s="76"/>
      <c r="L87" s="76"/>
      <c r="M87" s="66"/>
      <c r="N87" s="66"/>
      <c r="O87" s="66"/>
      <c r="P87" s="66"/>
      <c r="Q87" s="6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60"/>
      <c r="AE87" s="61"/>
      <c r="AF87" s="62"/>
    </row>
    <row r="88" spans="1:32" x14ac:dyDescent="0.25">
      <c r="A88" s="42" t="s">
        <v>220</v>
      </c>
      <c r="B88" s="55" t="s">
        <v>194</v>
      </c>
      <c r="C88" s="55" t="s">
        <v>194</v>
      </c>
      <c r="D88" s="55" t="s">
        <v>194</v>
      </c>
      <c r="E88" s="55" t="s">
        <v>194</v>
      </c>
      <c r="F88" s="55" t="s">
        <v>194</v>
      </c>
      <c r="G88" s="55" t="s">
        <v>194</v>
      </c>
      <c r="H88" s="55" t="s">
        <v>194</v>
      </c>
      <c r="I88" s="55" t="s">
        <v>194</v>
      </c>
      <c r="J88" s="55" t="s">
        <v>194</v>
      </c>
      <c r="K88" s="55" t="s">
        <v>194</v>
      </c>
      <c r="L88" s="55" t="s">
        <v>194</v>
      </c>
      <c r="M88" s="55" t="s">
        <v>194</v>
      </c>
      <c r="N88" s="55" t="s">
        <v>194</v>
      </c>
      <c r="O88" s="55" t="s">
        <v>194</v>
      </c>
      <c r="P88" s="55" t="s">
        <v>194</v>
      </c>
      <c r="Q88" s="55" t="s">
        <v>194</v>
      </c>
      <c r="R88" s="55" t="s">
        <v>194</v>
      </c>
      <c r="S88" s="55" t="s">
        <v>194</v>
      </c>
      <c r="T88" s="55" t="s">
        <v>194</v>
      </c>
      <c r="U88" s="55" t="s">
        <v>194</v>
      </c>
      <c r="V88" s="55" t="s">
        <v>194</v>
      </c>
      <c r="W88" s="55" t="s">
        <v>194</v>
      </c>
      <c r="X88" s="55" t="s">
        <v>194</v>
      </c>
      <c r="Y88" s="55" t="s">
        <v>194</v>
      </c>
      <c r="Z88" s="55" t="s">
        <v>194</v>
      </c>
      <c r="AA88" s="55" t="s">
        <v>194</v>
      </c>
      <c r="AB88" s="55" t="s">
        <v>194</v>
      </c>
      <c r="AC88" s="55" t="s">
        <v>194</v>
      </c>
      <c r="AD88" s="55" t="s">
        <v>194</v>
      </c>
      <c r="AE88" s="55" t="s">
        <v>194</v>
      </c>
      <c r="AF88" s="55" t="s">
        <v>194</v>
      </c>
    </row>
    <row r="89" spans="1:32" x14ac:dyDescent="0.25">
      <c r="A89" s="43">
        <v>-229342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</row>
    <row r="90" spans="1:32" ht="18" x14ac:dyDescent="0.25">
      <c r="A90" s="42" t="s">
        <v>221</v>
      </c>
      <c r="B90" s="85" t="s">
        <v>195</v>
      </c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7"/>
    </row>
    <row r="91" spans="1:32" x14ac:dyDescent="0.25">
      <c r="A91" s="43">
        <v>-408075</v>
      </c>
      <c r="B91" s="48" t="s">
        <v>194</v>
      </c>
      <c r="C91" s="48" t="s">
        <v>194</v>
      </c>
      <c r="D91" s="48" t="s">
        <v>194</v>
      </c>
      <c r="E91" s="48" t="s">
        <v>194</v>
      </c>
      <c r="F91" s="48" t="s">
        <v>194</v>
      </c>
      <c r="G91" s="48" t="s">
        <v>194</v>
      </c>
      <c r="H91" s="48" t="s">
        <v>194</v>
      </c>
      <c r="I91" s="48" t="s">
        <v>194</v>
      </c>
      <c r="J91" s="48" t="s">
        <v>194</v>
      </c>
      <c r="K91" s="48" t="s">
        <v>194</v>
      </c>
      <c r="L91" s="48" t="s">
        <v>194</v>
      </c>
      <c r="M91" s="48" t="s">
        <v>194</v>
      </c>
      <c r="N91" s="48" t="s">
        <v>194</v>
      </c>
      <c r="O91" s="48" t="s">
        <v>194</v>
      </c>
      <c r="P91" s="48" t="s">
        <v>194</v>
      </c>
      <c r="Q91" s="48" t="s">
        <v>194</v>
      </c>
      <c r="R91" s="48" t="s">
        <v>194</v>
      </c>
      <c r="S91" s="48" t="s">
        <v>194</v>
      </c>
      <c r="T91" s="48" t="s">
        <v>194</v>
      </c>
      <c r="U91" s="48" t="s">
        <v>194</v>
      </c>
      <c r="V91" s="48" t="s">
        <v>194</v>
      </c>
      <c r="W91" s="48" t="s">
        <v>194</v>
      </c>
      <c r="X91" s="48" t="s">
        <v>194</v>
      </c>
      <c r="Y91" s="48" t="s">
        <v>194</v>
      </c>
      <c r="Z91" s="48" t="s">
        <v>194</v>
      </c>
      <c r="AA91" s="48" t="s">
        <v>194</v>
      </c>
      <c r="AB91" s="48" t="s">
        <v>194</v>
      </c>
      <c r="AC91" s="48" t="s">
        <v>194</v>
      </c>
      <c r="AD91" s="48" t="s">
        <v>194</v>
      </c>
      <c r="AE91" s="48" t="s">
        <v>194</v>
      </c>
      <c r="AF91" s="48" t="s">
        <v>194</v>
      </c>
    </row>
    <row r="92" spans="1:32" x14ac:dyDescent="0.25">
      <c r="A92" s="42" t="s">
        <v>222</v>
      </c>
      <c r="B92" s="77" t="s">
        <v>223</v>
      </c>
      <c r="C92" s="55" t="s">
        <v>194</v>
      </c>
      <c r="D92" s="55" t="s">
        <v>194</v>
      </c>
      <c r="E92" s="55" t="s">
        <v>194</v>
      </c>
      <c r="F92" s="55" t="s">
        <v>194</v>
      </c>
      <c r="G92" s="77" t="s">
        <v>224</v>
      </c>
      <c r="H92" s="77" t="s">
        <v>224</v>
      </c>
      <c r="I92" s="77" t="s">
        <v>224</v>
      </c>
      <c r="J92" s="55" t="s">
        <v>194</v>
      </c>
      <c r="K92" s="55" t="s">
        <v>194</v>
      </c>
      <c r="L92" s="55" t="s">
        <v>194</v>
      </c>
      <c r="M92" s="55" t="s">
        <v>194</v>
      </c>
      <c r="N92" s="55" t="s">
        <v>194</v>
      </c>
      <c r="O92" s="55" t="s">
        <v>194</v>
      </c>
      <c r="P92" s="55" t="s">
        <v>194</v>
      </c>
      <c r="Q92" s="55" t="s">
        <v>194</v>
      </c>
      <c r="R92" s="55" t="s">
        <v>194</v>
      </c>
      <c r="S92" s="55" t="s">
        <v>194</v>
      </c>
      <c r="T92" s="55" t="s">
        <v>194</v>
      </c>
      <c r="U92" s="55" t="s">
        <v>194</v>
      </c>
      <c r="V92" s="55" t="s">
        <v>194</v>
      </c>
      <c r="W92" s="55" t="s">
        <v>194</v>
      </c>
      <c r="X92" s="55" t="s">
        <v>194</v>
      </c>
      <c r="Y92" s="55" t="s">
        <v>194</v>
      </c>
      <c r="Z92" s="55" t="s">
        <v>194</v>
      </c>
      <c r="AA92" s="55" t="s">
        <v>194</v>
      </c>
      <c r="AB92" s="55" t="s">
        <v>194</v>
      </c>
      <c r="AC92" s="55" t="s">
        <v>194</v>
      </c>
      <c r="AD92" s="55" t="s">
        <v>194</v>
      </c>
      <c r="AE92" s="55" t="s">
        <v>194</v>
      </c>
      <c r="AF92" s="55" t="s">
        <v>194</v>
      </c>
    </row>
    <row r="93" spans="1:32" x14ac:dyDescent="0.25">
      <c r="A93" s="43">
        <v>-382829</v>
      </c>
      <c r="B93" s="78"/>
      <c r="C93" s="56"/>
      <c r="D93" s="56"/>
      <c r="E93" s="56"/>
      <c r="F93" s="56"/>
      <c r="G93" s="78"/>
      <c r="H93" s="78"/>
      <c r="I93" s="78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</row>
    <row r="94" spans="1:32" x14ac:dyDescent="0.25">
      <c r="A94" s="42" t="s">
        <v>225</v>
      </c>
      <c r="B94" s="67" t="s">
        <v>201</v>
      </c>
      <c r="C94" s="68"/>
      <c r="D94" s="69"/>
      <c r="E94" s="55" t="s">
        <v>194</v>
      </c>
      <c r="F94" s="55" t="s">
        <v>194</v>
      </c>
      <c r="G94" s="55" t="s">
        <v>194</v>
      </c>
      <c r="H94" s="55" t="s">
        <v>194</v>
      </c>
      <c r="I94" s="55" t="s">
        <v>194</v>
      </c>
      <c r="J94" s="55" t="s">
        <v>194</v>
      </c>
      <c r="K94" s="55" t="s">
        <v>194</v>
      </c>
      <c r="L94" s="55" t="s">
        <v>194</v>
      </c>
      <c r="M94" s="55" t="s">
        <v>194</v>
      </c>
      <c r="N94" s="55" t="s">
        <v>194</v>
      </c>
      <c r="O94" s="55" t="s">
        <v>194</v>
      </c>
      <c r="P94" s="55" t="s">
        <v>194</v>
      </c>
      <c r="Q94" s="55" t="s">
        <v>194</v>
      </c>
      <c r="R94" s="55" t="s">
        <v>194</v>
      </c>
      <c r="S94" s="55" t="s">
        <v>194</v>
      </c>
      <c r="T94" s="57" t="s">
        <v>195</v>
      </c>
      <c r="U94" s="58"/>
      <c r="V94" s="58"/>
      <c r="W94" s="58"/>
      <c r="X94" s="58"/>
      <c r="Y94" s="58"/>
      <c r="Z94" s="58"/>
      <c r="AA94" s="58"/>
      <c r="AB94" s="58"/>
      <c r="AC94" s="58"/>
      <c r="AD94" s="59"/>
      <c r="AE94" s="55" t="s">
        <v>194</v>
      </c>
      <c r="AF94" s="55" t="s">
        <v>194</v>
      </c>
    </row>
    <row r="95" spans="1:32" x14ac:dyDescent="0.25">
      <c r="A95" s="43">
        <v>-303590</v>
      </c>
      <c r="B95" s="70"/>
      <c r="C95" s="71"/>
      <c r="D95" s="72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60"/>
      <c r="U95" s="61"/>
      <c r="V95" s="61"/>
      <c r="W95" s="61"/>
      <c r="X95" s="61"/>
      <c r="Y95" s="61"/>
      <c r="Z95" s="61"/>
      <c r="AA95" s="61"/>
      <c r="AB95" s="61"/>
      <c r="AC95" s="61"/>
      <c r="AD95" s="62"/>
      <c r="AE95" s="56"/>
      <c r="AF95" s="56"/>
    </row>
    <row r="96" spans="1:32" ht="18" x14ac:dyDescent="0.25">
      <c r="A96" s="42" t="s">
        <v>226</v>
      </c>
      <c r="B96" s="55" t="s">
        <v>194</v>
      </c>
      <c r="C96" s="55" t="s">
        <v>194</v>
      </c>
      <c r="D96" s="55" t="s">
        <v>194</v>
      </c>
      <c r="E96" s="55" t="s">
        <v>194</v>
      </c>
      <c r="F96" s="55" t="s">
        <v>194</v>
      </c>
      <c r="G96" s="55" t="s">
        <v>194</v>
      </c>
      <c r="H96" s="55" t="s">
        <v>194</v>
      </c>
      <c r="I96" s="55" t="s">
        <v>194</v>
      </c>
      <c r="J96" s="55" t="s">
        <v>194</v>
      </c>
      <c r="K96" s="55" t="s">
        <v>194</v>
      </c>
      <c r="L96" s="55" t="s">
        <v>194</v>
      </c>
      <c r="M96" s="55" t="s">
        <v>194</v>
      </c>
      <c r="N96" s="55" t="s">
        <v>194</v>
      </c>
      <c r="O96" s="55" t="s">
        <v>194</v>
      </c>
      <c r="P96" s="55" t="s">
        <v>194</v>
      </c>
      <c r="Q96" s="55" t="s">
        <v>194</v>
      </c>
      <c r="R96" s="55" t="s">
        <v>194</v>
      </c>
      <c r="S96" s="55" t="s">
        <v>194</v>
      </c>
      <c r="T96" s="55" t="s">
        <v>194</v>
      </c>
      <c r="U96" s="55" t="s">
        <v>194</v>
      </c>
      <c r="V96" s="55" t="s">
        <v>194</v>
      </c>
      <c r="W96" s="55" t="s">
        <v>194</v>
      </c>
      <c r="X96" s="55" t="s">
        <v>194</v>
      </c>
      <c r="Y96" s="55" t="s">
        <v>194</v>
      </c>
      <c r="Z96" s="55" t="s">
        <v>194</v>
      </c>
      <c r="AA96" s="55" t="s">
        <v>194</v>
      </c>
      <c r="AB96" s="55" t="s">
        <v>194</v>
      </c>
      <c r="AC96" s="55" t="s">
        <v>194</v>
      </c>
      <c r="AD96" s="55" t="s">
        <v>194</v>
      </c>
      <c r="AE96" s="55" t="s">
        <v>194</v>
      </c>
      <c r="AF96" s="55" t="s">
        <v>194</v>
      </c>
    </row>
    <row r="97" spans="1:32" x14ac:dyDescent="0.25">
      <c r="A97" s="43">
        <v>-378231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</row>
    <row r="98" spans="1:32" ht="18" x14ac:dyDescent="0.25">
      <c r="A98" s="42" t="s">
        <v>227</v>
      </c>
      <c r="B98" s="65" t="s">
        <v>36</v>
      </c>
      <c r="C98" s="55" t="s">
        <v>194</v>
      </c>
      <c r="D98" s="55" t="s">
        <v>194</v>
      </c>
      <c r="E98" s="55" t="s">
        <v>194</v>
      </c>
      <c r="F98" s="65" t="s">
        <v>198</v>
      </c>
      <c r="G98" s="65" t="s">
        <v>198</v>
      </c>
      <c r="H98" s="65" t="s">
        <v>198</v>
      </c>
      <c r="I98" s="65" t="s">
        <v>198</v>
      </c>
      <c r="J98" s="65" t="s">
        <v>198</v>
      </c>
      <c r="K98" s="75" t="s">
        <v>37</v>
      </c>
      <c r="L98" s="75" t="s">
        <v>37</v>
      </c>
      <c r="M98" s="65" t="s">
        <v>111</v>
      </c>
      <c r="N98" s="65" t="s">
        <v>111</v>
      </c>
      <c r="O98" s="65" t="s">
        <v>111</v>
      </c>
      <c r="P98" s="65" t="s">
        <v>111</v>
      </c>
      <c r="Q98" s="65" t="s">
        <v>111</v>
      </c>
      <c r="R98" s="75" t="s">
        <v>37</v>
      </c>
      <c r="S98" s="75" t="s">
        <v>37</v>
      </c>
      <c r="T98" s="65" t="s">
        <v>228</v>
      </c>
      <c r="U98" s="65" t="s">
        <v>228</v>
      </c>
      <c r="V98" s="65" t="s">
        <v>228</v>
      </c>
      <c r="W98" s="65" t="s">
        <v>228</v>
      </c>
      <c r="X98" s="65" t="s">
        <v>228</v>
      </c>
      <c r="Y98" s="75" t="s">
        <v>37</v>
      </c>
      <c r="Z98" s="75" t="s">
        <v>37</v>
      </c>
      <c r="AA98" s="65" t="s">
        <v>99</v>
      </c>
      <c r="AB98" s="65" t="s">
        <v>99</v>
      </c>
      <c r="AC98" s="65" t="s">
        <v>99</v>
      </c>
      <c r="AD98" s="65" t="s">
        <v>99</v>
      </c>
      <c r="AE98" s="65" t="s">
        <v>99</v>
      </c>
      <c r="AF98" s="55" t="s">
        <v>194</v>
      </c>
    </row>
    <row r="99" spans="1:32" x14ac:dyDescent="0.25">
      <c r="A99" s="43">
        <v>-395902</v>
      </c>
      <c r="B99" s="66"/>
      <c r="C99" s="56"/>
      <c r="D99" s="56"/>
      <c r="E99" s="56"/>
      <c r="F99" s="66"/>
      <c r="G99" s="66"/>
      <c r="H99" s="66"/>
      <c r="I99" s="66"/>
      <c r="J99" s="66"/>
      <c r="K99" s="76"/>
      <c r="L99" s="76"/>
      <c r="M99" s="66"/>
      <c r="N99" s="66"/>
      <c r="O99" s="66"/>
      <c r="P99" s="66"/>
      <c r="Q99" s="66"/>
      <c r="R99" s="76"/>
      <c r="S99" s="76"/>
      <c r="T99" s="66"/>
      <c r="U99" s="66"/>
      <c r="V99" s="66"/>
      <c r="W99" s="66"/>
      <c r="X99" s="66"/>
      <c r="Y99" s="76"/>
      <c r="Z99" s="76"/>
      <c r="AA99" s="66"/>
      <c r="AB99" s="66"/>
      <c r="AC99" s="66"/>
      <c r="AD99" s="66"/>
      <c r="AE99" s="66"/>
      <c r="AF99" s="56"/>
    </row>
    <row r="100" spans="1:32" x14ac:dyDescent="0.25">
      <c r="A100" s="42" t="s">
        <v>229</v>
      </c>
      <c r="B100" s="57" t="s">
        <v>195</v>
      </c>
      <c r="C100" s="58"/>
      <c r="D100" s="58"/>
      <c r="E100" s="58"/>
      <c r="F100" s="58"/>
      <c r="G100" s="58"/>
      <c r="H100" s="58"/>
      <c r="I100" s="59"/>
      <c r="J100" s="55" t="s">
        <v>194</v>
      </c>
      <c r="K100" s="55" t="s">
        <v>194</v>
      </c>
      <c r="L100" s="55" t="s">
        <v>194</v>
      </c>
      <c r="M100" s="55" t="s">
        <v>194</v>
      </c>
      <c r="N100" s="55" t="s">
        <v>194</v>
      </c>
      <c r="O100" s="55" t="s">
        <v>194</v>
      </c>
      <c r="P100" s="55" t="s">
        <v>194</v>
      </c>
      <c r="Q100" s="55" t="s">
        <v>194</v>
      </c>
      <c r="R100" s="55" t="s">
        <v>194</v>
      </c>
      <c r="S100" s="55" t="s">
        <v>194</v>
      </c>
      <c r="T100" s="55" t="s">
        <v>194</v>
      </c>
      <c r="U100" s="55" t="s">
        <v>194</v>
      </c>
      <c r="V100" s="55" t="s">
        <v>194</v>
      </c>
      <c r="W100" s="55" t="s">
        <v>194</v>
      </c>
      <c r="X100" s="55" t="s">
        <v>194</v>
      </c>
      <c r="Y100" s="55" t="s">
        <v>194</v>
      </c>
      <c r="Z100" s="55" t="s">
        <v>194</v>
      </c>
      <c r="AA100" s="55" t="s">
        <v>194</v>
      </c>
      <c r="AB100" s="55" t="s">
        <v>194</v>
      </c>
      <c r="AC100" s="55" t="s">
        <v>194</v>
      </c>
      <c r="AD100" s="55" t="s">
        <v>194</v>
      </c>
      <c r="AE100" s="55" t="s">
        <v>194</v>
      </c>
      <c r="AF100" s="55" t="s">
        <v>194</v>
      </c>
    </row>
    <row r="101" spans="1:32" x14ac:dyDescent="0.25">
      <c r="A101" s="43">
        <v>-401708</v>
      </c>
      <c r="B101" s="60"/>
      <c r="C101" s="61"/>
      <c r="D101" s="61"/>
      <c r="E101" s="61"/>
      <c r="F101" s="61"/>
      <c r="G101" s="61"/>
      <c r="H101" s="61"/>
      <c r="I101" s="62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</row>
    <row r="102" spans="1:32" ht="16.5" x14ac:dyDescent="0.25">
      <c r="A102" s="42" t="s">
        <v>230</v>
      </c>
      <c r="B102" s="55" t="s">
        <v>194</v>
      </c>
      <c r="C102" s="55" t="s">
        <v>194</v>
      </c>
      <c r="D102" s="55" t="s">
        <v>194</v>
      </c>
      <c r="E102" s="55" t="s">
        <v>194</v>
      </c>
      <c r="F102" s="73" t="s">
        <v>231</v>
      </c>
      <c r="G102" s="38" t="s">
        <v>231</v>
      </c>
      <c r="H102" s="38" t="s">
        <v>231</v>
      </c>
      <c r="I102" s="38" t="s">
        <v>231</v>
      </c>
      <c r="J102" s="38" t="s">
        <v>231</v>
      </c>
      <c r="K102" s="75" t="s">
        <v>37</v>
      </c>
      <c r="L102" s="75" t="s">
        <v>37</v>
      </c>
      <c r="M102" s="73" t="s">
        <v>199</v>
      </c>
      <c r="N102" s="73" t="s">
        <v>199</v>
      </c>
      <c r="O102" s="73" t="s">
        <v>199</v>
      </c>
      <c r="P102" s="73" t="s">
        <v>199</v>
      </c>
      <c r="Q102" s="73" t="s">
        <v>199</v>
      </c>
      <c r="R102" s="75" t="s">
        <v>37</v>
      </c>
      <c r="S102" s="75" t="s">
        <v>37</v>
      </c>
      <c r="T102" s="73" t="s">
        <v>51</v>
      </c>
      <c r="U102" s="73" t="s">
        <v>51</v>
      </c>
      <c r="V102" s="73" t="s">
        <v>51</v>
      </c>
      <c r="W102" s="73" t="s">
        <v>51</v>
      </c>
      <c r="X102" s="73" t="s">
        <v>51</v>
      </c>
      <c r="Y102" s="75" t="s">
        <v>37</v>
      </c>
      <c r="Z102" s="75" t="s">
        <v>37</v>
      </c>
      <c r="AA102" s="73" t="s">
        <v>232</v>
      </c>
      <c r="AB102" s="38" t="s">
        <v>232</v>
      </c>
      <c r="AC102" s="38" t="s">
        <v>232</v>
      </c>
      <c r="AD102" s="38" t="s">
        <v>232</v>
      </c>
      <c r="AE102" s="38" t="s">
        <v>232</v>
      </c>
      <c r="AF102" s="55" t="s">
        <v>194</v>
      </c>
    </row>
    <row r="103" spans="1:32" x14ac:dyDescent="0.25">
      <c r="A103" s="43">
        <v>-379624</v>
      </c>
      <c r="B103" s="56"/>
      <c r="C103" s="56"/>
      <c r="D103" s="56"/>
      <c r="E103" s="56"/>
      <c r="F103" s="74"/>
      <c r="G103" s="39">
        <v>607</v>
      </c>
      <c r="H103" s="39">
        <v>607</v>
      </c>
      <c r="I103" s="39">
        <v>607</v>
      </c>
      <c r="J103" s="39">
        <v>607</v>
      </c>
      <c r="K103" s="76"/>
      <c r="L103" s="76"/>
      <c r="M103" s="74"/>
      <c r="N103" s="74"/>
      <c r="O103" s="74"/>
      <c r="P103" s="74"/>
      <c r="Q103" s="74"/>
      <c r="R103" s="76"/>
      <c r="S103" s="76"/>
      <c r="T103" s="74"/>
      <c r="U103" s="74"/>
      <c r="V103" s="74"/>
      <c r="W103" s="74"/>
      <c r="X103" s="74"/>
      <c r="Y103" s="76"/>
      <c r="Z103" s="76"/>
      <c r="AA103" s="74"/>
      <c r="AB103" s="39">
        <v>607</v>
      </c>
      <c r="AC103" s="39">
        <v>607</v>
      </c>
      <c r="AD103" s="39">
        <v>607</v>
      </c>
      <c r="AE103" s="39">
        <v>607</v>
      </c>
      <c r="AF103" s="56"/>
    </row>
    <row r="104" spans="1:32" x14ac:dyDescent="0.25">
      <c r="A104" s="42" t="s">
        <v>233</v>
      </c>
      <c r="B104" s="57" t="s">
        <v>195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9"/>
      <c r="AB104" s="55" t="s">
        <v>194</v>
      </c>
      <c r="AC104" s="55" t="s">
        <v>194</v>
      </c>
      <c r="AD104" s="55" t="s">
        <v>194</v>
      </c>
      <c r="AE104" s="55" t="s">
        <v>194</v>
      </c>
      <c r="AF104" s="55" t="s">
        <v>194</v>
      </c>
    </row>
    <row r="105" spans="1:32" x14ac:dyDescent="0.25">
      <c r="A105" s="43">
        <v>-411100</v>
      </c>
      <c r="B105" s="60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2"/>
      <c r="AB105" s="56"/>
      <c r="AC105" s="56"/>
      <c r="AD105" s="56"/>
      <c r="AE105" s="56"/>
      <c r="AF105" s="56"/>
    </row>
    <row r="106" spans="1:32" x14ac:dyDescent="0.25">
      <c r="A106" s="42" t="s">
        <v>234</v>
      </c>
      <c r="B106" s="77" t="s">
        <v>235</v>
      </c>
      <c r="C106" s="55" t="s">
        <v>194</v>
      </c>
      <c r="D106" s="55" t="s">
        <v>194</v>
      </c>
      <c r="E106" s="55" t="s">
        <v>194</v>
      </c>
      <c r="F106" s="55" t="s">
        <v>194</v>
      </c>
      <c r="G106" s="55" t="s">
        <v>194</v>
      </c>
      <c r="H106" s="55" t="s">
        <v>194</v>
      </c>
      <c r="I106" s="55" t="s">
        <v>194</v>
      </c>
      <c r="J106" s="55" t="s">
        <v>194</v>
      </c>
      <c r="K106" s="55" t="s">
        <v>194</v>
      </c>
      <c r="L106" s="55" t="s">
        <v>194</v>
      </c>
      <c r="M106" s="55" t="s">
        <v>194</v>
      </c>
      <c r="N106" s="55" t="s">
        <v>194</v>
      </c>
      <c r="O106" s="55" t="s">
        <v>194</v>
      </c>
      <c r="P106" s="55" t="s">
        <v>194</v>
      </c>
      <c r="Q106" s="55" t="s">
        <v>194</v>
      </c>
      <c r="R106" s="55" t="s">
        <v>194</v>
      </c>
      <c r="S106" s="55" t="s">
        <v>194</v>
      </c>
      <c r="T106" s="55" t="s">
        <v>194</v>
      </c>
      <c r="U106" s="55" t="s">
        <v>194</v>
      </c>
      <c r="V106" s="55" t="s">
        <v>194</v>
      </c>
      <c r="W106" s="55" t="s">
        <v>194</v>
      </c>
      <c r="X106" s="53" t="s">
        <v>236</v>
      </c>
      <c r="Y106" s="75" t="s">
        <v>37</v>
      </c>
      <c r="Z106" s="75" t="s">
        <v>37</v>
      </c>
      <c r="AA106" s="53" t="s">
        <v>236</v>
      </c>
      <c r="AB106" s="53" t="s">
        <v>236</v>
      </c>
      <c r="AC106" s="53" t="s">
        <v>236</v>
      </c>
      <c r="AD106" s="53" t="s">
        <v>236</v>
      </c>
      <c r="AE106" s="53" t="s">
        <v>236</v>
      </c>
      <c r="AF106" s="75" t="s">
        <v>37</v>
      </c>
    </row>
    <row r="107" spans="1:32" x14ac:dyDescent="0.25">
      <c r="A107" s="43">
        <v>-391994</v>
      </c>
      <c r="B107" s="78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4"/>
      <c r="Y107" s="76"/>
      <c r="Z107" s="76"/>
      <c r="AA107" s="54"/>
      <c r="AB107" s="54"/>
      <c r="AC107" s="54"/>
      <c r="AD107" s="54"/>
      <c r="AE107" s="54"/>
      <c r="AF107" s="76"/>
    </row>
    <row r="108" spans="1:32" x14ac:dyDescent="0.25">
      <c r="A108" s="42" t="s">
        <v>237</v>
      </c>
      <c r="B108" s="55" t="s">
        <v>194</v>
      </c>
      <c r="C108" s="55" t="s">
        <v>194</v>
      </c>
      <c r="D108" s="55" t="s">
        <v>194</v>
      </c>
      <c r="E108" s="55" t="s">
        <v>194</v>
      </c>
      <c r="F108" s="65" t="s">
        <v>219</v>
      </c>
      <c r="G108" s="65" t="s">
        <v>219</v>
      </c>
      <c r="H108" s="65" t="s">
        <v>219</v>
      </c>
      <c r="I108" s="65" t="s">
        <v>219</v>
      </c>
      <c r="J108" s="65" t="s">
        <v>219</v>
      </c>
      <c r="K108" s="75" t="s">
        <v>37</v>
      </c>
      <c r="L108" s="75" t="s">
        <v>37</v>
      </c>
      <c r="M108" s="65" t="s">
        <v>104</v>
      </c>
      <c r="N108" s="65" t="s">
        <v>104</v>
      </c>
      <c r="O108" s="65" t="s">
        <v>104</v>
      </c>
      <c r="P108" s="65" t="s">
        <v>104</v>
      </c>
      <c r="Q108" s="65" t="s">
        <v>104</v>
      </c>
      <c r="R108" s="75" t="s">
        <v>37</v>
      </c>
      <c r="S108" s="75" t="s">
        <v>37</v>
      </c>
      <c r="T108" s="65" t="s">
        <v>93</v>
      </c>
      <c r="U108" s="65" t="s">
        <v>93</v>
      </c>
      <c r="V108" s="65" t="s">
        <v>93</v>
      </c>
      <c r="W108" s="65" t="s">
        <v>93</v>
      </c>
      <c r="X108" s="65" t="s">
        <v>93</v>
      </c>
      <c r="Y108" s="75" t="s">
        <v>37</v>
      </c>
      <c r="Z108" s="75" t="s">
        <v>37</v>
      </c>
      <c r="AA108" s="65" t="s">
        <v>215</v>
      </c>
      <c r="AB108" s="65" t="s">
        <v>215</v>
      </c>
      <c r="AC108" s="65" t="s">
        <v>215</v>
      </c>
      <c r="AD108" s="65" t="s">
        <v>215</v>
      </c>
      <c r="AE108" s="65" t="s">
        <v>215</v>
      </c>
      <c r="AF108" s="55" t="s">
        <v>194</v>
      </c>
    </row>
    <row r="109" spans="1:32" x14ac:dyDescent="0.25">
      <c r="A109" s="43">
        <v>-378596</v>
      </c>
      <c r="B109" s="56"/>
      <c r="C109" s="56"/>
      <c r="D109" s="56"/>
      <c r="E109" s="56"/>
      <c r="F109" s="66"/>
      <c r="G109" s="66"/>
      <c r="H109" s="66"/>
      <c r="I109" s="66"/>
      <c r="J109" s="66"/>
      <c r="K109" s="76"/>
      <c r="L109" s="76"/>
      <c r="M109" s="66"/>
      <c r="N109" s="66"/>
      <c r="O109" s="66"/>
      <c r="P109" s="66"/>
      <c r="Q109" s="66"/>
      <c r="R109" s="76"/>
      <c r="S109" s="76"/>
      <c r="T109" s="66"/>
      <c r="U109" s="66"/>
      <c r="V109" s="66"/>
      <c r="W109" s="66"/>
      <c r="X109" s="66"/>
      <c r="Y109" s="76"/>
      <c r="Z109" s="76"/>
      <c r="AA109" s="66"/>
      <c r="AB109" s="66"/>
      <c r="AC109" s="66"/>
      <c r="AD109" s="66"/>
      <c r="AE109" s="66"/>
      <c r="AF109" s="56"/>
    </row>
    <row r="110" spans="1:32" x14ac:dyDescent="0.25">
      <c r="A110" s="42" t="s">
        <v>238</v>
      </c>
      <c r="B110" s="67" t="s">
        <v>201</v>
      </c>
      <c r="C110" s="69"/>
      <c r="D110" s="112" t="s">
        <v>239</v>
      </c>
      <c r="E110" s="55" t="s">
        <v>194</v>
      </c>
      <c r="F110" s="55" t="s">
        <v>194</v>
      </c>
      <c r="G110" s="55" t="s">
        <v>194</v>
      </c>
      <c r="H110" s="55" t="s">
        <v>194</v>
      </c>
      <c r="I110" s="55" t="s">
        <v>194</v>
      </c>
      <c r="J110" s="55" t="s">
        <v>194</v>
      </c>
      <c r="K110" s="55" t="s">
        <v>194</v>
      </c>
      <c r="L110" s="55" t="s">
        <v>194</v>
      </c>
      <c r="M110" s="55" t="s">
        <v>194</v>
      </c>
      <c r="N110" s="55" t="s">
        <v>194</v>
      </c>
      <c r="O110" s="55" t="s">
        <v>194</v>
      </c>
      <c r="P110" s="55" t="s">
        <v>194</v>
      </c>
      <c r="Q110" s="55" t="s">
        <v>194</v>
      </c>
      <c r="R110" s="55" t="s">
        <v>194</v>
      </c>
      <c r="S110" s="55" t="s">
        <v>194</v>
      </c>
      <c r="T110" s="55" t="s">
        <v>194</v>
      </c>
      <c r="U110" s="55" t="s">
        <v>194</v>
      </c>
      <c r="V110" s="55" t="s">
        <v>194</v>
      </c>
      <c r="W110" s="55" t="s">
        <v>194</v>
      </c>
      <c r="X110" s="55" t="s">
        <v>194</v>
      </c>
      <c r="Y110" s="55" t="s">
        <v>194</v>
      </c>
      <c r="Z110" s="55" t="s">
        <v>194</v>
      </c>
      <c r="AA110" s="55" t="s">
        <v>194</v>
      </c>
      <c r="AB110" s="55" t="s">
        <v>194</v>
      </c>
      <c r="AC110" s="55" t="s">
        <v>194</v>
      </c>
      <c r="AD110" s="55" t="s">
        <v>194</v>
      </c>
      <c r="AE110" s="55" t="s">
        <v>194</v>
      </c>
      <c r="AF110" s="55" t="s">
        <v>194</v>
      </c>
    </row>
    <row r="111" spans="1:32" x14ac:dyDescent="0.25">
      <c r="A111" s="43">
        <v>-379568</v>
      </c>
      <c r="B111" s="70"/>
      <c r="C111" s="72"/>
      <c r="D111" s="113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</row>
    <row r="112" spans="1:32" x14ac:dyDescent="0.25">
      <c r="A112" s="42" t="s">
        <v>240</v>
      </c>
      <c r="B112" s="55" t="s">
        <v>194</v>
      </c>
      <c r="C112" s="55" t="s">
        <v>194</v>
      </c>
      <c r="D112" s="55" t="s">
        <v>194</v>
      </c>
      <c r="E112" s="55" t="s">
        <v>194</v>
      </c>
      <c r="F112" s="55" t="s">
        <v>194</v>
      </c>
      <c r="G112" s="55" t="s">
        <v>194</v>
      </c>
      <c r="H112" s="55" t="s">
        <v>194</v>
      </c>
      <c r="I112" s="55" t="s">
        <v>194</v>
      </c>
      <c r="J112" s="55" t="s">
        <v>194</v>
      </c>
      <c r="K112" s="55" t="s">
        <v>194</v>
      </c>
      <c r="L112" s="55" t="s">
        <v>194</v>
      </c>
      <c r="M112" s="55" t="s">
        <v>194</v>
      </c>
      <c r="N112" s="55" t="s">
        <v>194</v>
      </c>
      <c r="O112" s="55" t="s">
        <v>194</v>
      </c>
      <c r="P112" s="55" t="s">
        <v>194</v>
      </c>
      <c r="Q112" s="48" t="s">
        <v>194</v>
      </c>
      <c r="R112" s="48" t="s">
        <v>194</v>
      </c>
      <c r="S112" s="48" t="s">
        <v>194</v>
      </c>
      <c r="T112" s="48" t="s">
        <v>194</v>
      </c>
      <c r="U112" s="114"/>
      <c r="V112" s="115"/>
      <c r="W112" s="115"/>
      <c r="X112" s="115"/>
      <c r="Y112" s="115"/>
      <c r="Z112" s="116"/>
      <c r="AA112" s="55" t="s">
        <v>194</v>
      </c>
      <c r="AB112" s="55" t="s">
        <v>194</v>
      </c>
      <c r="AC112" s="55" t="s">
        <v>194</v>
      </c>
      <c r="AD112" s="55" t="s">
        <v>194</v>
      </c>
      <c r="AE112" s="55" t="s">
        <v>194</v>
      </c>
      <c r="AF112" s="55" t="s">
        <v>194</v>
      </c>
    </row>
    <row r="113" spans="1:32" x14ac:dyDescent="0.25">
      <c r="A113" s="43">
        <v>-126221</v>
      </c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85" t="s">
        <v>195</v>
      </c>
      <c r="R113" s="86"/>
      <c r="S113" s="86"/>
      <c r="T113" s="86"/>
      <c r="U113" s="86"/>
      <c r="V113" s="86"/>
      <c r="W113" s="86"/>
      <c r="X113" s="86"/>
      <c r="Y113" s="86"/>
      <c r="Z113" s="87"/>
      <c r="AA113" s="56"/>
      <c r="AB113" s="56"/>
      <c r="AC113" s="56"/>
      <c r="AD113" s="56"/>
      <c r="AE113" s="56"/>
      <c r="AF113" s="56"/>
    </row>
    <row r="114" spans="1:32" x14ac:dyDescent="0.25">
      <c r="A114" s="42" t="s">
        <v>241</v>
      </c>
      <c r="B114" s="57" t="s">
        <v>195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9"/>
    </row>
    <row r="115" spans="1:32" x14ac:dyDescent="0.25">
      <c r="A115" s="43">
        <v>-320902</v>
      </c>
      <c r="B115" s="60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2"/>
    </row>
    <row r="116" spans="1:32" x14ac:dyDescent="0.25">
      <c r="A116" s="42" t="s">
        <v>242</v>
      </c>
      <c r="B116" s="55" t="s">
        <v>194</v>
      </c>
      <c r="C116" s="55" t="s">
        <v>194</v>
      </c>
      <c r="D116" s="55" t="s">
        <v>194</v>
      </c>
      <c r="E116" s="55" t="s">
        <v>194</v>
      </c>
      <c r="F116" s="55" t="s">
        <v>194</v>
      </c>
      <c r="G116" s="55" t="s">
        <v>194</v>
      </c>
      <c r="H116" s="55" t="s">
        <v>194</v>
      </c>
      <c r="I116" s="55" t="s">
        <v>194</v>
      </c>
      <c r="J116" s="55" t="s">
        <v>194</v>
      </c>
      <c r="K116" s="55" t="s">
        <v>194</v>
      </c>
      <c r="L116" s="55" t="s">
        <v>194</v>
      </c>
      <c r="M116" s="55" t="s">
        <v>194</v>
      </c>
      <c r="N116" s="55" t="s">
        <v>194</v>
      </c>
      <c r="O116" s="55" t="s">
        <v>194</v>
      </c>
      <c r="P116" s="55" t="s">
        <v>194</v>
      </c>
      <c r="Q116" s="55" t="s">
        <v>194</v>
      </c>
      <c r="R116" s="55" t="s">
        <v>194</v>
      </c>
      <c r="S116" s="57" t="s">
        <v>195</v>
      </c>
      <c r="T116" s="58"/>
      <c r="U116" s="58"/>
      <c r="V116" s="58"/>
      <c r="W116" s="58"/>
      <c r="X116" s="58"/>
      <c r="Y116" s="59"/>
      <c r="Z116" s="55" t="s">
        <v>194</v>
      </c>
      <c r="AA116" s="55" t="s">
        <v>194</v>
      </c>
      <c r="AB116" s="55" t="s">
        <v>194</v>
      </c>
      <c r="AC116" s="55" t="s">
        <v>194</v>
      </c>
      <c r="AD116" s="55" t="s">
        <v>194</v>
      </c>
      <c r="AE116" s="55" t="s">
        <v>194</v>
      </c>
      <c r="AF116" s="55" t="s">
        <v>194</v>
      </c>
    </row>
    <row r="117" spans="1:32" x14ac:dyDescent="0.25">
      <c r="A117" s="43">
        <v>-380824</v>
      </c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60"/>
      <c r="T117" s="61"/>
      <c r="U117" s="61"/>
      <c r="V117" s="61"/>
      <c r="W117" s="61"/>
      <c r="X117" s="61"/>
      <c r="Y117" s="62"/>
      <c r="Z117" s="56"/>
      <c r="AA117" s="56"/>
      <c r="AB117" s="56"/>
      <c r="AC117" s="56"/>
      <c r="AD117" s="56"/>
      <c r="AE117" s="56"/>
      <c r="AF117" s="56"/>
    </row>
    <row r="118" spans="1:32" x14ac:dyDescent="0.25">
      <c r="A118" s="42" t="s">
        <v>243</v>
      </c>
      <c r="B118" s="55" t="s">
        <v>194</v>
      </c>
      <c r="C118" s="55" t="s">
        <v>194</v>
      </c>
      <c r="D118" s="55" t="s">
        <v>194</v>
      </c>
      <c r="E118" s="55" t="s">
        <v>194</v>
      </c>
      <c r="F118" s="55" t="s">
        <v>194</v>
      </c>
      <c r="G118" s="55" t="s">
        <v>194</v>
      </c>
      <c r="H118" s="55" t="s">
        <v>194</v>
      </c>
      <c r="I118" s="55" t="s">
        <v>194</v>
      </c>
      <c r="J118" s="55" t="s">
        <v>194</v>
      </c>
      <c r="K118" s="55" t="s">
        <v>194</v>
      </c>
      <c r="L118" s="55" t="s">
        <v>194</v>
      </c>
      <c r="M118" s="55" t="s">
        <v>194</v>
      </c>
      <c r="N118" s="55" t="s">
        <v>194</v>
      </c>
      <c r="O118" s="55" t="s">
        <v>194</v>
      </c>
      <c r="P118" s="55" t="s">
        <v>194</v>
      </c>
      <c r="Q118" s="55" t="s">
        <v>194</v>
      </c>
      <c r="R118" s="55" t="s">
        <v>194</v>
      </c>
      <c r="S118" s="55" t="s">
        <v>194</v>
      </c>
      <c r="T118" s="55" t="s">
        <v>194</v>
      </c>
      <c r="U118" s="55" t="s">
        <v>194</v>
      </c>
      <c r="V118" s="55" t="s">
        <v>194</v>
      </c>
      <c r="W118" s="55" t="s">
        <v>194</v>
      </c>
      <c r="X118" s="55" t="s">
        <v>194</v>
      </c>
      <c r="Y118" s="55" t="s">
        <v>194</v>
      </c>
      <c r="Z118" s="55" t="s">
        <v>194</v>
      </c>
      <c r="AA118" s="55" t="s">
        <v>194</v>
      </c>
      <c r="AB118" s="55" t="s">
        <v>194</v>
      </c>
      <c r="AC118" s="55" t="s">
        <v>194</v>
      </c>
      <c r="AD118" s="55" t="s">
        <v>194</v>
      </c>
      <c r="AE118" s="55" t="s">
        <v>194</v>
      </c>
      <c r="AF118" s="55" t="s">
        <v>194</v>
      </c>
    </row>
    <row r="119" spans="1:32" x14ac:dyDescent="0.25">
      <c r="A119" s="43">
        <v>-81034</v>
      </c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</row>
    <row r="120" spans="1:32" ht="18" x14ac:dyDescent="0.25">
      <c r="A120" s="42" t="s">
        <v>244</v>
      </c>
      <c r="B120" s="55" t="s">
        <v>194</v>
      </c>
      <c r="C120" s="55" t="s">
        <v>194</v>
      </c>
      <c r="D120" s="55" t="s">
        <v>194</v>
      </c>
      <c r="E120" s="55" t="s">
        <v>194</v>
      </c>
      <c r="F120" s="55" t="s">
        <v>194</v>
      </c>
      <c r="G120" s="55" t="s">
        <v>194</v>
      </c>
      <c r="H120" s="55" t="s">
        <v>194</v>
      </c>
      <c r="I120" s="55" t="s">
        <v>194</v>
      </c>
      <c r="J120" s="55" t="s">
        <v>194</v>
      </c>
      <c r="K120" s="55" t="s">
        <v>194</v>
      </c>
      <c r="L120" s="55" t="s">
        <v>194</v>
      </c>
      <c r="M120" s="55" t="s">
        <v>194</v>
      </c>
      <c r="N120" s="55" t="s">
        <v>194</v>
      </c>
      <c r="O120" s="55" t="s">
        <v>194</v>
      </c>
      <c r="P120" s="55" t="s">
        <v>194</v>
      </c>
      <c r="Q120" s="55" t="s">
        <v>194</v>
      </c>
      <c r="R120" s="55" t="s">
        <v>194</v>
      </c>
      <c r="S120" s="55" t="s">
        <v>194</v>
      </c>
      <c r="T120" s="55" t="s">
        <v>194</v>
      </c>
      <c r="U120" s="57" t="s">
        <v>195</v>
      </c>
      <c r="V120" s="58"/>
      <c r="W120" s="58"/>
      <c r="X120" s="58"/>
      <c r="Y120" s="58"/>
      <c r="Z120" s="58"/>
      <c r="AA120" s="59"/>
      <c r="AB120" s="55" t="s">
        <v>194</v>
      </c>
      <c r="AC120" s="55" t="s">
        <v>194</v>
      </c>
      <c r="AD120" s="55" t="s">
        <v>194</v>
      </c>
      <c r="AE120" s="55" t="s">
        <v>194</v>
      </c>
      <c r="AF120" s="55" t="s">
        <v>194</v>
      </c>
    </row>
    <row r="121" spans="1:32" x14ac:dyDescent="0.25">
      <c r="A121" s="43">
        <v>-401197</v>
      </c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0"/>
      <c r="V121" s="61"/>
      <c r="W121" s="61"/>
      <c r="X121" s="61"/>
      <c r="Y121" s="61"/>
      <c r="Z121" s="61"/>
      <c r="AA121" s="62"/>
      <c r="AB121" s="56"/>
      <c r="AC121" s="56"/>
      <c r="AD121" s="56"/>
      <c r="AE121" s="56"/>
      <c r="AF121" s="56"/>
    </row>
    <row r="122" spans="1:32" x14ac:dyDescent="0.25">
      <c r="A122" s="42" t="s">
        <v>245</v>
      </c>
      <c r="B122" s="77" t="s">
        <v>235</v>
      </c>
      <c r="C122" s="53" t="s">
        <v>209</v>
      </c>
      <c r="D122" s="75" t="s">
        <v>37</v>
      </c>
      <c r="E122" s="75" t="s">
        <v>37</v>
      </c>
      <c r="F122" s="53" t="s">
        <v>209</v>
      </c>
      <c r="G122" s="53" t="s">
        <v>209</v>
      </c>
      <c r="H122" s="53" t="s">
        <v>209</v>
      </c>
      <c r="I122" s="53" t="s">
        <v>209</v>
      </c>
      <c r="J122" s="53" t="s">
        <v>209</v>
      </c>
      <c r="K122" s="75" t="s">
        <v>37</v>
      </c>
      <c r="L122" s="75" t="s">
        <v>37</v>
      </c>
      <c r="M122" s="53" t="s">
        <v>209</v>
      </c>
      <c r="N122" s="53" t="s">
        <v>209</v>
      </c>
      <c r="O122" s="53" t="s">
        <v>209</v>
      </c>
      <c r="P122" s="53" t="s">
        <v>209</v>
      </c>
      <c r="Q122" s="53" t="s">
        <v>209</v>
      </c>
      <c r="R122" s="75" t="s">
        <v>37</v>
      </c>
      <c r="S122" s="75" t="s">
        <v>37</v>
      </c>
      <c r="T122" s="53" t="s">
        <v>209</v>
      </c>
      <c r="U122" s="77" t="s">
        <v>106</v>
      </c>
      <c r="V122" s="77" t="s">
        <v>106</v>
      </c>
      <c r="W122" s="77" t="s">
        <v>106</v>
      </c>
      <c r="X122" s="53" t="s">
        <v>154</v>
      </c>
      <c r="Y122" s="55" t="s">
        <v>194</v>
      </c>
      <c r="Z122" s="55" t="s">
        <v>194</v>
      </c>
      <c r="AA122" s="55" t="s">
        <v>194</v>
      </c>
      <c r="AB122" s="53" t="s">
        <v>154</v>
      </c>
      <c r="AC122" s="53" t="s">
        <v>154</v>
      </c>
      <c r="AD122" s="53" t="s">
        <v>154</v>
      </c>
      <c r="AE122" s="53" t="s">
        <v>154</v>
      </c>
      <c r="AF122" s="75" t="s">
        <v>37</v>
      </c>
    </row>
    <row r="123" spans="1:32" x14ac:dyDescent="0.25">
      <c r="A123" s="43">
        <v>-423883</v>
      </c>
      <c r="B123" s="78"/>
      <c r="C123" s="54"/>
      <c r="D123" s="76"/>
      <c r="E123" s="76"/>
      <c r="F123" s="54"/>
      <c r="G123" s="54"/>
      <c r="H123" s="54"/>
      <c r="I123" s="54"/>
      <c r="J123" s="54"/>
      <c r="K123" s="76"/>
      <c r="L123" s="76"/>
      <c r="M123" s="54"/>
      <c r="N123" s="54"/>
      <c r="O123" s="54"/>
      <c r="P123" s="54"/>
      <c r="Q123" s="54"/>
      <c r="R123" s="76"/>
      <c r="S123" s="76"/>
      <c r="T123" s="54"/>
      <c r="U123" s="78"/>
      <c r="V123" s="78"/>
      <c r="W123" s="78"/>
      <c r="X123" s="54"/>
      <c r="Y123" s="56"/>
      <c r="Z123" s="56"/>
      <c r="AA123" s="56"/>
      <c r="AB123" s="54"/>
      <c r="AC123" s="54"/>
      <c r="AD123" s="54"/>
      <c r="AE123" s="54"/>
      <c r="AF123" s="76"/>
    </row>
    <row r="124" spans="1:32" ht="16.5" x14ac:dyDescent="0.25">
      <c r="A124" s="42" t="s">
        <v>246</v>
      </c>
      <c r="B124" s="73" t="s">
        <v>46</v>
      </c>
      <c r="C124" s="73" t="s">
        <v>46</v>
      </c>
      <c r="D124" s="75" t="s">
        <v>37</v>
      </c>
      <c r="E124" s="75" t="s">
        <v>37</v>
      </c>
      <c r="F124" s="73" t="s">
        <v>247</v>
      </c>
      <c r="G124" s="73" t="s">
        <v>247</v>
      </c>
      <c r="H124" s="73" t="s">
        <v>247</v>
      </c>
      <c r="I124" s="73" t="s">
        <v>247</v>
      </c>
      <c r="J124" s="73" t="s">
        <v>247</v>
      </c>
      <c r="K124" s="75" t="s">
        <v>37</v>
      </c>
      <c r="L124" s="75" t="s">
        <v>37</v>
      </c>
      <c r="M124" s="73" t="s">
        <v>248</v>
      </c>
      <c r="N124" s="38" t="s">
        <v>248</v>
      </c>
      <c r="O124" s="38" t="s">
        <v>248</v>
      </c>
      <c r="P124" s="38" t="s">
        <v>248</v>
      </c>
      <c r="Q124" s="38" t="s">
        <v>248</v>
      </c>
      <c r="R124" s="75" t="s">
        <v>37</v>
      </c>
      <c r="S124" s="75" t="s">
        <v>37</v>
      </c>
      <c r="T124" s="73" t="s">
        <v>249</v>
      </c>
      <c r="U124" s="73" t="s">
        <v>249</v>
      </c>
      <c r="V124" s="73" t="s">
        <v>249</v>
      </c>
      <c r="W124" s="73" t="s">
        <v>249</v>
      </c>
      <c r="X124" s="73" t="s">
        <v>249</v>
      </c>
      <c r="Y124" s="75" t="s">
        <v>37</v>
      </c>
      <c r="Z124" s="75" t="s">
        <v>37</v>
      </c>
      <c r="AA124" s="73" t="s">
        <v>250</v>
      </c>
      <c r="AB124" s="73" t="s">
        <v>250</v>
      </c>
      <c r="AC124" s="73" t="s">
        <v>250</v>
      </c>
      <c r="AD124" s="73" t="s">
        <v>250</v>
      </c>
      <c r="AE124" s="73" t="s">
        <v>250</v>
      </c>
      <c r="AF124" s="55" t="s">
        <v>194</v>
      </c>
    </row>
    <row r="125" spans="1:32" x14ac:dyDescent="0.25">
      <c r="A125" s="43">
        <v>-162562</v>
      </c>
      <c r="B125" s="74"/>
      <c r="C125" s="74"/>
      <c r="D125" s="76"/>
      <c r="E125" s="76"/>
      <c r="F125" s="74"/>
      <c r="G125" s="74"/>
      <c r="H125" s="74"/>
      <c r="I125" s="74"/>
      <c r="J125" s="74"/>
      <c r="K125" s="76"/>
      <c r="L125" s="76"/>
      <c r="M125" s="74"/>
      <c r="N125" s="39">
        <v>606</v>
      </c>
      <c r="O125" s="39">
        <v>606</v>
      </c>
      <c r="P125" s="39">
        <v>606</v>
      </c>
      <c r="Q125" s="39">
        <v>606</v>
      </c>
      <c r="R125" s="76"/>
      <c r="S125" s="76"/>
      <c r="T125" s="74"/>
      <c r="U125" s="74"/>
      <c r="V125" s="74"/>
      <c r="W125" s="74"/>
      <c r="X125" s="74"/>
      <c r="Y125" s="76"/>
      <c r="Z125" s="76"/>
      <c r="AA125" s="74"/>
      <c r="AB125" s="74"/>
      <c r="AC125" s="74"/>
      <c r="AD125" s="74"/>
      <c r="AE125" s="74"/>
      <c r="AF125" s="56"/>
    </row>
    <row r="126" spans="1:32" x14ac:dyDescent="0.25">
      <c r="A126" s="42" t="s">
        <v>251</v>
      </c>
      <c r="B126" s="112" t="s">
        <v>201</v>
      </c>
      <c r="C126" s="55" t="s">
        <v>194</v>
      </c>
      <c r="D126" s="55" t="s">
        <v>194</v>
      </c>
      <c r="E126" s="55" t="s">
        <v>194</v>
      </c>
      <c r="F126" s="55" t="s">
        <v>194</v>
      </c>
      <c r="G126" s="55" t="s">
        <v>194</v>
      </c>
      <c r="H126" s="55" t="s">
        <v>194</v>
      </c>
      <c r="I126" s="48" t="s">
        <v>194</v>
      </c>
      <c r="J126" s="48" t="s">
        <v>194</v>
      </c>
      <c r="K126" s="117"/>
      <c r="L126" s="118"/>
      <c r="M126" s="118"/>
      <c r="N126" s="118"/>
      <c r="O126" s="119"/>
      <c r="P126" s="55" t="s">
        <v>194</v>
      </c>
      <c r="Q126" s="55" t="s">
        <v>194</v>
      </c>
      <c r="R126" s="55" t="s">
        <v>194</v>
      </c>
      <c r="S126" s="55" t="s">
        <v>194</v>
      </c>
      <c r="T126" s="55" t="s">
        <v>194</v>
      </c>
      <c r="U126" s="55" t="s">
        <v>194</v>
      </c>
      <c r="V126" s="55" t="s">
        <v>194</v>
      </c>
      <c r="W126" s="55" t="s">
        <v>194</v>
      </c>
      <c r="X126" s="55" t="s">
        <v>194</v>
      </c>
      <c r="Y126" s="55" t="s">
        <v>194</v>
      </c>
      <c r="Z126" s="55" t="s">
        <v>194</v>
      </c>
      <c r="AA126" s="55" t="s">
        <v>194</v>
      </c>
      <c r="AB126" s="55" t="s">
        <v>194</v>
      </c>
      <c r="AC126" s="55" t="s">
        <v>194</v>
      </c>
      <c r="AD126" s="55" t="s">
        <v>194</v>
      </c>
      <c r="AE126" s="55" t="s">
        <v>194</v>
      </c>
      <c r="AF126" s="55" t="s">
        <v>194</v>
      </c>
    </row>
    <row r="127" spans="1:32" x14ac:dyDescent="0.25">
      <c r="A127" s="43">
        <v>-394860</v>
      </c>
      <c r="B127" s="113"/>
      <c r="C127" s="56"/>
      <c r="D127" s="56"/>
      <c r="E127" s="56"/>
      <c r="F127" s="56"/>
      <c r="G127" s="56"/>
      <c r="H127" s="56"/>
      <c r="I127" s="85" t="s">
        <v>195</v>
      </c>
      <c r="J127" s="86"/>
      <c r="K127" s="86"/>
      <c r="L127" s="86"/>
      <c r="M127" s="86"/>
      <c r="N127" s="86"/>
      <c r="O127" s="87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</row>
    <row r="128" spans="1:32" x14ac:dyDescent="0.25">
      <c r="A128" s="42" t="s">
        <v>252</v>
      </c>
      <c r="B128" s="55" t="s">
        <v>194</v>
      </c>
      <c r="C128" s="55" t="s">
        <v>194</v>
      </c>
      <c r="D128" s="55" t="s">
        <v>194</v>
      </c>
      <c r="E128" s="55" t="s">
        <v>194</v>
      </c>
      <c r="F128" s="55" t="s">
        <v>194</v>
      </c>
      <c r="G128" s="55" t="s">
        <v>194</v>
      </c>
      <c r="H128" s="55" t="s">
        <v>194</v>
      </c>
      <c r="I128" s="55" t="s">
        <v>194</v>
      </c>
      <c r="J128" s="55" t="s">
        <v>194</v>
      </c>
      <c r="K128" s="55" t="s">
        <v>194</v>
      </c>
      <c r="L128" s="55" t="s">
        <v>194</v>
      </c>
      <c r="M128" s="55" t="s">
        <v>194</v>
      </c>
      <c r="N128" s="55" t="s">
        <v>194</v>
      </c>
      <c r="O128" s="55" t="s">
        <v>194</v>
      </c>
      <c r="P128" s="55" t="s">
        <v>194</v>
      </c>
      <c r="Q128" s="55" t="s">
        <v>194</v>
      </c>
      <c r="R128" s="55" t="s">
        <v>194</v>
      </c>
      <c r="S128" s="55" t="s">
        <v>194</v>
      </c>
      <c r="T128" s="55" t="s">
        <v>194</v>
      </c>
      <c r="U128" s="55" t="s">
        <v>194</v>
      </c>
      <c r="V128" s="55" t="s">
        <v>194</v>
      </c>
      <c r="W128" s="57" t="s">
        <v>195</v>
      </c>
      <c r="X128" s="58"/>
      <c r="Y128" s="58"/>
      <c r="Z128" s="58"/>
      <c r="AA128" s="59"/>
      <c r="AB128" s="55" t="s">
        <v>194</v>
      </c>
      <c r="AC128" s="55" t="s">
        <v>194</v>
      </c>
      <c r="AD128" s="55" t="s">
        <v>194</v>
      </c>
      <c r="AE128" s="55" t="s">
        <v>194</v>
      </c>
      <c r="AF128" s="55" t="s">
        <v>194</v>
      </c>
    </row>
    <row r="129" spans="1:32" x14ac:dyDescent="0.25">
      <c r="A129" s="43">
        <v>-398950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60"/>
      <c r="X129" s="61"/>
      <c r="Y129" s="61"/>
      <c r="Z129" s="61"/>
      <c r="AA129" s="62"/>
      <c r="AB129" s="56"/>
      <c r="AC129" s="56"/>
      <c r="AD129" s="56"/>
      <c r="AE129" s="56"/>
      <c r="AF129" s="56"/>
    </row>
    <row r="130" spans="1:32" x14ac:dyDescent="0.25">
      <c r="A130" s="42" t="s">
        <v>253</v>
      </c>
      <c r="B130" s="55" t="s">
        <v>194</v>
      </c>
      <c r="C130" s="55" t="s">
        <v>194</v>
      </c>
      <c r="D130" s="55" t="s">
        <v>194</v>
      </c>
      <c r="E130" s="55" t="s">
        <v>194</v>
      </c>
      <c r="F130" s="55" t="s">
        <v>194</v>
      </c>
      <c r="G130" s="55" t="s">
        <v>194</v>
      </c>
      <c r="H130" s="55" t="s">
        <v>194</v>
      </c>
      <c r="I130" s="55" t="s">
        <v>194</v>
      </c>
      <c r="J130" s="55" t="s">
        <v>194</v>
      </c>
      <c r="K130" s="57" t="s">
        <v>195</v>
      </c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9"/>
      <c r="Z130" s="55" t="s">
        <v>194</v>
      </c>
      <c r="AA130" s="55" t="s">
        <v>194</v>
      </c>
      <c r="AB130" s="55" t="s">
        <v>194</v>
      </c>
      <c r="AC130" s="55" t="s">
        <v>194</v>
      </c>
      <c r="AD130" s="55" t="s">
        <v>194</v>
      </c>
      <c r="AE130" s="55" t="s">
        <v>194</v>
      </c>
      <c r="AF130" s="55" t="s">
        <v>194</v>
      </c>
    </row>
    <row r="131" spans="1:32" x14ac:dyDescent="0.25">
      <c r="A131" s="43">
        <v>-397490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60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2"/>
      <c r="Z131" s="56"/>
      <c r="AA131" s="56"/>
      <c r="AB131" s="56"/>
      <c r="AC131" s="56"/>
      <c r="AD131" s="56"/>
      <c r="AE131" s="56"/>
      <c r="AF131" s="56"/>
    </row>
    <row r="132" spans="1:32" x14ac:dyDescent="0.25">
      <c r="A132" s="42" t="s">
        <v>254</v>
      </c>
      <c r="B132" s="57" t="s">
        <v>195</v>
      </c>
      <c r="C132" s="58"/>
      <c r="D132" s="58"/>
      <c r="E132" s="58"/>
      <c r="F132" s="58"/>
      <c r="G132" s="58"/>
      <c r="H132" s="58"/>
      <c r="I132" s="58"/>
      <c r="J132" s="59"/>
      <c r="K132" s="55" t="s">
        <v>194</v>
      </c>
      <c r="L132" s="55" t="s">
        <v>194</v>
      </c>
      <c r="M132" s="55" t="s">
        <v>194</v>
      </c>
      <c r="N132" s="55" t="s">
        <v>194</v>
      </c>
      <c r="O132" s="55" t="s">
        <v>194</v>
      </c>
      <c r="P132" s="55" t="s">
        <v>194</v>
      </c>
      <c r="Q132" s="55" t="s">
        <v>194</v>
      </c>
      <c r="R132" s="55" t="s">
        <v>194</v>
      </c>
      <c r="S132" s="55" t="s">
        <v>194</v>
      </c>
      <c r="T132" s="55" t="s">
        <v>194</v>
      </c>
      <c r="U132" s="55" t="s">
        <v>194</v>
      </c>
      <c r="V132" s="55" t="s">
        <v>194</v>
      </c>
      <c r="W132" s="55" t="s">
        <v>194</v>
      </c>
      <c r="X132" s="55" t="s">
        <v>194</v>
      </c>
      <c r="Y132" s="55" t="s">
        <v>194</v>
      </c>
      <c r="Z132" s="55" t="s">
        <v>194</v>
      </c>
      <c r="AA132" s="55" t="s">
        <v>194</v>
      </c>
      <c r="AB132" s="55" t="s">
        <v>194</v>
      </c>
      <c r="AC132" s="55" t="s">
        <v>194</v>
      </c>
      <c r="AD132" s="55" t="s">
        <v>194</v>
      </c>
      <c r="AE132" s="55" t="s">
        <v>194</v>
      </c>
      <c r="AF132" s="55" t="s">
        <v>194</v>
      </c>
    </row>
    <row r="133" spans="1:32" x14ac:dyDescent="0.25">
      <c r="A133" s="43">
        <v>-135520</v>
      </c>
      <c r="B133" s="60"/>
      <c r="C133" s="61"/>
      <c r="D133" s="61"/>
      <c r="E133" s="61"/>
      <c r="F133" s="61"/>
      <c r="G133" s="61"/>
      <c r="H133" s="61"/>
      <c r="I133" s="61"/>
      <c r="J133" s="62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</row>
    <row r="134" spans="1:32" x14ac:dyDescent="0.25">
      <c r="A134" s="42" t="s">
        <v>255</v>
      </c>
      <c r="B134" s="65" t="s">
        <v>256</v>
      </c>
      <c r="C134" s="65" t="s">
        <v>256</v>
      </c>
      <c r="D134" s="75" t="s">
        <v>37</v>
      </c>
      <c r="E134" s="75" t="s">
        <v>37</v>
      </c>
      <c r="F134" s="65" t="s">
        <v>39</v>
      </c>
      <c r="G134" s="65" t="s">
        <v>39</v>
      </c>
      <c r="H134" s="65" t="s">
        <v>39</v>
      </c>
      <c r="I134" s="65" t="s">
        <v>39</v>
      </c>
      <c r="J134" s="55" t="s">
        <v>194</v>
      </c>
      <c r="K134" s="55" t="s">
        <v>194</v>
      </c>
      <c r="L134" s="55" t="s">
        <v>194</v>
      </c>
      <c r="M134" s="65" t="s">
        <v>257</v>
      </c>
      <c r="N134" s="65" t="s">
        <v>257</v>
      </c>
      <c r="O134" s="65" t="s">
        <v>257</v>
      </c>
      <c r="P134" s="65" t="s">
        <v>257</v>
      </c>
      <c r="Q134" s="65" t="s">
        <v>257</v>
      </c>
      <c r="R134" s="75" t="s">
        <v>37</v>
      </c>
      <c r="S134" s="75" t="s">
        <v>37</v>
      </c>
      <c r="T134" s="65" t="s">
        <v>258</v>
      </c>
      <c r="U134" s="65" t="s">
        <v>258</v>
      </c>
      <c r="V134" s="65" t="s">
        <v>258</v>
      </c>
      <c r="W134" s="65" t="s">
        <v>258</v>
      </c>
      <c r="X134" s="65" t="s">
        <v>258</v>
      </c>
      <c r="Y134" s="55" t="s">
        <v>194</v>
      </c>
      <c r="Z134" s="55" t="s">
        <v>194</v>
      </c>
      <c r="AA134" s="57" t="s">
        <v>195</v>
      </c>
      <c r="AB134" s="58"/>
      <c r="AC134" s="58"/>
      <c r="AD134" s="58"/>
      <c r="AE134" s="58"/>
      <c r="AF134" s="59"/>
    </row>
    <row r="135" spans="1:32" x14ac:dyDescent="0.25">
      <c r="A135" s="43">
        <v>-391068</v>
      </c>
      <c r="B135" s="66"/>
      <c r="C135" s="66"/>
      <c r="D135" s="76"/>
      <c r="E135" s="76"/>
      <c r="F135" s="66"/>
      <c r="G135" s="66"/>
      <c r="H135" s="66"/>
      <c r="I135" s="66"/>
      <c r="J135" s="56"/>
      <c r="K135" s="56"/>
      <c r="L135" s="56"/>
      <c r="M135" s="66"/>
      <c r="N135" s="66"/>
      <c r="O135" s="66"/>
      <c r="P135" s="66"/>
      <c r="Q135" s="66"/>
      <c r="R135" s="76"/>
      <c r="S135" s="76"/>
      <c r="T135" s="66"/>
      <c r="U135" s="66"/>
      <c r="V135" s="66"/>
      <c r="W135" s="66"/>
      <c r="X135" s="66"/>
      <c r="Y135" s="56"/>
      <c r="Z135" s="56"/>
      <c r="AA135" s="60"/>
      <c r="AB135" s="61"/>
      <c r="AC135" s="61"/>
      <c r="AD135" s="61"/>
      <c r="AE135" s="61"/>
      <c r="AF135" s="62"/>
    </row>
    <row r="136" spans="1:32" x14ac:dyDescent="0.25">
      <c r="A136" s="42" t="s">
        <v>259</v>
      </c>
      <c r="B136" s="55" t="s">
        <v>194</v>
      </c>
      <c r="C136" s="55" t="s">
        <v>194</v>
      </c>
      <c r="D136" s="55" t="s">
        <v>194</v>
      </c>
      <c r="E136" s="55" t="s">
        <v>194</v>
      </c>
      <c r="F136" s="55" t="s">
        <v>194</v>
      </c>
      <c r="G136" s="55" t="s">
        <v>194</v>
      </c>
      <c r="H136" s="55" t="s">
        <v>194</v>
      </c>
      <c r="I136" s="55" t="s">
        <v>194</v>
      </c>
      <c r="J136" s="55" t="s">
        <v>194</v>
      </c>
      <c r="K136" s="55" t="s">
        <v>194</v>
      </c>
      <c r="L136" s="55" t="s">
        <v>194</v>
      </c>
      <c r="M136" s="55" t="s">
        <v>194</v>
      </c>
      <c r="N136" s="55" t="s">
        <v>194</v>
      </c>
      <c r="O136" s="55" t="s">
        <v>194</v>
      </c>
      <c r="P136" s="55" t="s">
        <v>194</v>
      </c>
      <c r="Q136" s="55" t="s">
        <v>194</v>
      </c>
      <c r="R136" s="55" t="s">
        <v>194</v>
      </c>
      <c r="S136" s="55" t="s">
        <v>194</v>
      </c>
      <c r="T136" s="55" t="s">
        <v>194</v>
      </c>
      <c r="U136" s="55" t="s">
        <v>194</v>
      </c>
      <c r="V136" s="55" t="s">
        <v>194</v>
      </c>
      <c r="W136" s="55" t="s">
        <v>194</v>
      </c>
      <c r="X136" s="55" t="s">
        <v>194</v>
      </c>
      <c r="Y136" s="55" t="s">
        <v>194</v>
      </c>
      <c r="Z136" s="55" t="s">
        <v>194</v>
      </c>
      <c r="AA136" s="57" t="s">
        <v>195</v>
      </c>
      <c r="AB136" s="58"/>
      <c r="AC136" s="58"/>
      <c r="AD136" s="58"/>
      <c r="AE136" s="59"/>
      <c r="AF136" s="55" t="s">
        <v>194</v>
      </c>
    </row>
    <row r="137" spans="1:32" x14ac:dyDescent="0.25">
      <c r="A137" s="43">
        <v>-402252</v>
      </c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60"/>
      <c r="AB137" s="61"/>
      <c r="AC137" s="61"/>
      <c r="AD137" s="61"/>
      <c r="AE137" s="62"/>
      <c r="AF137" s="56"/>
    </row>
    <row r="138" spans="1:32" x14ac:dyDescent="0.25">
      <c r="A138" s="42" t="s">
        <v>260</v>
      </c>
      <c r="B138" s="57" t="s">
        <v>195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5" t="s">
        <v>194</v>
      </c>
      <c r="Q138" s="55" t="s">
        <v>194</v>
      </c>
      <c r="R138" s="55" t="s">
        <v>194</v>
      </c>
      <c r="S138" s="55" t="s">
        <v>194</v>
      </c>
      <c r="T138" s="55" t="s">
        <v>194</v>
      </c>
      <c r="U138" s="55" t="s">
        <v>194</v>
      </c>
      <c r="V138" s="55" t="s">
        <v>194</v>
      </c>
      <c r="W138" s="55" t="s">
        <v>194</v>
      </c>
      <c r="X138" s="55" t="s">
        <v>194</v>
      </c>
      <c r="Y138" s="55" t="s">
        <v>194</v>
      </c>
      <c r="Z138" s="55" t="s">
        <v>194</v>
      </c>
      <c r="AA138" s="55" t="s">
        <v>194</v>
      </c>
      <c r="AB138" s="55" t="s">
        <v>194</v>
      </c>
      <c r="AC138" s="55" t="s">
        <v>194</v>
      </c>
      <c r="AD138" s="55" t="s">
        <v>194</v>
      </c>
      <c r="AE138" s="55" t="s">
        <v>194</v>
      </c>
      <c r="AF138" s="55" t="s">
        <v>194</v>
      </c>
    </row>
    <row r="139" spans="1:32" x14ac:dyDescent="0.25">
      <c r="A139" s="43">
        <v>-250294</v>
      </c>
      <c r="B139" s="60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2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</row>
    <row r="140" spans="1:32" x14ac:dyDescent="0.25">
      <c r="A140" s="42" t="s">
        <v>261</v>
      </c>
      <c r="B140" s="57" t="s">
        <v>195</v>
      </c>
      <c r="C140" s="58"/>
      <c r="D140" s="58"/>
      <c r="E140" s="58"/>
      <c r="F140" s="58"/>
      <c r="G140" s="58"/>
      <c r="H140" s="58"/>
      <c r="I140" s="58"/>
      <c r="J140" s="58"/>
      <c r="K140" s="59"/>
      <c r="L140" s="55" t="s">
        <v>194</v>
      </c>
      <c r="M140" s="55" t="s">
        <v>194</v>
      </c>
      <c r="N140" s="55" t="s">
        <v>194</v>
      </c>
      <c r="O140" s="55" t="s">
        <v>194</v>
      </c>
      <c r="P140" s="122" t="s">
        <v>63</v>
      </c>
      <c r="Q140" s="55" t="s">
        <v>194</v>
      </c>
      <c r="R140" s="55" t="s">
        <v>194</v>
      </c>
      <c r="S140" s="55" t="s">
        <v>194</v>
      </c>
      <c r="T140" s="55" t="s">
        <v>194</v>
      </c>
      <c r="U140" s="55" t="s">
        <v>194</v>
      </c>
      <c r="V140" s="55" t="s">
        <v>194</v>
      </c>
      <c r="W140" s="41" t="s">
        <v>138</v>
      </c>
      <c r="X140" s="55" t="s">
        <v>194</v>
      </c>
      <c r="Y140" s="55" t="s">
        <v>194</v>
      </c>
      <c r="Z140" s="55" t="s">
        <v>194</v>
      </c>
      <c r="AA140" s="65" t="s">
        <v>117</v>
      </c>
      <c r="AB140" s="65" t="s">
        <v>117</v>
      </c>
      <c r="AC140" s="65" t="s">
        <v>117</v>
      </c>
      <c r="AD140" s="65" t="s">
        <v>117</v>
      </c>
      <c r="AE140" s="65" t="s">
        <v>117</v>
      </c>
      <c r="AF140" s="55" t="s">
        <v>194</v>
      </c>
    </row>
    <row r="141" spans="1:32" x14ac:dyDescent="0.25">
      <c r="A141" s="43">
        <v>-377360</v>
      </c>
      <c r="B141" s="60"/>
      <c r="C141" s="61"/>
      <c r="D141" s="61"/>
      <c r="E141" s="61"/>
      <c r="F141" s="61"/>
      <c r="G141" s="61"/>
      <c r="H141" s="61"/>
      <c r="I141" s="61"/>
      <c r="J141" s="61"/>
      <c r="K141" s="62"/>
      <c r="L141" s="56"/>
      <c r="M141" s="56"/>
      <c r="N141" s="56"/>
      <c r="O141" s="56"/>
      <c r="P141" s="123"/>
      <c r="Q141" s="56"/>
      <c r="R141" s="56"/>
      <c r="S141" s="56"/>
      <c r="T141" s="56"/>
      <c r="U141" s="56"/>
      <c r="V141" s="56"/>
      <c r="W141" s="40">
        <v>513</v>
      </c>
      <c r="X141" s="56"/>
      <c r="Y141" s="56"/>
      <c r="Z141" s="56"/>
      <c r="AA141" s="66"/>
      <c r="AB141" s="66"/>
      <c r="AC141" s="66"/>
      <c r="AD141" s="66"/>
      <c r="AE141" s="66"/>
      <c r="AF141" s="56"/>
    </row>
    <row r="142" spans="1:32" x14ac:dyDescent="0.25">
      <c r="A142" s="42" t="s">
        <v>262</v>
      </c>
      <c r="B142" s="65" t="s">
        <v>141</v>
      </c>
      <c r="C142" s="65" t="s">
        <v>141</v>
      </c>
      <c r="D142" s="55" t="s">
        <v>194</v>
      </c>
      <c r="E142" s="55" t="s">
        <v>194</v>
      </c>
      <c r="F142" s="55" t="s">
        <v>194</v>
      </c>
      <c r="G142" s="55" t="s">
        <v>194</v>
      </c>
      <c r="H142" s="48" t="s">
        <v>194</v>
      </c>
      <c r="I142" s="48" t="s">
        <v>194</v>
      </c>
      <c r="J142" s="55" t="s">
        <v>194</v>
      </c>
      <c r="K142" s="55" t="s">
        <v>194</v>
      </c>
      <c r="L142" s="55" t="s">
        <v>194</v>
      </c>
      <c r="M142" s="65" t="s">
        <v>90</v>
      </c>
      <c r="N142" s="65" t="s">
        <v>90</v>
      </c>
      <c r="O142" s="65" t="s">
        <v>90</v>
      </c>
      <c r="P142" s="65" t="s">
        <v>90</v>
      </c>
      <c r="Q142" s="65" t="s">
        <v>90</v>
      </c>
      <c r="R142" s="75" t="s">
        <v>37</v>
      </c>
      <c r="S142" s="75" t="s">
        <v>37</v>
      </c>
      <c r="T142" s="65" t="s">
        <v>98</v>
      </c>
      <c r="U142" s="65" t="s">
        <v>98</v>
      </c>
      <c r="V142" s="65" t="s">
        <v>98</v>
      </c>
      <c r="W142" s="65" t="s">
        <v>98</v>
      </c>
      <c r="X142" s="65" t="s">
        <v>98</v>
      </c>
      <c r="Y142" s="75" t="s">
        <v>37</v>
      </c>
      <c r="Z142" s="75" t="s">
        <v>37</v>
      </c>
      <c r="AA142" s="65" t="s">
        <v>263</v>
      </c>
      <c r="AB142" s="65" t="s">
        <v>263</v>
      </c>
      <c r="AC142" s="65" t="s">
        <v>263</v>
      </c>
      <c r="AD142" s="65" t="s">
        <v>263</v>
      </c>
      <c r="AE142" s="65" t="s">
        <v>263</v>
      </c>
      <c r="AF142" s="55" t="s">
        <v>194</v>
      </c>
    </row>
    <row r="143" spans="1:32" ht="16.5" x14ac:dyDescent="0.25">
      <c r="A143" s="43">
        <v>-212192</v>
      </c>
      <c r="B143" s="66"/>
      <c r="C143" s="66"/>
      <c r="D143" s="56"/>
      <c r="E143" s="56"/>
      <c r="F143" s="56"/>
      <c r="G143" s="56"/>
      <c r="H143" s="50" t="s">
        <v>264</v>
      </c>
      <c r="I143" s="50" t="s">
        <v>264</v>
      </c>
      <c r="J143" s="56"/>
      <c r="K143" s="56"/>
      <c r="L143" s="56"/>
      <c r="M143" s="66"/>
      <c r="N143" s="66"/>
      <c r="O143" s="66"/>
      <c r="P143" s="66"/>
      <c r="Q143" s="66"/>
      <c r="R143" s="76"/>
      <c r="S143" s="76"/>
      <c r="T143" s="66"/>
      <c r="U143" s="66"/>
      <c r="V143" s="66"/>
      <c r="W143" s="66"/>
      <c r="X143" s="66"/>
      <c r="Y143" s="76"/>
      <c r="Z143" s="76"/>
      <c r="AA143" s="66"/>
      <c r="AB143" s="66"/>
      <c r="AC143" s="66"/>
      <c r="AD143" s="66"/>
      <c r="AE143" s="66"/>
      <c r="AF143" s="56"/>
    </row>
    <row r="144" spans="1:32" x14ac:dyDescent="0.25">
      <c r="A144" s="42" t="s">
        <v>265</v>
      </c>
      <c r="B144" s="112" t="s">
        <v>201</v>
      </c>
      <c r="C144" s="55" t="s">
        <v>194</v>
      </c>
      <c r="D144" s="55" t="s">
        <v>194</v>
      </c>
      <c r="E144" s="55" t="s">
        <v>194</v>
      </c>
      <c r="F144" s="55" t="s">
        <v>194</v>
      </c>
      <c r="G144" s="55" t="s">
        <v>194</v>
      </c>
      <c r="H144" s="46" t="s">
        <v>38</v>
      </c>
      <c r="I144" s="55" t="s">
        <v>194</v>
      </c>
      <c r="J144" s="55" t="s">
        <v>194</v>
      </c>
      <c r="K144" s="55" t="s">
        <v>194</v>
      </c>
      <c r="L144" s="55" t="s">
        <v>194</v>
      </c>
      <c r="M144" s="55" t="s">
        <v>194</v>
      </c>
      <c r="N144" s="55" t="s">
        <v>194</v>
      </c>
      <c r="O144" s="55" t="s">
        <v>194</v>
      </c>
      <c r="P144" s="55" t="s">
        <v>194</v>
      </c>
      <c r="Q144" s="55" t="s">
        <v>194</v>
      </c>
      <c r="R144" s="55" t="s">
        <v>194</v>
      </c>
      <c r="S144" s="55" t="s">
        <v>194</v>
      </c>
      <c r="T144" s="55" t="s">
        <v>194</v>
      </c>
      <c r="U144" s="55" t="s">
        <v>194</v>
      </c>
      <c r="V144" s="53" t="s">
        <v>144</v>
      </c>
      <c r="W144" s="44" t="s">
        <v>266</v>
      </c>
      <c r="X144" s="53" t="s">
        <v>236</v>
      </c>
      <c r="Y144" s="75" t="s">
        <v>37</v>
      </c>
      <c r="Z144" s="75" t="s">
        <v>37</v>
      </c>
      <c r="AA144" s="53" t="s">
        <v>236</v>
      </c>
      <c r="AB144" s="53" t="s">
        <v>236</v>
      </c>
      <c r="AC144" s="53" t="s">
        <v>236</v>
      </c>
      <c r="AD144" s="53" t="s">
        <v>236</v>
      </c>
      <c r="AE144" s="53" t="s">
        <v>236</v>
      </c>
      <c r="AF144" s="75" t="s">
        <v>37</v>
      </c>
    </row>
    <row r="145" spans="1:32" x14ac:dyDescent="0.25">
      <c r="A145" s="43">
        <v>-273022</v>
      </c>
      <c r="B145" s="113"/>
      <c r="C145" s="56"/>
      <c r="D145" s="56"/>
      <c r="E145" s="56"/>
      <c r="F145" s="56"/>
      <c r="G145" s="56"/>
      <c r="H145" s="47">
        <v>501</v>
      </c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4"/>
      <c r="W145" s="45">
        <v>501</v>
      </c>
      <c r="X145" s="54"/>
      <c r="Y145" s="76"/>
      <c r="Z145" s="76"/>
      <c r="AA145" s="54"/>
      <c r="AB145" s="54"/>
      <c r="AC145" s="54"/>
      <c r="AD145" s="54"/>
      <c r="AE145" s="54"/>
      <c r="AF145" s="76"/>
    </row>
    <row r="146" spans="1:32" x14ac:dyDescent="0.25">
      <c r="A146" s="42" t="s">
        <v>267</v>
      </c>
      <c r="B146" s="55" t="s">
        <v>194</v>
      </c>
      <c r="C146" s="55" t="s">
        <v>194</v>
      </c>
      <c r="D146" s="55" t="s">
        <v>194</v>
      </c>
      <c r="E146" s="55" t="s">
        <v>194</v>
      </c>
      <c r="F146" s="55" t="s">
        <v>194</v>
      </c>
      <c r="G146" s="55" t="s">
        <v>194</v>
      </c>
      <c r="H146" s="55" t="s">
        <v>194</v>
      </c>
      <c r="I146" s="55" t="s">
        <v>194</v>
      </c>
      <c r="J146" s="55" t="s">
        <v>194</v>
      </c>
      <c r="K146" s="55" t="s">
        <v>194</v>
      </c>
      <c r="L146" s="55" t="s">
        <v>194</v>
      </c>
      <c r="M146" s="55" t="s">
        <v>194</v>
      </c>
      <c r="N146" s="55" t="s">
        <v>194</v>
      </c>
      <c r="O146" s="55" t="s">
        <v>194</v>
      </c>
      <c r="P146" s="55" t="s">
        <v>194</v>
      </c>
      <c r="Q146" s="55" t="s">
        <v>194</v>
      </c>
      <c r="R146" s="57" t="s">
        <v>195</v>
      </c>
      <c r="S146" s="58"/>
      <c r="T146" s="58"/>
      <c r="U146" s="58"/>
      <c r="V146" s="59"/>
      <c r="W146" s="55" t="s">
        <v>194</v>
      </c>
      <c r="X146" s="55" t="s">
        <v>194</v>
      </c>
      <c r="Y146" s="55" t="s">
        <v>194</v>
      </c>
      <c r="Z146" s="55" t="s">
        <v>194</v>
      </c>
      <c r="AA146" s="55" t="s">
        <v>194</v>
      </c>
      <c r="AB146" s="55" t="s">
        <v>194</v>
      </c>
      <c r="AC146" s="55" t="s">
        <v>194</v>
      </c>
      <c r="AD146" s="55" t="s">
        <v>194</v>
      </c>
      <c r="AE146" s="55" t="s">
        <v>194</v>
      </c>
      <c r="AF146" s="55" t="s">
        <v>194</v>
      </c>
    </row>
    <row r="147" spans="1:32" x14ac:dyDescent="0.25">
      <c r="A147" s="43">
        <v>-390580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60"/>
      <c r="S147" s="61"/>
      <c r="T147" s="61"/>
      <c r="U147" s="61"/>
      <c r="V147" s="62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</row>
    <row r="148" spans="1:32" x14ac:dyDescent="0.25">
      <c r="A148" s="42" t="s">
        <v>268</v>
      </c>
      <c r="B148" s="55" t="s">
        <v>194</v>
      </c>
      <c r="C148" s="44" t="s">
        <v>269</v>
      </c>
      <c r="D148" s="55" t="s">
        <v>194</v>
      </c>
      <c r="E148" s="55" t="s">
        <v>194</v>
      </c>
      <c r="F148" s="55" t="s">
        <v>194</v>
      </c>
      <c r="G148" s="55" t="s">
        <v>194</v>
      </c>
      <c r="H148" s="46" t="s">
        <v>38</v>
      </c>
      <c r="I148" s="55" t="s">
        <v>194</v>
      </c>
      <c r="J148" s="44" t="s">
        <v>270</v>
      </c>
      <c r="K148" s="55" t="s">
        <v>194</v>
      </c>
      <c r="L148" s="55" t="s">
        <v>194</v>
      </c>
      <c r="M148" s="55" t="s">
        <v>194</v>
      </c>
      <c r="N148" s="55" t="s">
        <v>194</v>
      </c>
      <c r="O148" s="55" t="s">
        <v>194</v>
      </c>
      <c r="P148" s="55" t="s">
        <v>194</v>
      </c>
      <c r="Q148" s="55" t="s">
        <v>194</v>
      </c>
      <c r="R148" s="55" t="s">
        <v>194</v>
      </c>
      <c r="S148" s="55" t="s">
        <v>194</v>
      </c>
      <c r="T148" s="55" t="s">
        <v>194</v>
      </c>
      <c r="U148" s="55" t="s">
        <v>194</v>
      </c>
      <c r="V148" s="55" t="s">
        <v>194</v>
      </c>
      <c r="W148" s="55" t="s">
        <v>194</v>
      </c>
      <c r="X148" s="55" t="s">
        <v>194</v>
      </c>
      <c r="Y148" s="55" t="s">
        <v>194</v>
      </c>
      <c r="Z148" s="55" t="s">
        <v>194</v>
      </c>
      <c r="AA148" s="55" t="s">
        <v>194</v>
      </c>
      <c r="AB148" s="55" t="s">
        <v>194</v>
      </c>
      <c r="AC148" s="55" t="s">
        <v>194</v>
      </c>
      <c r="AD148" s="55" t="s">
        <v>194</v>
      </c>
      <c r="AE148" s="55" t="s">
        <v>194</v>
      </c>
      <c r="AF148" s="55" t="s">
        <v>194</v>
      </c>
    </row>
    <row r="149" spans="1:32" x14ac:dyDescent="0.25">
      <c r="A149" s="43">
        <v>-73732</v>
      </c>
      <c r="B149" s="56"/>
      <c r="C149" s="45">
        <v>304</v>
      </c>
      <c r="D149" s="56"/>
      <c r="E149" s="56"/>
      <c r="F149" s="56"/>
      <c r="G149" s="56"/>
      <c r="H149" s="47">
        <v>501</v>
      </c>
      <c r="I149" s="56"/>
      <c r="J149" s="45">
        <v>501</v>
      </c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</row>
    <row r="150" spans="1:32" x14ac:dyDescent="0.25">
      <c r="A150" s="42" t="s">
        <v>271</v>
      </c>
      <c r="B150" s="79" t="s">
        <v>195</v>
      </c>
      <c r="C150" s="55" t="s">
        <v>194</v>
      </c>
      <c r="D150" s="55" t="s">
        <v>194</v>
      </c>
      <c r="E150" s="55" t="s">
        <v>194</v>
      </c>
      <c r="F150" s="55" t="s">
        <v>194</v>
      </c>
      <c r="G150" s="55" t="s">
        <v>194</v>
      </c>
      <c r="H150" s="55" t="s">
        <v>194</v>
      </c>
      <c r="I150" s="55" t="s">
        <v>194</v>
      </c>
      <c r="J150" s="55" t="s">
        <v>194</v>
      </c>
      <c r="K150" s="55" t="s">
        <v>194</v>
      </c>
      <c r="L150" s="55" t="s">
        <v>194</v>
      </c>
      <c r="M150" s="55" t="s">
        <v>194</v>
      </c>
      <c r="N150" s="55" t="s">
        <v>194</v>
      </c>
      <c r="O150" s="55" t="s">
        <v>194</v>
      </c>
      <c r="P150" s="55" t="s">
        <v>194</v>
      </c>
      <c r="Q150" s="55" t="s">
        <v>194</v>
      </c>
      <c r="R150" s="55" t="s">
        <v>194</v>
      </c>
      <c r="S150" s="55" t="s">
        <v>194</v>
      </c>
      <c r="T150" s="55" t="s">
        <v>194</v>
      </c>
      <c r="U150" s="55" t="s">
        <v>194</v>
      </c>
      <c r="V150" s="55" t="s">
        <v>194</v>
      </c>
      <c r="W150" s="55" t="s">
        <v>194</v>
      </c>
      <c r="X150" s="55" t="s">
        <v>194</v>
      </c>
      <c r="Y150" s="55" t="s">
        <v>194</v>
      </c>
      <c r="Z150" s="55" t="s">
        <v>194</v>
      </c>
      <c r="AA150" s="55" t="s">
        <v>194</v>
      </c>
      <c r="AB150" s="55" t="s">
        <v>194</v>
      </c>
      <c r="AC150" s="55" t="s">
        <v>194</v>
      </c>
      <c r="AD150" s="55" t="s">
        <v>194</v>
      </c>
      <c r="AE150" s="55" t="s">
        <v>194</v>
      </c>
      <c r="AF150" s="55" t="s">
        <v>194</v>
      </c>
    </row>
    <row r="151" spans="1:32" x14ac:dyDescent="0.25">
      <c r="A151" s="43">
        <v>-307963</v>
      </c>
      <c r="B151" s="80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</row>
    <row r="152" spans="1:32" ht="18" x14ac:dyDescent="0.25">
      <c r="A152" s="42" t="s">
        <v>272</v>
      </c>
      <c r="B152" s="57" t="s">
        <v>195</v>
      </c>
      <c r="C152" s="58"/>
      <c r="D152" s="58"/>
      <c r="E152" s="58"/>
      <c r="F152" s="58"/>
      <c r="G152" s="58"/>
      <c r="H152" s="58"/>
      <c r="I152" s="59"/>
      <c r="J152" s="55" t="s">
        <v>194</v>
      </c>
      <c r="K152" s="55" t="s">
        <v>194</v>
      </c>
      <c r="L152" s="55" t="s">
        <v>194</v>
      </c>
      <c r="M152" s="65" t="s">
        <v>90</v>
      </c>
      <c r="N152" s="55" t="s">
        <v>194</v>
      </c>
      <c r="O152" s="55" t="s">
        <v>194</v>
      </c>
      <c r="P152" s="55" t="s">
        <v>194</v>
      </c>
      <c r="Q152" s="55" t="s">
        <v>194</v>
      </c>
      <c r="R152" s="55" t="s">
        <v>194</v>
      </c>
      <c r="S152" s="55" t="s">
        <v>194</v>
      </c>
      <c r="T152" s="65" t="s">
        <v>55</v>
      </c>
      <c r="U152" s="65" t="s">
        <v>55</v>
      </c>
      <c r="V152" s="65" t="s">
        <v>55</v>
      </c>
      <c r="W152" s="65" t="s">
        <v>55</v>
      </c>
      <c r="X152" s="65" t="s">
        <v>55</v>
      </c>
      <c r="Y152" s="75" t="s">
        <v>37</v>
      </c>
      <c r="Z152" s="75" t="s">
        <v>37</v>
      </c>
      <c r="AA152" s="65" t="s">
        <v>56</v>
      </c>
      <c r="AB152" s="65" t="s">
        <v>56</v>
      </c>
      <c r="AC152" s="65" t="s">
        <v>56</v>
      </c>
      <c r="AD152" s="65" t="s">
        <v>56</v>
      </c>
      <c r="AE152" s="65" t="s">
        <v>56</v>
      </c>
      <c r="AF152" s="55" t="s">
        <v>194</v>
      </c>
    </row>
    <row r="153" spans="1:32" x14ac:dyDescent="0.25">
      <c r="A153" s="43">
        <v>-380734</v>
      </c>
      <c r="B153" s="60"/>
      <c r="C153" s="61"/>
      <c r="D153" s="61"/>
      <c r="E153" s="61"/>
      <c r="F153" s="61"/>
      <c r="G153" s="61"/>
      <c r="H153" s="61"/>
      <c r="I153" s="62"/>
      <c r="J153" s="56"/>
      <c r="K153" s="56"/>
      <c r="L153" s="56"/>
      <c r="M153" s="66"/>
      <c r="N153" s="56"/>
      <c r="O153" s="56"/>
      <c r="P153" s="56"/>
      <c r="Q153" s="56"/>
      <c r="R153" s="56"/>
      <c r="S153" s="56"/>
      <c r="T153" s="66"/>
      <c r="U153" s="66"/>
      <c r="V153" s="66"/>
      <c r="W153" s="66"/>
      <c r="X153" s="66"/>
      <c r="Y153" s="76"/>
      <c r="Z153" s="76"/>
      <c r="AA153" s="66"/>
      <c r="AB153" s="66"/>
      <c r="AC153" s="66"/>
      <c r="AD153" s="66"/>
      <c r="AE153" s="66"/>
      <c r="AF153" s="56"/>
    </row>
    <row r="154" spans="1:32" x14ac:dyDescent="0.25">
      <c r="A154" s="42" t="s">
        <v>273</v>
      </c>
      <c r="B154" s="67" t="s">
        <v>201</v>
      </c>
      <c r="C154" s="69"/>
      <c r="D154" s="55" t="s">
        <v>194</v>
      </c>
      <c r="E154" s="55" t="s">
        <v>194</v>
      </c>
      <c r="F154" s="55" t="s">
        <v>194</v>
      </c>
      <c r="G154" s="55" t="s">
        <v>194</v>
      </c>
      <c r="H154" s="55" t="s">
        <v>194</v>
      </c>
      <c r="I154" s="55" t="s">
        <v>194</v>
      </c>
      <c r="J154" s="55" t="s">
        <v>194</v>
      </c>
      <c r="K154" s="55" t="s">
        <v>194</v>
      </c>
      <c r="L154" s="55" t="s">
        <v>194</v>
      </c>
      <c r="M154" s="55" t="s">
        <v>194</v>
      </c>
      <c r="N154" s="55" t="s">
        <v>194</v>
      </c>
      <c r="O154" s="55" t="s">
        <v>194</v>
      </c>
      <c r="P154" s="55" t="s">
        <v>194</v>
      </c>
      <c r="Q154" s="55" t="s">
        <v>194</v>
      </c>
      <c r="R154" s="55" t="s">
        <v>194</v>
      </c>
      <c r="S154" s="55" t="s">
        <v>194</v>
      </c>
      <c r="T154" s="55" t="s">
        <v>194</v>
      </c>
      <c r="U154" s="55" t="s">
        <v>194</v>
      </c>
      <c r="V154" s="55" t="s">
        <v>194</v>
      </c>
      <c r="W154" s="55" t="s">
        <v>194</v>
      </c>
      <c r="X154" s="55" t="s">
        <v>194</v>
      </c>
      <c r="Y154" s="55" t="s">
        <v>194</v>
      </c>
      <c r="Z154" s="55" t="s">
        <v>194</v>
      </c>
      <c r="AA154" s="55" t="s">
        <v>194</v>
      </c>
      <c r="AB154" s="77" t="s">
        <v>95</v>
      </c>
      <c r="AC154" s="77" t="s">
        <v>95</v>
      </c>
      <c r="AD154" s="77" t="s">
        <v>95</v>
      </c>
      <c r="AE154" s="55" t="s">
        <v>194</v>
      </c>
      <c r="AF154" s="55" t="s">
        <v>194</v>
      </c>
    </row>
    <row r="155" spans="1:32" x14ac:dyDescent="0.25">
      <c r="A155" s="43">
        <v>-387685</v>
      </c>
      <c r="B155" s="70"/>
      <c r="C155" s="72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78"/>
      <c r="AC155" s="78"/>
      <c r="AD155" s="78"/>
      <c r="AE155" s="56"/>
      <c r="AF155" s="56"/>
    </row>
    <row r="156" spans="1:32" x14ac:dyDescent="0.25">
      <c r="A156" s="42" t="s">
        <v>274</v>
      </c>
      <c r="B156" s="65" t="s">
        <v>256</v>
      </c>
      <c r="C156" s="65" t="s">
        <v>256</v>
      </c>
      <c r="D156" s="55" t="s">
        <v>194</v>
      </c>
      <c r="E156" s="55" t="s">
        <v>194</v>
      </c>
      <c r="F156" s="55" t="s">
        <v>194</v>
      </c>
      <c r="G156" s="55" t="s">
        <v>194</v>
      </c>
      <c r="H156" s="55" t="s">
        <v>194</v>
      </c>
      <c r="I156" s="55" t="s">
        <v>194</v>
      </c>
      <c r="J156" s="55" t="s">
        <v>194</v>
      </c>
      <c r="K156" s="55" t="s">
        <v>194</v>
      </c>
      <c r="L156" s="55" t="s">
        <v>194</v>
      </c>
      <c r="M156" s="57" t="s">
        <v>195</v>
      </c>
      <c r="N156" s="58"/>
      <c r="O156" s="58"/>
      <c r="P156" s="58"/>
      <c r="Q156" s="59"/>
      <c r="R156" s="55" t="s">
        <v>194</v>
      </c>
      <c r="S156" s="55" t="s">
        <v>194</v>
      </c>
      <c r="T156" s="55" t="s">
        <v>194</v>
      </c>
      <c r="U156" s="55" t="s">
        <v>194</v>
      </c>
      <c r="V156" s="55" t="s">
        <v>194</v>
      </c>
      <c r="W156" s="55" t="s">
        <v>194</v>
      </c>
      <c r="X156" s="55" t="s">
        <v>194</v>
      </c>
      <c r="Y156" s="55" t="s">
        <v>194</v>
      </c>
      <c r="Z156" s="55" t="s">
        <v>194</v>
      </c>
      <c r="AA156" s="65" t="s">
        <v>115</v>
      </c>
      <c r="AB156" s="65" t="s">
        <v>115</v>
      </c>
      <c r="AC156" s="65" t="s">
        <v>115</v>
      </c>
      <c r="AD156" s="55" t="s">
        <v>194</v>
      </c>
      <c r="AE156" s="55" t="s">
        <v>194</v>
      </c>
      <c r="AF156" s="55" t="s">
        <v>194</v>
      </c>
    </row>
    <row r="157" spans="1:32" x14ac:dyDescent="0.25">
      <c r="A157" s="43">
        <v>-302186</v>
      </c>
      <c r="B157" s="66"/>
      <c r="C157" s="66"/>
      <c r="D157" s="56"/>
      <c r="E157" s="56"/>
      <c r="F157" s="56"/>
      <c r="G157" s="56"/>
      <c r="H157" s="56"/>
      <c r="I157" s="56"/>
      <c r="J157" s="56"/>
      <c r="K157" s="56"/>
      <c r="L157" s="56"/>
      <c r="M157" s="60"/>
      <c r="N157" s="61"/>
      <c r="O157" s="61"/>
      <c r="P157" s="61"/>
      <c r="Q157" s="62"/>
      <c r="R157" s="56"/>
      <c r="S157" s="56"/>
      <c r="T157" s="56"/>
      <c r="U157" s="56"/>
      <c r="V157" s="56"/>
      <c r="W157" s="56"/>
      <c r="X157" s="56"/>
      <c r="Y157" s="56"/>
      <c r="Z157" s="56"/>
      <c r="AA157" s="66"/>
      <c r="AB157" s="66"/>
      <c r="AC157" s="66"/>
      <c r="AD157" s="56"/>
      <c r="AE157" s="56"/>
      <c r="AF157" s="56"/>
    </row>
    <row r="158" spans="1:32" x14ac:dyDescent="0.25">
      <c r="A158" s="42" t="s">
        <v>275</v>
      </c>
      <c r="B158" s="55" t="s">
        <v>194</v>
      </c>
      <c r="C158" s="53" t="s">
        <v>209</v>
      </c>
      <c r="D158" s="75" t="s">
        <v>37</v>
      </c>
      <c r="E158" s="75" t="s">
        <v>37</v>
      </c>
      <c r="F158" s="53" t="s">
        <v>209</v>
      </c>
      <c r="G158" s="53" t="s">
        <v>209</v>
      </c>
      <c r="H158" s="53" t="s">
        <v>209</v>
      </c>
      <c r="I158" s="53" t="s">
        <v>209</v>
      </c>
      <c r="J158" s="55" t="s">
        <v>194</v>
      </c>
      <c r="K158" s="55" t="s">
        <v>194</v>
      </c>
      <c r="L158" s="55" t="s">
        <v>194</v>
      </c>
      <c r="M158" s="53" t="s">
        <v>209</v>
      </c>
      <c r="N158" s="53" t="s">
        <v>209</v>
      </c>
      <c r="O158" s="53" t="s">
        <v>209</v>
      </c>
      <c r="P158" s="53" t="s">
        <v>209</v>
      </c>
      <c r="Q158" s="53" t="s">
        <v>209</v>
      </c>
      <c r="R158" s="75" t="s">
        <v>37</v>
      </c>
      <c r="S158" s="75" t="s">
        <v>37</v>
      </c>
      <c r="T158" s="53" t="s">
        <v>209</v>
      </c>
      <c r="U158" s="77" t="s">
        <v>163</v>
      </c>
      <c r="V158" s="77" t="s">
        <v>163</v>
      </c>
      <c r="W158" s="77" t="s">
        <v>163</v>
      </c>
      <c r="X158" s="53" t="s">
        <v>154</v>
      </c>
      <c r="Y158" s="75" t="s">
        <v>37</v>
      </c>
      <c r="Z158" s="75" t="s">
        <v>37</v>
      </c>
      <c r="AA158" s="53" t="s">
        <v>154</v>
      </c>
      <c r="AB158" s="53" t="s">
        <v>154</v>
      </c>
      <c r="AC158" s="53" t="s">
        <v>154</v>
      </c>
      <c r="AD158" s="53" t="s">
        <v>154</v>
      </c>
      <c r="AE158" s="53" t="s">
        <v>154</v>
      </c>
      <c r="AF158" s="75" t="s">
        <v>37</v>
      </c>
    </row>
    <row r="159" spans="1:32" x14ac:dyDescent="0.25">
      <c r="A159" s="43">
        <v>-387684</v>
      </c>
      <c r="B159" s="56"/>
      <c r="C159" s="54"/>
      <c r="D159" s="76"/>
      <c r="E159" s="76"/>
      <c r="F159" s="54"/>
      <c r="G159" s="54"/>
      <c r="H159" s="54"/>
      <c r="I159" s="54"/>
      <c r="J159" s="56"/>
      <c r="K159" s="56"/>
      <c r="L159" s="56"/>
      <c r="M159" s="54"/>
      <c r="N159" s="54"/>
      <c r="O159" s="54"/>
      <c r="P159" s="54"/>
      <c r="Q159" s="54"/>
      <c r="R159" s="76"/>
      <c r="S159" s="76"/>
      <c r="T159" s="54"/>
      <c r="U159" s="78"/>
      <c r="V159" s="78"/>
      <c r="W159" s="78"/>
      <c r="X159" s="54"/>
      <c r="Y159" s="76"/>
      <c r="Z159" s="76"/>
      <c r="AA159" s="54"/>
      <c r="AB159" s="54"/>
      <c r="AC159" s="54"/>
      <c r="AD159" s="54"/>
      <c r="AE159" s="54"/>
      <c r="AF159" s="76"/>
    </row>
    <row r="160" spans="1:32" x14ac:dyDescent="0.25">
      <c r="A160" s="42" t="s">
        <v>276</v>
      </c>
      <c r="B160" s="55" t="s">
        <v>194</v>
      </c>
      <c r="C160" s="55" t="s">
        <v>194</v>
      </c>
      <c r="D160" s="55" t="s">
        <v>194</v>
      </c>
      <c r="E160" s="55" t="s">
        <v>194</v>
      </c>
      <c r="F160" s="55" t="s">
        <v>194</v>
      </c>
      <c r="G160" s="55" t="s">
        <v>194</v>
      </c>
      <c r="H160" s="55" t="s">
        <v>194</v>
      </c>
      <c r="I160" s="55" t="s">
        <v>194</v>
      </c>
      <c r="J160" s="55" t="s">
        <v>194</v>
      </c>
      <c r="K160" s="55" t="s">
        <v>194</v>
      </c>
      <c r="L160" s="55" t="s">
        <v>194</v>
      </c>
      <c r="M160" s="55" t="s">
        <v>194</v>
      </c>
      <c r="N160" s="55" t="s">
        <v>194</v>
      </c>
      <c r="O160" s="55" t="s">
        <v>194</v>
      </c>
      <c r="P160" s="55" t="s">
        <v>194</v>
      </c>
      <c r="Q160" s="55" t="s">
        <v>194</v>
      </c>
      <c r="R160" s="55" t="s">
        <v>194</v>
      </c>
      <c r="S160" s="55" t="s">
        <v>194</v>
      </c>
      <c r="T160" s="55" t="s">
        <v>194</v>
      </c>
      <c r="U160" s="55" t="s">
        <v>194</v>
      </c>
      <c r="V160" s="55" t="s">
        <v>194</v>
      </c>
      <c r="W160" s="57" t="s">
        <v>195</v>
      </c>
      <c r="X160" s="58"/>
      <c r="Y160" s="58"/>
      <c r="Z160" s="58"/>
      <c r="AA160" s="59"/>
      <c r="AB160" s="55" t="s">
        <v>194</v>
      </c>
      <c r="AC160" s="55" t="s">
        <v>194</v>
      </c>
      <c r="AD160" s="55" t="s">
        <v>194</v>
      </c>
      <c r="AE160" s="55" t="s">
        <v>194</v>
      </c>
      <c r="AF160" s="55" t="s">
        <v>194</v>
      </c>
    </row>
    <row r="161" spans="1:32" x14ac:dyDescent="0.25">
      <c r="A161" s="43">
        <v>-366085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60"/>
      <c r="X161" s="61"/>
      <c r="Y161" s="61"/>
      <c r="Z161" s="61"/>
      <c r="AA161" s="62"/>
      <c r="AB161" s="56"/>
      <c r="AC161" s="56"/>
      <c r="AD161" s="56"/>
      <c r="AE161" s="56"/>
      <c r="AF161" s="56"/>
    </row>
    <row r="162" spans="1:32" x14ac:dyDescent="0.25">
      <c r="A162" s="42" t="s">
        <v>277</v>
      </c>
      <c r="B162" s="55" t="s">
        <v>194</v>
      </c>
      <c r="C162" s="57" t="s">
        <v>195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9"/>
      <c r="O162" s="55" t="s">
        <v>194</v>
      </c>
      <c r="P162" s="55" t="s">
        <v>194</v>
      </c>
      <c r="Q162" s="55" t="s">
        <v>194</v>
      </c>
      <c r="R162" s="55" t="s">
        <v>194</v>
      </c>
      <c r="S162" s="55" t="s">
        <v>194</v>
      </c>
      <c r="T162" s="55" t="s">
        <v>194</v>
      </c>
      <c r="U162" s="55" t="s">
        <v>194</v>
      </c>
      <c r="V162" s="55" t="s">
        <v>194</v>
      </c>
      <c r="W162" s="55" t="s">
        <v>194</v>
      </c>
      <c r="X162" s="53" t="s">
        <v>278</v>
      </c>
      <c r="Y162" s="75" t="s">
        <v>37</v>
      </c>
      <c r="Z162" s="75" t="s">
        <v>37</v>
      </c>
      <c r="AA162" s="53" t="s">
        <v>278</v>
      </c>
      <c r="AB162" s="53" t="s">
        <v>278</v>
      </c>
      <c r="AC162" s="53" t="s">
        <v>278</v>
      </c>
      <c r="AD162" s="53" t="s">
        <v>278</v>
      </c>
      <c r="AE162" s="53" t="s">
        <v>278</v>
      </c>
      <c r="AF162" s="75" t="s">
        <v>37</v>
      </c>
    </row>
    <row r="163" spans="1:32" x14ac:dyDescent="0.25">
      <c r="A163" s="43">
        <v>-384831</v>
      </c>
      <c r="B163" s="56"/>
      <c r="C163" s="60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2"/>
      <c r="O163" s="56"/>
      <c r="P163" s="56"/>
      <c r="Q163" s="56"/>
      <c r="R163" s="56"/>
      <c r="S163" s="56"/>
      <c r="T163" s="56"/>
      <c r="U163" s="56"/>
      <c r="V163" s="56"/>
      <c r="W163" s="56"/>
      <c r="X163" s="54"/>
      <c r="Y163" s="76"/>
      <c r="Z163" s="76"/>
      <c r="AA163" s="54"/>
      <c r="AB163" s="54"/>
      <c r="AC163" s="54"/>
      <c r="AD163" s="54"/>
      <c r="AE163" s="54"/>
      <c r="AF163" s="76"/>
    </row>
    <row r="164" spans="1:32" ht="18" x14ac:dyDescent="0.25">
      <c r="A164" s="42" t="s">
        <v>279</v>
      </c>
      <c r="B164" s="65" t="s">
        <v>143</v>
      </c>
      <c r="C164" s="65" t="s">
        <v>143</v>
      </c>
      <c r="D164" s="75" t="s">
        <v>37</v>
      </c>
      <c r="E164" s="75" t="s">
        <v>37</v>
      </c>
      <c r="F164" s="65" t="s">
        <v>161</v>
      </c>
      <c r="G164" s="65" t="s">
        <v>161</v>
      </c>
      <c r="H164" s="65" t="s">
        <v>161</v>
      </c>
      <c r="I164" s="65" t="s">
        <v>161</v>
      </c>
      <c r="J164" s="65" t="s">
        <v>161</v>
      </c>
      <c r="K164" s="75" t="s">
        <v>37</v>
      </c>
      <c r="L164" s="75" t="s">
        <v>37</v>
      </c>
      <c r="M164" s="65" t="s">
        <v>257</v>
      </c>
      <c r="N164" s="65" t="s">
        <v>257</v>
      </c>
      <c r="O164" s="65" t="s">
        <v>257</v>
      </c>
      <c r="P164" s="65" t="s">
        <v>257</v>
      </c>
      <c r="Q164" s="65" t="s">
        <v>257</v>
      </c>
      <c r="R164" s="75" t="s">
        <v>37</v>
      </c>
      <c r="S164" s="75" t="s">
        <v>37</v>
      </c>
      <c r="T164" s="65" t="s">
        <v>258</v>
      </c>
      <c r="U164" s="65" t="s">
        <v>258</v>
      </c>
      <c r="V164" s="65" t="s">
        <v>258</v>
      </c>
      <c r="W164" s="65" t="s">
        <v>258</v>
      </c>
      <c r="X164" s="65" t="s">
        <v>258</v>
      </c>
      <c r="Y164" s="75" t="s">
        <v>37</v>
      </c>
      <c r="Z164" s="75" t="s">
        <v>37</v>
      </c>
      <c r="AA164" s="65" t="s">
        <v>263</v>
      </c>
      <c r="AB164" s="65" t="s">
        <v>263</v>
      </c>
      <c r="AC164" s="65" t="s">
        <v>263</v>
      </c>
      <c r="AD164" s="65" t="s">
        <v>263</v>
      </c>
      <c r="AE164" s="65" t="s">
        <v>263</v>
      </c>
      <c r="AF164" s="55" t="s">
        <v>194</v>
      </c>
    </row>
    <row r="165" spans="1:32" x14ac:dyDescent="0.25">
      <c r="A165" s="43">
        <v>-392389</v>
      </c>
      <c r="B165" s="66"/>
      <c r="C165" s="66"/>
      <c r="D165" s="76"/>
      <c r="E165" s="76"/>
      <c r="F165" s="66"/>
      <c r="G165" s="66"/>
      <c r="H165" s="66"/>
      <c r="I165" s="66"/>
      <c r="J165" s="66"/>
      <c r="K165" s="76"/>
      <c r="L165" s="76"/>
      <c r="M165" s="66"/>
      <c r="N165" s="66"/>
      <c r="O165" s="66"/>
      <c r="P165" s="66"/>
      <c r="Q165" s="66"/>
      <c r="R165" s="76"/>
      <c r="S165" s="76"/>
      <c r="T165" s="66"/>
      <c r="U165" s="66"/>
      <c r="V165" s="66"/>
      <c r="W165" s="66"/>
      <c r="X165" s="66"/>
      <c r="Y165" s="76"/>
      <c r="Z165" s="76"/>
      <c r="AA165" s="66"/>
      <c r="AB165" s="66"/>
      <c r="AC165" s="66"/>
      <c r="AD165" s="66"/>
      <c r="AE165" s="66"/>
      <c r="AF165" s="56"/>
    </row>
    <row r="166" spans="1:32" x14ac:dyDescent="0.25">
      <c r="A166" s="42" t="s">
        <v>280</v>
      </c>
      <c r="B166" s="125" t="s">
        <v>201</v>
      </c>
      <c r="C166" s="126"/>
      <c r="D166" s="55" t="s">
        <v>194</v>
      </c>
      <c r="E166" s="55" t="s">
        <v>194</v>
      </c>
      <c r="F166" s="55" t="s">
        <v>194</v>
      </c>
      <c r="G166" s="55" t="s">
        <v>194</v>
      </c>
      <c r="H166" s="55" t="s">
        <v>194</v>
      </c>
      <c r="I166" s="55" t="s">
        <v>194</v>
      </c>
      <c r="J166" s="55" t="s">
        <v>194</v>
      </c>
      <c r="K166" s="55" t="s">
        <v>194</v>
      </c>
      <c r="L166" s="55" t="s">
        <v>194</v>
      </c>
      <c r="M166" s="57" t="s">
        <v>195</v>
      </c>
      <c r="N166" s="58"/>
      <c r="O166" s="58"/>
      <c r="P166" s="58"/>
      <c r="Q166" s="59"/>
      <c r="R166" s="55" t="s">
        <v>194</v>
      </c>
      <c r="S166" s="55" t="s">
        <v>194</v>
      </c>
      <c r="T166" s="55" t="s">
        <v>194</v>
      </c>
      <c r="U166" s="55" t="s">
        <v>194</v>
      </c>
      <c r="V166" s="55" t="s">
        <v>194</v>
      </c>
      <c r="W166" s="55" t="s">
        <v>194</v>
      </c>
      <c r="X166" s="55" t="s">
        <v>194</v>
      </c>
      <c r="Y166" s="55" t="s">
        <v>194</v>
      </c>
      <c r="Z166" s="55" t="s">
        <v>194</v>
      </c>
      <c r="AA166" s="55" t="s">
        <v>194</v>
      </c>
      <c r="AB166" s="55" t="s">
        <v>194</v>
      </c>
      <c r="AC166" s="55" t="s">
        <v>194</v>
      </c>
      <c r="AD166" s="55" t="s">
        <v>194</v>
      </c>
      <c r="AE166" s="55" t="s">
        <v>194</v>
      </c>
      <c r="AF166" s="55" t="s">
        <v>194</v>
      </c>
    </row>
    <row r="167" spans="1:32" x14ac:dyDescent="0.25">
      <c r="A167" s="43">
        <v>-304802</v>
      </c>
      <c r="B167" s="48" t="s">
        <v>194</v>
      </c>
      <c r="C167" s="48" t="s">
        <v>194</v>
      </c>
      <c r="D167" s="56"/>
      <c r="E167" s="56"/>
      <c r="F167" s="56"/>
      <c r="G167" s="56"/>
      <c r="H167" s="56"/>
      <c r="I167" s="56"/>
      <c r="J167" s="56"/>
      <c r="K167" s="56"/>
      <c r="L167" s="56"/>
      <c r="M167" s="60"/>
      <c r="N167" s="61"/>
      <c r="O167" s="61"/>
      <c r="P167" s="61"/>
      <c r="Q167" s="62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</row>
    <row r="168" spans="1:32" x14ac:dyDescent="0.25">
      <c r="A168" s="42" t="s">
        <v>281</v>
      </c>
      <c r="B168" s="85" t="s">
        <v>195</v>
      </c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7"/>
    </row>
    <row r="169" spans="1:32" x14ac:dyDescent="0.25">
      <c r="A169" s="43">
        <v>-394205</v>
      </c>
      <c r="B169" s="48" t="s">
        <v>194</v>
      </c>
      <c r="C169" s="48" t="s">
        <v>194</v>
      </c>
      <c r="D169" s="48" t="s">
        <v>194</v>
      </c>
      <c r="E169" s="48" t="s">
        <v>194</v>
      </c>
      <c r="F169" s="48" t="s">
        <v>194</v>
      </c>
      <c r="G169" s="48" t="s">
        <v>194</v>
      </c>
      <c r="H169" s="48" t="s">
        <v>194</v>
      </c>
      <c r="I169" s="48" t="s">
        <v>194</v>
      </c>
      <c r="J169" s="48" t="s">
        <v>194</v>
      </c>
      <c r="K169" s="48" t="s">
        <v>194</v>
      </c>
      <c r="L169" s="117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9"/>
      <c r="AA169" s="48" t="s">
        <v>194</v>
      </c>
      <c r="AB169" s="48" t="s">
        <v>194</v>
      </c>
      <c r="AC169" s="48" t="s">
        <v>194</v>
      </c>
      <c r="AD169" s="48" t="s">
        <v>194</v>
      </c>
      <c r="AE169" s="48" t="s">
        <v>194</v>
      </c>
      <c r="AF169" s="48" t="s">
        <v>194</v>
      </c>
    </row>
    <row r="170" spans="1:32" x14ac:dyDescent="0.25">
      <c r="A170" s="42" t="s">
        <v>282</v>
      </c>
      <c r="B170" s="57" t="s">
        <v>195</v>
      </c>
      <c r="C170" s="58"/>
      <c r="D170" s="58"/>
      <c r="E170" s="58"/>
      <c r="F170" s="58"/>
      <c r="G170" s="59"/>
      <c r="H170" s="55" t="s">
        <v>194</v>
      </c>
      <c r="I170" s="55" t="s">
        <v>194</v>
      </c>
      <c r="J170" s="55" t="s">
        <v>194</v>
      </c>
      <c r="K170" s="55" t="s">
        <v>194</v>
      </c>
      <c r="L170" s="55" t="s">
        <v>194</v>
      </c>
      <c r="M170" s="55" t="s">
        <v>194</v>
      </c>
      <c r="N170" s="55" t="s">
        <v>194</v>
      </c>
      <c r="O170" s="55" t="s">
        <v>194</v>
      </c>
      <c r="P170" s="55" t="s">
        <v>194</v>
      </c>
      <c r="Q170" s="55" t="s">
        <v>194</v>
      </c>
      <c r="R170" s="55" t="s">
        <v>194</v>
      </c>
      <c r="S170" s="55" t="s">
        <v>194</v>
      </c>
      <c r="T170" s="55" t="s">
        <v>194</v>
      </c>
      <c r="U170" s="55" t="s">
        <v>194</v>
      </c>
      <c r="V170" s="55" t="s">
        <v>194</v>
      </c>
      <c r="W170" s="55" t="s">
        <v>194</v>
      </c>
      <c r="X170" s="55" t="s">
        <v>194</v>
      </c>
      <c r="Y170" s="55" t="s">
        <v>194</v>
      </c>
      <c r="Z170" s="55" t="s">
        <v>194</v>
      </c>
      <c r="AA170" s="55" t="s">
        <v>194</v>
      </c>
      <c r="AB170" s="55" t="s">
        <v>194</v>
      </c>
      <c r="AC170" s="55" t="s">
        <v>194</v>
      </c>
      <c r="AD170" s="55" t="s">
        <v>194</v>
      </c>
      <c r="AE170" s="55" t="s">
        <v>194</v>
      </c>
      <c r="AF170" s="55" t="s">
        <v>194</v>
      </c>
    </row>
    <row r="171" spans="1:32" x14ac:dyDescent="0.25">
      <c r="A171" s="43">
        <v>-411921</v>
      </c>
      <c r="B171" s="60"/>
      <c r="C171" s="61"/>
      <c r="D171" s="61"/>
      <c r="E171" s="61"/>
      <c r="F171" s="61"/>
      <c r="G171" s="62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</row>
    <row r="172" spans="1:32" x14ac:dyDescent="0.25">
      <c r="A172" s="42" t="s">
        <v>283</v>
      </c>
      <c r="B172" s="55" t="s">
        <v>194</v>
      </c>
      <c r="C172" s="55" t="s">
        <v>194</v>
      </c>
      <c r="D172" s="55" t="s">
        <v>194</v>
      </c>
      <c r="E172" s="55" t="s">
        <v>194</v>
      </c>
      <c r="F172" s="57" t="s">
        <v>195</v>
      </c>
      <c r="G172" s="58"/>
      <c r="H172" s="58"/>
      <c r="I172" s="58"/>
      <c r="J172" s="58"/>
      <c r="K172" s="58"/>
      <c r="L172" s="58"/>
      <c r="M172" s="58"/>
      <c r="N172" s="58"/>
      <c r="O172" s="59"/>
      <c r="P172" s="55" t="s">
        <v>194</v>
      </c>
      <c r="Q172" s="55" t="s">
        <v>194</v>
      </c>
      <c r="R172" s="55" t="s">
        <v>194</v>
      </c>
      <c r="S172" s="55" t="s">
        <v>194</v>
      </c>
      <c r="T172" s="55" t="s">
        <v>194</v>
      </c>
      <c r="U172" s="55" t="s">
        <v>194</v>
      </c>
      <c r="V172" s="55" t="s">
        <v>194</v>
      </c>
      <c r="W172" s="55" t="s">
        <v>194</v>
      </c>
      <c r="X172" s="55" t="s">
        <v>194</v>
      </c>
      <c r="Y172" s="55" t="s">
        <v>194</v>
      </c>
      <c r="Z172" s="55" t="s">
        <v>194</v>
      </c>
      <c r="AA172" s="55" t="s">
        <v>194</v>
      </c>
      <c r="AB172" s="55" t="s">
        <v>194</v>
      </c>
      <c r="AC172" s="55" t="s">
        <v>194</v>
      </c>
      <c r="AD172" s="55" t="s">
        <v>194</v>
      </c>
      <c r="AE172" s="55" t="s">
        <v>194</v>
      </c>
      <c r="AF172" s="55" t="s">
        <v>194</v>
      </c>
    </row>
    <row r="173" spans="1:32" x14ac:dyDescent="0.25">
      <c r="A173" s="43">
        <v>-362272</v>
      </c>
      <c r="B173" s="56"/>
      <c r="C173" s="56"/>
      <c r="D173" s="56"/>
      <c r="E173" s="56"/>
      <c r="F173" s="60"/>
      <c r="G173" s="61"/>
      <c r="H173" s="61"/>
      <c r="I173" s="61"/>
      <c r="J173" s="61"/>
      <c r="K173" s="61"/>
      <c r="L173" s="61"/>
      <c r="M173" s="61"/>
      <c r="N173" s="61"/>
      <c r="O173" s="62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</row>
    <row r="174" spans="1:32" x14ac:dyDescent="0.25">
      <c r="A174" s="42" t="s">
        <v>284</v>
      </c>
      <c r="B174" s="55" t="s">
        <v>194</v>
      </c>
      <c r="C174" s="55" t="s">
        <v>194</v>
      </c>
      <c r="D174" s="55" t="s">
        <v>194</v>
      </c>
      <c r="E174" s="55" t="s">
        <v>194</v>
      </c>
      <c r="F174" s="55" t="s">
        <v>194</v>
      </c>
      <c r="G174" s="55" t="s">
        <v>194</v>
      </c>
      <c r="H174" s="55" t="s">
        <v>194</v>
      </c>
      <c r="I174" s="55" t="s">
        <v>194</v>
      </c>
      <c r="J174" s="55" t="s">
        <v>194</v>
      </c>
      <c r="K174" s="55" t="s">
        <v>194</v>
      </c>
      <c r="L174" s="55" t="s">
        <v>194</v>
      </c>
      <c r="M174" s="55" t="s">
        <v>194</v>
      </c>
      <c r="N174" s="55" t="s">
        <v>194</v>
      </c>
      <c r="O174" s="55" t="s">
        <v>194</v>
      </c>
      <c r="P174" s="55" t="s">
        <v>194</v>
      </c>
      <c r="Q174" s="55" t="s">
        <v>194</v>
      </c>
      <c r="R174" s="55" t="s">
        <v>194</v>
      </c>
      <c r="S174" s="55" t="s">
        <v>194</v>
      </c>
      <c r="T174" s="55" t="s">
        <v>194</v>
      </c>
      <c r="U174" s="55" t="s">
        <v>194</v>
      </c>
      <c r="V174" s="55" t="s">
        <v>194</v>
      </c>
      <c r="W174" s="57" t="s">
        <v>195</v>
      </c>
      <c r="X174" s="58"/>
      <c r="Y174" s="58"/>
      <c r="Z174" s="58"/>
      <c r="AA174" s="59"/>
      <c r="AB174" s="55" t="s">
        <v>194</v>
      </c>
      <c r="AC174" s="55" t="s">
        <v>194</v>
      </c>
      <c r="AD174" s="55" t="s">
        <v>194</v>
      </c>
      <c r="AE174" s="55" t="s">
        <v>194</v>
      </c>
      <c r="AF174" s="55" t="s">
        <v>194</v>
      </c>
    </row>
    <row r="175" spans="1:32" x14ac:dyDescent="0.25">
      <c r="A175" s="43">
        <v>-387399</v>
      </c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60"/>
      <c r="X175" s="61"/>
      <c r="Y175" s="61"/>
      <c r="Z175" s="61"/>
      <c r="AA175" s="62"/>
      <c r="AB175" s="56"/>
      <c r="AC175" s="56"/>
      <c r="AD175" s="56"/>
      <c r="AE175" s="56"/>
      <c r="AF175" s="56"/>
    </row>
    <row r="176" spans="1:32" x14ac:dyDescent="0.25">
      <c r="A176" s="42" t="s">
        <v>285</v>
      </c>
      <c r="B176" s="55" t="s">
        <v>194</v>
      </c>
      <c r="C176" s="55" t="s">
        <v>194</v>
      </c>
      <c r="D176" s="55" t="s">
        <v>194</v>
      </c>
      <c r="E176" s="85" t="s">
        <v>195</v>
      </c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7"/>
      <c r="Q176" s="55" t="s">
        <v>194</v>
      </c>
      <c r="R176" s="55" t="s">
        <v>194</v>
      </c>
      <c r="S176" s="55" t="s">
        <v>194</v>
      </c>
      <c r="T176" s="55" t="s">
        <v>194</v>
      </c>
      <c r="U176" s="55" t="s">
        <v>194</v>
      </c>
      <c r="V176" s="55" t="s">
        <v>194</v>
      </c>
      <c r="W176" s="55" t="s">
        <v>194</v>
      </c>
      <c r="X176" s="55" t="s">
        <v>194</v>
      </c>
      <c r="Y176" s="55" t="s">
        <v>194</v>
      </c>
      <c r="Z176" s="55" t="s">
        <v>194</v>
      </c>
      <c r="AA176" s="55" t="s">
        <v>194</v>
      </c>
      <c r="AB176" s="55" t="s">
        <v>194</v>
      </c>
      <c r="AC176" s="55" t="s">
        <v>194</v>
      </c>
      <c r="AD176" s="55" t="s">
        <v>194</v>
      </c>
      <c r="AE176" s="55" t="s">
        <v>194</v>
      </c>
      <c r="AF176" s="55" t="s">
        <v>194</v>
      </c>
    </row>
    <row r="177" spans="1:32" x14ac:dyDescent="0.25">
      <c r="A177" s="43">
        <v>-324424</v>
      </c>
      <c r="B177" s="56"/>
      <c r="C177" s="56"/>
      <c r="D177" s="56"/>
      <c r="E177" s="117"/>
      <c r="F177" s="118"/>
      <c r="G177" s="118"/>
      <c r="H177" s="118"/>
      <c r="I177" s="118"/>
      <c r="J177" s="119"/>
      <c r="K177" s="48" t="s">
        <v>194</v>
      </c>
      <c r="L177" s="48" t="s">
        <v>194</v>
      </c>
      <c r="M177" s="48" t="s">
        <v>194</v>
      </c>
      <c r="N177" s="48" t="s">
        <v>194</v>
      </c>
      <c r="O177" s="48" t="s">
        <v>194</v>
      </c>
      <c r="P177" s="48" t="s">
        <v>194</v>
      </c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</row>
    <row r="178" spans="1:32" x14ac:dyDescent="0.25">
      <c r="A178" s="42" t="s">
        <v>286</v>
      </c>
      <c r="B178" s="55" t="s">
        <v>194</v>
      </c>
      <c r="C178" s="55" t="s">
        <v>194</v>
      </c>
      <c r="D178" s="55" t="s">
        <v>194</v>
      </c>
      <c r="E178" s="55" t="s">
        <v>194</v>
      </c>
      <c r="F178" s="55" t="s">
        <v>194</v>
      </c>
      <c r="G178" s="77" t="s">
        <v>211</v>
      </c>
      <c r="H178" s="77" t="s">
        <v>211</v>
      </c>
      <c r="I178" s="77" t="s">
        <v>211</v>
      </c>
      <c r="J178" s="55" t="s">
        <v>194</v>
      </c>
      <c r="K178" s="55" t="s">
        <v>194</v>
      </c>
      <c r="L178" s="55" t="s">
        <v>194</v>
      </c>
      <c r="M178" s="53" t="s">
        <v>85</v>
      </c>
      <c r="N178" s="77" t="s">
        <v>103</v>
      </c>
      <c r="O178" s="77" t="s">
        <v>103</v>
      </c>
      <c r="P178" s="77" t="s">
        <v>103</v>
      </c>
      <c r="Q178" s="53" t="s">
        <v>144</v>
      </c>
      <c r="R178" s="55" t="s">
        <v>194</v>
      </c>
      <c r="S178" s="55" t="s">
        <v>194</v>
      </c>
      <c r="T178" s="55" t="s">
        <v>194</v>
      </c>
      <c r="U178" s="55" t="s">
        <v>194</v>
      </c>
      <c r="V178" s="53" t="s">
        <v>144</v>
      </c>
      <c r="W178" s="53" t="s">
        <v>144</v>
      </c>
      <c r="X178" s="53" t="s">
        <v>144</v>
      </c>
      <c r="Y178" s="75" t="s">
        <v>37</v>
      </c>
      <c r="Z178" s="75" t="s">
        <v>37</v>
      </c>
      <c r="AA178" s="53" t="s">
        <v>144</v>
      </c>
      <c r="AB178" s="53" t="s">
        <v>144</v>
      </c>
      <c r="AC178" s="53" t="s">
        <v>144</v>
      </c>
      <c r="AD178" s="53" t="s">
        <v>144</v>
      </c>
      <c r="AE178" s="53" t="s">
        <v>144</v>
      </c>
      <c r="AF178" s="75" t="s">
        <v>37</v>
      </c>
    </row>
    <row r="179" spans="1:32" x14ac:dyDescent="0.25">
      <c r="A179" s="43">
        <v>-378226</v>
      </c>
      <c r="B179" s="56"/>
      <c r="C179" s="56"/>
      <c r="D179" s="56"/>
      <c r="E179" s="56"/>
      <c r="F179" s="56"/>
      <c r="G179" s="78"/>
      <c r="H179" s="78"/>
      <c r="I179" s="78"/>
      <c r="J179" s="56"/>
      <c r="K179" s="56"/>
      <c r="L179" s="56"/>
      <c r="M179" s="54"/>
      <c r="N179" s="78"/>
      <c r="O179" s="78"/>
      <c r="P179" s="78"/>
      <c r="Q179" s="54"/>
      <c r="R179" s="56"/>
      <c r="S179" s="56"/>
      <c r="T179" s="56"/>
      <c r="U179" s="56"/>
      <c r="V179" s="54"/>
      <c r="W179" s="54"/>
      <c r="X179" s="54"/>
      <c r="Y179" s="76"/>
      <c r="Z179" s="76"/>
      <c r="AA179" s="54"/>
      <c r="AB179" s="54"/>
      <c r="AC179" s="54"/>
      <c r="AD179" s="54"/>
      <c r="AE179" s="54"/>
      <c r="AF179" s="76"/>
    </row>
    <row r="180" spans="1:32" x14ac:dyDescent="0.25">
      <c r="A180" s="42" t="s">
        <v>287</v>
      </c>
      <c r="B180" s="48" t="s">
        <v>194</v>
      </c>
      <c r="C180" s="48" t="s">
        <v>194</v>
      </c>
      <c r="D180" s="55" t="s">
        <v>194</v>
      </c>
      <c r="E180" s="57" t="s">
        <v>195</v>
      </c>
      <c r="F180" s="58"/>
      <c r="G180" s="58"/>
      <c r="H180" s="58"/>
      <c r="I180" s="58"/>
      <c r="J180" s="58"/>
      <c r="K180" s="58"/>
      <c r="L180" s="59"/>
      <c r="M180" s="55" t="s">
        <v>194</v>
      </c>
      <c r="N180" s="55" t="s">
        <v>194</v>
      </c>
      <c r="O180" s="55" t="s">
        <v>194</v>
      </c>
      <c r="P180" s="55" t="s">
        <v>194</v>
      </c>
      <c r="Q180" s="55" t="s">
        <v>194</v>
      </c>
      <c r="R180" s="55" t="s">
        <v>194</v>
      </c>
      <c r="S180" s="55" t="s">
        <v>194</v>
      </c>
      <c r="T180" s="55" t="s">
        <v>194</v>
      </c>
      <c r="U180" s="55" t="s">
        <v>194</v>
      </c>
      <c r="V180" s="55" t="s">
        <v>194</v>
      </c>
      <c r="W180" s="55" t="s">
        <v>194</v>
      </c>
      <c r="X180" s="55" t="s">
        <v>194</v>
      </c>
      <c r="Y180" s="55" t="s">
        <v>194</v>
      </c>
      <c r="Z180" s="55" t="s">
        <v>194</v>
      </c>
      <c r="AA180" s="55" t="s">
        <v>194</v>
      </c>
      <c r="AB180" s="55" t="s">
        <v>194</v>
      </c>
      <c r="AC180" s="55" t="s">
        <v>194</v>
      </c>
      <c r="AD180" s="55" t="s">
        <v>194</v>
      </c>
      <c r="AE180" s="55" t="s">
        <v>194</v>
      </c>
      <c r="AF180" s="55" t="s">
        <v>194</v>
      </c>
    </row>
    <row r="181" spans="1:32" ht="16.5" x14ac:dyDescent="0.25">
      <c r="A181" s="43">
        <v>-229843</v>
      </c>
      <c r="B181" s="50" t="s">
        <v>288</v>
      </c>
      <c r="C181" s="50" t="s">
        <v>288</v>
      </c>
      <c r="D181" s="56"/>
      <c r="E181" s="60"/>
      <c r="F181" s="61"/>
      <c r="G181" s="61"/>
      <c r="H181" s="61"/>
      <c r="I181" s="61"/>
      <c r="J181" s="61"/>
      <c r="K181" s="61"/>
      <c r="L181" s="62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</row>
    <row r="182" spans="1:32" x14ac:dyDescent="0.25">
      <c r="A182" s="42" t="s">
        <v>289</v>
      </c>
      <c r="B182" s="55" t="s">
        <v>194</v>
      </c>
      <c r="C182" s="57" t="s">
        <v>195</v>
      </c>
      <c r="D182" s="58"/>
      <c r="E182" s="58"/>
      <c r="F182" s="58"/>
      <c r="G182" s="58"/>
      <c r="H182" s="58"/>
      <c r="I182" s="58"/>
      <c r="J182" s="58"/>
      <c r="K182" s="58"/>
      <c r="L182" s="59"/>
      <c r="M182" s="55" t="s">
        <v>194</v>
      </c>
      <c r="N182" s="55" t="s">
        <v>194</v>
      </c>
      <c r="O182" s="55" t="s">
        <v>194</v>
      </c>
      <c r="P182" s="55" t="s">
        <v>194</v>
      </c>
      <c r="Q182" s="55" t="s">
        <v>194</v>
      </c>
      <c r="R182" s="55" t="s">
        <v>194</v>
      </c>
      <c r="S182" s="55" t="s">
        <v>194</v>
      </c>
      <c r="T182" s="73" t="s">
        <v>249</v>
      </c>
      <c r="U182" s="73" t="s">
        <v>249</v>
      </c>
      <c r="V182" s="73" t="s">
        <v>249</v>
      </c>
      <c r="W182" s="73" t="s">
        <v>249</v>
      </c>
      <c r="X182" s="73" t="s">
        <v>249</v>
      </c>
      <c r="Y182" s="55" t="s">
        <v>194</v>
      </c>
      <c r="Z182" s="55" t="s">
        <v>194</v>
      </c>
      <c r="AA182" s="55" t="s">
        <v>194</v>
      </c>
      <c r="AB182" s="55" t="s">
        <v>194</v>
      </c>
      <c r="AC182" s="55" t="s">
        <v>194</v>
      </c>
      <c r="AD182" s="55" t="s">
        <v>194</v>
      </c>
      <c r="AE182" s="55" t="s">
        <v>194</v>
      </c>
      <c r="AF182" s="55" t="s">
        <v>194</v>
      </c>
    </row>
    <row r="183" spans="1:32" x14ac:dyDescent="0.25">
      <c r="A183" s="43">
        <v>-260400</v>
      </c>
      <c r="B183" s="56"/>
      <c r="C183" s="60"/>
      <c r="D183" s="61"/>
      <c r="E183" s="61"/>
      <c r="F183" s="61"/>
      <c r="G183" s="61"/>
      <c r="H183" s="61"/>
      <c r="I183" s="61"/>
      <c r="J183" s="61"/>
      <c r="K183" s="61"/>
      <c r="L183" s="62"/>
      <c r="M183" s="56"/>
      <c r="N183" s="56"/>
      <c r="O183" s="56"/>
      <c r="P183" s="56"/>
      <c r="Q183" s="56"/>
      <c r="R183" s="56"/>
      <c r="S183" s="56"/>
      <c r="T183" s="74"/>
      <c r="U183" s="74"/>
      <c r="V183" s="74"/>
      <c r="W183" s="74"/>
      <c r="X183" s="74"/>
      <c r="Y183" s="56"/>
      <c r="Z183" s="56"/>
      <c r="AA183" s="56"/>
      <c r="AB183" s="56"/>
      <c r="AC183" s="56"/>
      <c r="AD183" s="56"/>
      <c r="AE183" s="56"/>
      <c r="AF183" s="56"/>
    </row>
    <row r="184" spans="1:32" x14ac:dyDescent="0.25">
      <c r="A184" s="42" t="s">
        <v>290</v>
      </c>
      <c r="B184" s="55" t="s">
        <v>194</v>
      </c>
      <c r="C184" s="55" t="s">
        <v>194</v>
      </c>
      <c r="D184" s="55" t="s">
        <v>194</v>
      </c>
      <c r="E184" s="55" t="s">
        <v>194</v>
      </c>
      <c r="F184" s="65" t="s">
        <v>161</v>
      </c>
      <c r="G184" s="65" t="s">
        <v>161</v>
      </c>
      <c r="H184" s="65" t="s">
        <v>161</v>
      </c>
      <c r="I184" s="65" t="s">
        <v>161</v>
      </c>
      <c r="J184" s="55" t="s">
        <v>194</v>
      </c>
      <c r="K184" s="55" t="s">
        <v>194</v>
      </c>
      <c r="L184" s="57" t="s">
        <v>195</v>
      </c>
      <c r="M184" s="58"/>
      <c r="N184" s="58"/>
      <c r="O184" s="58"/>
      <c r="P184" s="59"/>
      <c r="Q184" s="55" t="s">
        <v>194</v>
      </c>
      <c r="R184" s="55" t="s">
        <v>194</v>
      </c>
      <c r="S184" s="55" t="s">
        <v>194</v>
      </c>
      <c r="T184" s="55" t="s">
        <v>194</v>
      </c>
      <c r="U184" s="55" t="s">
        <v>194</v>
      </c>
      <c r="V184" s="55" t="s">
        <v>194</v>
      </c>
      <c r="W184" s="55" t="s">
        <v>194</v>
      </c>
      <c r="X184" s="55" t="s">
        <v>194</v>
      </c>
      <c r="Y184" s="55" t="s">
        <v>194</v>
      </c>
      <c r="Z184" s="55" t="s">
        <v>194</v>
      </c>
      <c r="AA184" s="55" t="s">
        <v>194</v>
      </c>
      <c r="AB184" s="55" t="s">
        <v>194</v>
      </c>
      <c r="AC184" s="55" t="s">
        <v>194</v>
      </c>
      <c r="AD184" s="55" t="s">
        <v>194</v>
      </c>
      <c r="AE184" s="55" t="s">
        <v>194</v>
      </c>
      <c r="AF184" s="55" t="s">
        <v>194</v>
      </c>
    </row>
    <row r="185" spans="1:32" x14ac:dyDescent="0.25">
      <c r="A185" s="43">
        <v>-400606</v>
      </c>
      <c r="B185" s="56"/>
      <c r="C185" s="56"/>
      <c r="D185" s="56"/>
      <c r="E185" s="56"/>
      <c r="F185" s="66"/>
      <c r="G185" s="66"/>
      <c r="H185" s="66"/>
      <c r="I185" s="66"/>
      <c r="J185" s="56"/>
      <c r="K185" s="56"/>
      <c r="L185" s="60"/>
      <c r="M185" s="61"/>
      <c r="N185" s="61"/>
      <c r="O185" s="61"/>
      <c r="P185" s="62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</row>
    <row r="186" spans="1:32" x14ac:dyDescent="0.25">
      <c r="A186" s="42" t="s">
        <v>291</v>
      </c>
      <c r="B186" s="65" t="s">
        <v>110</v>
      </c>
      <c r="C186" s="65" t="s">
        <v>110</v>
      </c>
      <c r="D186" s="75" t="s">
        <v>37</v>
      </c>
      <c r="E186" s="75" t="s">
        <v>37</v>
      </c>
      <c r="F186" s="65" t="s">
        <v>126</v>
      </c>
      <c r="G186" s="65" t="s">
        <v>126</v>
      </c>
      <c r="H186" s="65" t="s">
        <v>126</v>
      </c>
      <c r="I186" s="65" t="s">
        <v>126</v>
      </c>
      <c r="J186" s="65" t="s">
        <v>126</v>
      </c>
      <c r="K186" s="55" t="s">
        <v>194</v>
      </c>
      <c r="L186" s="55" t="s">
        <v>194</v>
      </c>
      <c r="M186" s="55" t="s">
        <v>194</v>
      </c>
      <c r="N186" s="55" t="s">
        <v>194</v>
      </c>
      <c r="O186" s="55" t="s">
        <v>194</v>
      </c>
      <c r="P186" s="57" t="s">
        <v>195</v>
      </c>
      <c r="Q186" s="58"/>
      <c r="R186" s="58"/>
      <c r="S186" s="58"/>
      <c r="T186" s="58"/>
      <c r="U186" s="58"/>
      <c r="V186" s="59"/>
      <c r="W186" s="55" t="s">
        <v>194</v>
      </c>
      <c r="X186" s="55" t="s">
        <v>194</v>
      </c>
      <c r="Y186" s="55" t="s">
        <v>194</v>
      </c>
      <c r="Z186" s="55" t="s">
        <v>194</v>
      </c>
      <c r="AA186" s="73" t="s">
        <v>250</v>
      </c>
      <c r="AB186" s="73" t="s">
        <v>250</v>
      </c>
      <c r="AC186" s="73" t="s">
        <v>250</v>
      </c>
      <c r="AD186" s="73" t="s">
        <v>250</v>
      </c>
      <c r="AE186" s="73" t="s">
        <v>250</v>
      </c>
      <c r="AF186" s="55" t="s">
        <v>194</v>
      </c>
    </row>
    <row r="187" spans="1:32" x14ac:dyDescent="0.25">
      <c r="A187" s="43">
        <v>-379629</v>
      </c>
      <c r="B187" s="66"/>
      <c r="C187" s="66"/>
      <c r="D187" s="76"/>
      <c r="E187" s="76"/>
      <c r="F187" s="66"/>
      <c r="G187" s="66"/>
      <c r="H187" s="66"/>
      <c r="I187" s="66"/>
      <c r="J187" s="66"/>
      <c r="K187" s="56"/>
      <c r="L187" s="56"/>
      <c r="M187" s="56"/>
      <c r="N187" s="56"/>
      <c r="O187" s="56"/>
      <c r="P187" s="60"/>
      <c r="Q187" s="61"/>
      <c r="R187" s="61"/>
      <c r="S187" s="61"/>
      <c r="T187" s="61"/>
      <c r="U187" s="61"/>
      <c r="V187" s="62"/>
      <c r="W187" s="56"/>
      <c r="X187" s="56"/>
      <c r="Y187" s="56"/>
      <c r="Z187" s="56"/>
      <c r="AA187" s="74"/>
      <c r="AB187" s="74"/>
      <c r="AC187" s="74"/>
      <c r="AD187" s="74"/>
      <c r="AE187" s="74"/>
      <c r="AF187" s="56"/>
    </row>
    <row r="188" spans="1:32" x14ac:dyDescent="0.25">
      <c r="A188" s="42" t="s">
        <v>292</v>
      </c>
      <c r="B188" s="55" t="s">
        <v>194</v>
      </c>
      <c r="C188" s="55" t="s">
        <v>194</v>
      </c>
      <c r="D188" s="55" t="s">
        <v>194</v>
      </c>
      <c r="E188" s="55" t="s">
        <v>194</v>
      </c>
      <c r="F188" s="55" t="s">
        <v>194</v>
      </c>
      <c r="G188" s="55" t="s">
        <v>194</v>
      </c>
      <c r="H188" s="55" t="s">
        <v>194</v>
      </c>
      <c r="I188" s="55" t="s">
        <v>194</v>
      </c>
      <c r="J188" s="55" t="s">
        <v>194</v>
      </c>
      <c r="K188" s="55" t="s">
        <v>194</v>
      </c>
      <c r="L188" s="55" t="s">
        <v>194</v>
      </c>
      <c r="M188" s="55" t="s">
        <v>194</v>
      </c>
      <c r="N188" s="55" t="s">
        <v>194</v>
      </c>
      <c r="O188" s="55" t="s">
        <v>194</v>
      </c>
      <c r="P188" s="55" t="s">
        <v>194</v>
      </c>
      <c r="Q188" s="55" t="s">
        <v>194</v>
      </c>
      <c r="R188" s="55" t="s">
        <v>194</v>
      </c>
      <c r="S188" s="55" t="s">
        <v>194</v>
      </c>
      <c r="T188" s="55" t="s">
        <v>194</v>
      </c>
      <c r="U188" s="55" t="s">
        <v>194</v>
      </c>
      <c r="V188" s="55" t="s">
        <v>194</v>
      </c>
      <c r="W188" s="55" t="s">
        <v>194</v>
      </c>
      <c r="X188" s="55" t="s">
        <v>194</v>
      </c>
      <c r="Y188" s="55" t="s">
        <v>194</v>
      </c>
      <c r="Z188" s="55" t="s">
        <v>194</v>
      </c>
      <c r="AA188" s="55" t="s">
        <v>194</v>
      </c>
      <c r="AB188" s="55" t="s">
        <v>194</v>
      </c>
      <c r="AC188" s="55" t="s">
        <v>194</v>
      </c>
      <c r="AD188" s="55" t="s">
        <v>194</v>
      </c>
      <c r="AE188" s="55" t="s">
        <v>194</v>
      </c>
      <c r="AF188" s="55" t="s">
        <v>194</v>
      </c>
    </row>
    <row r="189" spans="1:32" x14ac:dyDescent="0.25">
      <c r="A189" s="43">
        <v>-204341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</row>
    <row r="190" spans="1:32" x14ac:dyDescent="0.25">
      <c r="A190" s="42" t="s">
        <v>293</v>
      </c>
      <c r="B190" s="112" t="s">
        <v>201</v>
      </c>
      <c r="C190" s="55" t="s">
        <v>194</v>
      </c>
      <c r="D190" s="55" t="s">
        <v>194</v>
      </c>
      <c r="E190" s="57" t="s">
        <v>195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9"/>
      <c r="R190" s="55" t="s">
        <v>194</v>
      </c>
      <c r="S190" s="55" t="s">
        <v>194</v>
      </c>
      <c r="T190" s="55" t="s">
        <v>194</v>
      </c>
      <c r="U190" s="55" t="s">
        <v>194</v>
      </c>
      <c r="V190" s="53" t="s">
        <v>44</v>
      </c>
      <c r="W190" s="53" t="s">
        <v>44</v>
      </c>
      <c r="X190" s="53" t="s">
        <v>44</v>
      </c>
      <c r="Y190" s="75" t="s">
        <v>37</v>
      </c>
      <c r="Z190" s="75" t="s">
        <v>37</v>
      </c>
      <c r="AA190" s="53" t="s">
        <v>44</v>
      </c>
      <c r="AB190" s="53" t="s">
        <v>44</v>
      </c>
      <c r="AC190" s="53" t="s">
        <v>44</v>
      </c>
      <c r="AD190" s="53" t="s">
        <v>44</v>
      </c>
      <c r="AE190" s="53" t="s">
        <v>44</v>
      </c>
      <c r="AF190" s="75" t="s">
        <v>37</v>
      </c>
    </row>
    <row r="191" spans="1:32" x14ac:dyDescent="0.25">
      <c r="A191" s="43">
        <v>-379370</v>
      </c>
      <c r="B191" s="113"/>
      <c r="C191" s="56"/>
      <c r="D191" s="56"/>
      <c r="E191" s="60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2"/>
      <c r="R191" s="56"/>
      <c r="S191" s="56"/>
      <c r="T191" s="56"/>
      <c r="U191" s="56"/>
      <c r="V191" s="54"/>
      <c r="W191" s="54"/>
      <c r="X191" s="54"/>
      <c r="Y191" s="76"/>
      <c r="Z191" s="76"/>
      <c r="AA191" s="54"/>
      <c r="AB191" s="54"/>
      <c r="AC191" s="54"/>
      <c r="AD191" s="54"/>
      <c r="AE191" s="54"/>
      <c r="AF191" s="76"/>
    </row>
    <row r="192" spans="1:32" x14ac:dyDescent="0.25">
      <c r="A192" s="42" t="s">
        <v>294</v>
      </c>
      <c r="B192" s="53" t="s">
        <v>159</v>
      </c>
      <c r="C192" s="53" t="s">
        <v>159</v>
      </c>
      <c r="D192" s="75" t="s">
        <v>37</v>
      </c>
      <c r="E192" s="75" t="s">
        <v>37</v>
      </c>
      <c r="F192" s="53" t="s">
        <v>159</v>
      </c>
      <c r="G192" s="77" t="s">
        <v>295</v>
      </c>
      <c r="H192" s="77" t="s">
        <v>295</v>
      </c>
      <c r="I192" s="77" t="s">
        <v>295</v>
      </c>
      <c r="J192" s="55" t="s">
        <v>194</v>
      </c>
      <c r="K192" s="55" t="s">
        <v>194</v>
      </c>
      <c r="L192" s="55" t="s">
        <v>194</v>
      </c>
      <c r="M192" s="55" t="s">
        <v>194</v>
      </c>
      <c r="N192" s="55" t="s">
        <v>194</v>
      </c>
      <c r="O192" s="55" t="s">
        <v>194</v>
      </c>
      <c r="P192" s="55" t="s">
        <v>194</v>
      </c>
      <c r="Q192" s="55" t="s">
        <v>194</v>
      </c>
      <c r="R192" s="55" t="s">
        <v>194</v>
      </c>
      <c r="S192" s="55" t="s">
        <v>194</v>
      </c>
      <c r="T192" s="55" t="s">
        <v>194</v>
      </c>
      <c r="U192" s="55" t="s">
        <v>194</v>
      </c>
      <c r="V192" s="57" t="s">
        <v>195</v>
      </c>
      <c r="W192" s="58"/>
      <c r="X192" s="58"/>
      <c r="Y192" s="58"/>
      <c r="Z192" s="58"/>
      <c r="AA192" s="58"/>
      <c r="AB192" s="58"/>
      <c r="AC192" s="59"/>
      <c r="AD192" s="55" t="s">
        <v>194</v>
      </c>
      <c r="AE192" s="55" t="s">
        <v>194</v>
      </c>
      <c r="AF192" s="55" t="s">
        <v>194</v>
      </c>
    </row>
    <row r="193" spans="1:32" x14ac:dyDescent="0.25">
      <c r="A193" s="43">
        <v>-379288</v>
      </c>
      <c r="B193" s="54"/>
      <c r="C193" s="54"/>
      <c r="D193" s="76"/>
      <c r="E193" s="76"/>
      <c r="F193" s="54"/>
      <c r="G193" s="78"/>
      <c r="H193" s="78"/>
      <c r="I193" s="78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60"/>
      <c r="W193" s="61"/>
      <c r="X193" s="61"/>
      <c r="Y193" s="61"/>
      <c r="Z193" s="61"/>
      <c r="AA193" s="61"/>
      <c r="AB193" s="61"/>
      <c r="AC193" s="62"/>
      <c r="AD193" s="56"/>
      <c r="AE193" s="56"/>
      <c r="AF193" s="56"/>
    </row>
    <row r="194" spans="1:32" x14ac:dyDescent="0.25">
      <c r="A194" s="42" t="s">
        <v>296</v>
      </c>
      <c r="B194" s="55" t="s">
        <v>194</v>
      </c>
      <c r="C194" s="53" t="s">
        <v>162</v>
      </c>
      <c r="D194" s="75" t="s">
        <v>37</v>
      </c>
      <c r="E194" s="75" t="s">
        <v>37</v>
      </c>
      <c r="F194" s="53" t="s">
        <v>162</v>
      </c>
      <c r="G194" s="53" t="s">
        <v>162</v>
      </c>
      <c r="H194" s="53" t="s">
        <v>162</v>
      </c>
      <c r="I194" s="53" t="s">
        <v>162</v>
      </c>
      <c r="J194" s="55" t="s">
        <v>194</v>
      </c>
      <c r="K194" s="55" t="s">
        <v>194</v>
      </c>
      <c r="L194" s="55" t="s">
        <v>194</v>
      </c>
      <c r="M194" s="53" t="s">
        <v>162</v>
      </c>
      <c r="N194" s="53" t="s">
        <v>162</v>
      </c>
      <c r="O194" s="53" t="s">
        <v>162</v>
      </c>
      <c r="P194" s="53" t="s">
        <v>162</v>
      </c>
      <c r="Q194" s="53" t="s">
        <v>162</v>
      </c>
      <c r="R194" s="75" t="s">
        <v>37</v>
      </c>
      <c r="S194" s="75" t="s">
        <v>37</v>
      </c>
      <c r="T194" s="53" t="s">
        <v>162</v>
      </c>
      <c r="U194" s="77" t="s">
        <v>163</v>
      </c>
      <c r="V194" s="77" t="s">
        <v>163</v>
      </c>
      <c r="W194" s="77" t="s">
        <v>163</v>
      </c>
      <c r="X194" s="53" t="s">
        <v>92</v>
      </c>
      <c r="Y194" s="75" t="s">
        <v>37</v>
      </c>
      <c r="Z194" s="75" t="s">
        <v>37</v>
      </c>
      <c r="AA194" s="53" t="s">
        <v>92</v>
      </c>
      <c r="AB194" s="53" t="s">
        <v>92</v>
      </c>
      <c r="AC194" s="53" t="s">
        <v>92</v>
      </c>
      <c r="AD194" s="53" t="s">
        <v>92</v>
      </c>
      <c r="AE194" s="53" t="s">
        <v>92</v>
      </c>
      <c r="AF194" s="75" t="s">
        <v>37</v>
      </c>
    </row>
    <row r="195" spans="1:32" x14ac:dyDescent="0.25">
      <c r="A195" s="43">
        <v>-400615</v>
      </c>
      <c r="B195" s="56"/>
      <c r="C195" s="54"/>
      <c r="D195" s="76"/>
      <c r="E195" s="76"/>
      <c r="F195" s="54"/>
      <c r="G195" s="54"/>
      <c r="H195" s="54"/>
      <c r="I195" s="54"/>
      <c r="J195" s="56"/>
      <c r="K195" s="56"/>
      <c r="L195" s="56"/>
      <c r="M195" s="54"/>
      <c r="N195" s="54"/>
      <c r="O195" s="54"/>
      <c r="P195" s="54"/>
      <c r="Q195" s="54"/>
      <c r="R195" s="76"/>
      <c r="S195" s="76"/>
      <c r="T195" s="54"/>
      <c r="U195" s="78"/>
      <c r="V195" s="78"/>
      <c r="W195" s="78"/>
      <c r="X195" s="54"/>
      <c r="Y195" s="76"/>
      <c r="Z195" s="76"/>
      <c r="AA195" s="54"/>
      <c r="AB195" s="54"/>
      <c r="AC195" s="54"/>
      <c r="AD195" s="54"/>
      <c r="AE195" s="54"/>
      <c r="AF195" s="76"/>
    </row>
    <row r="196" spans="1:32" x14ac:dyDescent="0.25">
      <c r="A196" s="42" t="s">
        <v>297</v>
      </c>
      <c r="B196" s="55" t="s">
        <v>194</v>
      </c>
      <c r="C196" s="57" t="s">
        <v>195</v>
      </c>
      <c r="D196" s="58"/>
      <c r="E196" s="58"/>
      <c r="F196" s="58"/>
      <c r="G196" s="59"/>
      <c r="H196" s="55" t="s">
        <v>194</v>
      </c>
      <c r="I196" s="55" t="s">
        <v>194</v>
      </c>
      <c r="J196" s="55" t="s">
        <v>194</v>
      </c>
      <c r="K196" s="55" t="s">
        <v>194</v>
      </c>
      <c r="L196" s="55" t="s">
        <v>194</v>
      </c>
      <c r="M196" s="55" t="s">
        <v>194</v>
      </c>
      <c r="N196" s="55" t="s">
        <v>194</v>
      </c>
      <c r="O196" s="55" t="s">
        <v>194</v>
      </c>
      <c r="P196" s="55" t="s">
        <v>194</v>
      </c>
      <c r="Q196" s="55" t="s">
        <v>194</v>
      </c>
      <c r="R196" s="55" t="s">
        <v>194</v>
      </c>
      <c r="S196" s="55" t="s">
        <v>194</v>
      </c>
      <c r="T196" s="55" t="s">
        <v>194</v>
      </c>
      <c r="U196" s="55" t="s">
        <v>194</v>
      </c>
      <c r="V196" s="57" t="s">
        <v>195</v>
      </c>
      <c r="W196" s="58"/>
      <c r="X196" s="58"/>
      <c r="Y196" s="58"/>
      <c r="Z196" s="59"/>
      <c r="AA196" s="55" t="s">
        <v>194</v>
      </c>
      <c r="AB196" s="55" t="s">
        <v>194</v>
      </c>
      <c r="AC196" s="55" t="s">
        <v>194</v>
      </c>
      <c r="AD196" s="55" t="s">
        <v>194</v>
      </c>
      <c r="AE196" s="55" t="s">
        <v>194</v>
      </c>
      <c r="AF196" s="55" t="s">
        <v>194</v>
      </c>
    </row>
    <row r="197" spans="1:32" x14ac:dyDescent="0.25">
      <c r="A197" s="43">
        <v>-293462</v>
      </c>
      <c r="B197" s="56"/>
      <c r="C197" s="60"/>
      <c r="D197" s="61"/>
      <c r="E197" s="61"/>
      <c r="F197" s="61"/>
      <c r="G197" s="62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60"/>
      <c r="W197" s="61"/>
      <c r="X197" s="61"/>
      <c r="Y197" s="61"/>
      <c r="Z197" s="62"/>
      <c r="AA197" s="56"/>
      <c r="AB197" s="56"/>
      <c r="AC197" s="56"/>
      <c r="AD197" s="56"/>
      <c r="AE197" s="56"/>
      <c r="AF197" s="56"/>
    </row>
    <row r="198" spans="1:32" x14ac:dyDescent="0.25">
      <c r="A198" s="42" t="s">
        <v>298</v>
      </c>
      <c r="B198" s="57" t="s">
        <v>195</v>
      </c>
      <c r="C198" s="58"/>
      <c r="D198" s="59"/>
      <c r="E198" s="55" t="s">
        <v>194</v>
      </c>
      <c r="F198" s="73" t="s">
        <v>231</v>
      </c>
      <c r="G198" s="38" t="s">
        <v>231</v>
      </c>
      <c r="H198" s="38" t="s">
        <v>231</v>
      </c>
      <c r="I198" s="38" t="s">
        <v>231</v>
      </c>
      <c r="J198" s="38" t="s">
        <v>231</v>
      </c>
      <c r="K198" s="55" t="s">
        <v>194</v>
      </c>
      <c r="L198" s="55" t="s">
        <v>194</v>
      </c>
      <c r="M198" s="55" t="s">
        <v>194</v>
      </c>
      <c r="N198" s="55" t="s">
        <v>194</v>
      </c>
      <c r="O198" s="55" t="s">
        <v>194</v>
      </c>
      <c r="P198" s="73" t="s">
        <v>49</v>
      </c>
      <c r="Q198" s="55" t="s">
        <v>194</v>
      </c>
      <c r="R198" s="55" t="s">
        <v>194</v>
      </c>
      <c r="S198" s="55" t="s">
        <v>194</v>
      </c>
      <c r="T198" s="55" t="s">
        <v>194</v>
      </c>
      <c r="U198" s="55" t="s">
        <v>194</v>
      </c>
      <c r="V198" s="55" t="s">
        <v>194</v>
      </c>
      <c r="W198" s="55" t="s">
        <v>194</v>
      </c>
      <c r="X198" s="55" t="s">
        <v>194</v>
      </c>
      <c r="Y198" s="57" t="s">
        <v>195</v>
      </c>
      <c r="Z198" s="58"/>
      <c r="AA198" s="58"/>
      <c r="AB198" s="58"/>
      <c r="AC198" s="58"/>
      <c r="AD198" s="58"/>
      <c r="AE198" s="58"/>
      <c r="AF198" s="59"/>
    </row>
    <row r="199" spans="1:32" x14ac:dyDescent="0.25">
      <c r="A199" s="43">
        <v>-172594</v>
      </c>
      <c r="B199" s="60"/>
      <c r="C199" s="61"/>
      <c r="D199" s="62"/>
      <c r="E199" s="56"/>
      <c r="F199" s="74"/>
      <c r="G199" s="39">
        <v>607</v>
      </c>
      <c r="H199" s="39">
        <v>607</v>
      </c>
      <c r="I199" s="39">
        <v>607</v>
      </c>
      <c r="J199" s="39">
        <v>607</v>
      </c>
      <c r="K199" s="56"/>
      <c r="L199" s="56"/>
      <c r="M199" s="56"/>
      <c r="N199" s="56"/>
      <c r="O199" s="56"/>
      <c r="P199" s="74"/>
      <c r="Q199" s="56"/>
      <c r="R199" s="56"/>
      <c r="S199" s="56"/>
      <c r="T199" s="56"/>
      <c r="U199" s="56"/>
      <c r="V199" s="56"/>
      <c r="W199" s="56"/>
      <c r="X199" s="56"/>
      <c r="Y199" s="60"/>
      <c r="Z199" s="61"/>
      <c r="AA199" s="61"/>
      <c r="AB199" s="61"/>
      <c r="AC199" s="61"/>
      <c r="AD199" s="61"/>
      <c r="AE199" s="61"/>
      <c r="AF199" s="62"/>
    </row>
    <row r="200" spans="1:32" x14ac:dyDescent="0.25">
      <c r="A200" s="42" t="s">
        <v>299</v>
      </c>
      <c r="B200" s="55" t="s">
        <v>194</v>
      </c>
      <c r="C200" s="55" t="s">
        <v>194</v>
      </c>
      <c r="D200" s="55" t="s">
        <v>194</v>
      </c>
      <c r="E200" s="55" t="s">
        <v>194</v>
      </c>
      <c r="F200" s="55" t="s">
        <v>194</v>
      </c>
      <c r="G200" s="55" t="s">
        <v>194</v>
      </c>
      <c r="H200" s="55" t="s">
        <v>194</v>
      </c>
      <c r="I200" s="55" t="s">
        <v>194</v>
      </c>
      <c r="J200" s="55" t="s">
        <v>194</v>
      </c>
      <c r="K200" s="55" t="s">
        <v>194</v>
      </c>
      <c r="L200" s="55" t="s">
        <v>194</v>
      </c>
      <c r="M200" s="55" t="s">
        <v>194</v>
      </c>
      <c r="N200" s="55" t="s">
        <v>194</v>
      </c>
      <c r="O200" s="55" t="s">
        <v>194</v>
      </c>
      <c r="P200" s="55" t="s">
        <v>194</v>
      </c>
      <c r="Q200" s="55" t="s">
        <v>194</v>
      </c>
      <c r="R200" s="55" t="s">
        <v>194</v>
      </c>
      <c r="S200" s="55" t="s">
        <v>194</v>
      </c>
      <c r="T200" s="55" t="s">
        <v>194</v>
      </c>
      <c r="U200" s="55" t="s">
        <v>194</v>
      </c>
      <c r="V200" s="55" t="s">
        <v>194</v>
      </c>
      <c r="W200" s="55" t="s">
        <v>194</v>
      </c>
      <c r="X200" s="55" t="s">
        <v>194</v>
      </c>
      <c r="Y200" s="55" t="s">
        <v>194</v>
      </c>
      <c r="Z200" s="55" t="s">
        <v>194</v>
      </c>
      <c r="AA200" s="65" t="s">
        <v>115</v>
      </c>
      <c r="AB200" s="65" t="s">
        <v>115</v>
      </c>
      <c r="AC200" s="65" t="s">
        <v>115</v>
      </c>
      <c r="AD200" s="65" t="s">
        <v>115</v>
      </c>
      <c r="AE200" s="65" t="s">
        <v>115</v>
      </c>
      <c r="AF200" s="55" t="s">
        <v>194</v>
      </c>
    </row>
    <row r="201" spans="1:32" x14ac:dyDescent="0.25">
      <c r="A201" s="43">
        <v>-392734</v>
      </c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66"/>
      <c r="AB201" s="66"/>
      <c r="AC201" s="66"/>
      <c r="AD201" s="66"/>
      <c r="AE201" s="66"/>
      <c r="AF201" s="56"/>
    </row>
    <row r="202" spans="1:32" ht="18" x14ac:dyDescent="0.25">
      <c r="A202" s="42" t="s">
        <v>300</v>
      </c>
      <c r="B202" s="77" t="s">
        <v>223</v>
      </c>
      <c r="C202" s="55" t="s">
        <v>194</v>
      </c>
      <c r="D202" s="55" t="s">
        <v>194</v>
      </c>
      <c r="E202" s="55" t="s">
        <v>194</v>
      </c>
      <c r="F202" s="55" t="s">
        <v>194</v>
      </c>
      <c r="G202" s="55" t="s">
        <v>194</v>
      </c>
      <c r="H202" s="55" t="s">
        <v>194</v>
      </c>
      <c r="I202" s="55" t="s">
        <v>194</v>
      </c>
      <c r="J202" s="55" t="s">
        <v>194</v>
      </c>
      <c r="K202" s="55" t="s">
        <v>194</v>
      </c>
      <c r="L202" s="55" t="s">
        <v>194</v>
      </c>
      <c r="M202" s="57" t="s">
        <v>195</v>
      </c>
      <c r="N202" s="58"/>
      <c r="O202" s="58"/>
      <c r="P202" s="58"/>
      <c r="Q202" s="58"/>
      <c r="R202" s="58"/>
      <c r="S202" s="58"/>
      <c r="T202" s="58"/>
      <c r="U202" s="58"/>
      <c r="V202" s="59"/>
      <c r="W202" s="55" t="s">
        <v>194</v>
      </c>
      <c r="X202" s="55" t="s">
        <v>194</v>
      </c>
      <c r="Y202" s="55" t="s">
        <v>194</v>
      </c>
      <c r="Z202" s="55" t="s">
        <v>194</v>
      </c>
      <c r="AA202" s="55" t="s">
        <v>194</v>
      </c>
      <c r="AB202" s="55" t="s">
        <v>194</v>
      </c>
      <c r="AC202" s="55" t="s">
        <v>194</v>
      </c>
      <c r="AD202" s="55" t="s">
        <v>194</v>
      </c>
      <c r="AE202" s="55" t="s">
        <v>194</v>
      </c>
      <c r="AF202" s="55" t="s">
        <v>194</v>
      </c>
    </row>
    <row r="203" spans="1:32" x14ac:dyDescent="0.25">
      <c r="A203" s="43">
        <v>-396355</v>
      </c>
      <c r="B203" s="78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60"/>
      <c r="N203" s="61"/>
      <c r="O203" s="61"/>
      <c r="P203" s="61"/>
      <c r="Q203" s="61"/>
      <c r="R203" s="61"/>
      <c r="S203" s="61"/>
      <c r="T203" s="61"/>
      <c r="U203" s="61"/>
      <c r="V203" s="62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</row>
    <row r="204" spans="1:32" x14ac:dyDescent="0.25">
      <c r="A204" s="42" t="s">
        <v>301</v>
      </c>
      <c r="B204" s="77" t="s">
        <v>147</v>
      </c>
      <c r="C204" s="55" t="s">
        <v>194</v>
      </c>
      <c r="D204" s="55" t="s">
        <v>194</v>
      </c>
      <c r="E204" s="55" t="s">
        <v>194</v>
      </c>
      <c r="F204" s="55" t="s">
        <v>194</v>
      </c>
      <c r="G204" s="77" t="s">
        <v>224</v>
      </c>
      <c r="H204" s="77" t="s">
        <v>224</v>
      </c>
      <c r="I204" s="77" t="s">
        <v>224</v>
      </c>
      <c r="J204" s="55" t="s">
        <v>194</v>
      </c>
      <c r="K204" s="55" t="s">
        <v>194</v>
      </c>
      <c r="L204" s="55" t="s">
        <v>194</v>
      </c>
      <c r="M204" s="57" t="s">
        <v>195</v>
      </c>
      <c r="N204" s="58"/>
      <c r="O204" s="58"/>
      <c r="P204" s="58"/>
      <c r="Q204" s="58"/>
      <c r="R204" s="58"/>
      <c r="S204" s="59"/>
      <c r="T204" s="55" t="s">
        <v>194</v>
      </c>
      <c r="U204" s="55" t="s">
        <v>194</v>
      </c>
      <c r="V204" s="55" t="s">
        <v>194</v>
      </c>
      <c r="W204" s="55" t="s">
        <v>194</v>
      </c>
      <c r="X204" s="55" t="s">
        <v>194</v>
      </c>
      <c r="Y204" s="55" t="s">
        <v>194</v>
      </c>
      <c r="Z204" s="55" t="s">
        <v>194</v>
      </c>
      <c r="AA204" s="55" t="s">
        <v>194</v>
      </c>
      <c r="AB204" s="77" t="s">
        <v>123</v>
      </c>
      <c r="AC204" s="77" t="s">
        <v>123</v>
      </c>
      <c r="AD204" s="77" t="s">
        <v>123</v>
      </c>
      <c r="AE204" s="55" t="s">
        <v>194</v>
      </c>
      <c r="AF204" s="55" t="s">
        <v>194</v>
      </c>
    </row>
    <row r="205" spans="1:32" x14ac:dyDescent="0.25">
      <c r="A205" s="43">
        <v>-408925</v>
      </c>
      <c r="B205" s="78"/>
      <c r="C205" s="56"/>
      <c r="D205" s="56"/>
      <c r="E205" s="56"/>
      <c r="F205" s="56"/>
      <c r="G205" s="78"/>
      <c r="H205" s="78"/>
      <c r="I205" s="78"/>
      <c r="J205" s="56"/>
      <c r="K205" s="56"/>
      <c r="L205" s="56"/>
      <c r="M205" s="60"/>
      <c r="N205" s="61"/>
      <c r="O205" s="61"/>
      <c r="P205" s="61"/>
      <c r="Q205" s="61"/>
      <c r="R205" s="61"/>
      <c r="S205" s="62"/>
      <c r="T205" s="56"/>
      <c r="U205" s="56"/>
      <c r="V205" s="56"/>
      <c r="W205" s="56"/>
      <c r="X205" s="56"/>
      <c r="Y205" s="56"/>
      <c r="Z205" s="56"/>
      <c r="AA205" s="56"/>
      <c r="AB205" s="78"/>
      <c r="AC205" s="78"/>
      <c r="AD205" s="78"/>
      <c r="AE205" s="56"/>
      <c r="AF205" s="56"/>
    </row>
    <row r="206" spans="1:32" x14ac:dyDescent="0.25">
      <c r="A206" s="42" t="s">
        <v>302</v>
      </c>
      <c r="B206" s="55" t="s">
        <v>194</v>
      </c>
      <c r="C206" s="55" t="s">
        <v>194</v>
      </c>
      <c r="D206" s="55" t="s">
        <v>194</v>
      </c>
      <c r="E206" s="55" t="s">
        <v>194</v>
      </c>
      <c r="F206" s="55" t="s">
        <v>194</v>
      </c>
      <c r="G206" s="77" t="s">
        <v>295</v>
      </c>
      <c r="H206" s="77" t="s">
        <v>295</v>
      </c>
      <c r="I206" s="77" t="s">
        <v>295</v>
      </c>
      <c r="J206" s="55" t="s">
        <v>194</v>
      </c>
      <c r="K206" s="55" t="s">
        <v>194</v>
      </c>
      <c r="L206" s="55" t="s">
        <v>194</v>
      </c>
      <c r="M206" s="55" t="s">
        <v>194</v>
      </c>
      <c r="N206" s="55" t="s">
        <v>194</v>
      </c>
      <c r="O206" s="55" t="s">
        <v>194</v>
      </c>
      <c r="P206" s="55" t="s">
        <v>194</v>
      </c>
      <c r="Q206" s="55" t="s">
        <v>194</v>
      </c>
      <c r="R206" s="55" t="s">
        <v>194</v>
      </c>
      <c r="S206" s="55" t="s">
        <v>194</v>
      </c>
      <c r="T206" s="55" t="s">
        <v>194</v>
      </c>
      <c r="U206" s="55" t="s">
        <v>194</v>
      </c>
      <c r="V206" s="55" t="s">
        <v>194</v>
      </c>
      <c r="W206" s="55" t="s">
        <v>194</v>
      </c>
      <c r="X206" s="55" t="s">
        <v>194</v>
      </c>
      <c r="Y206" s="55" t="s">
        <v>194</v>
      </c>
      <c r="Z206" s="55" t="s">
        <v>194</v>
      </c>
      <c r="AA206" s="55" t="s">
        <v>194</v>
      </c>
      <c r="AB206" s="77" t="s">
        <v>303</v>
      </c>
      <c r="AC206" s="77" t="s">
        <v>303</v>
      </c>
      <c r="AD206" s="77" t="s">
        <v>303</v>
      </c>
      <c r="AE206" s="55" t="s">
        <v>194</v>
      </c>
      <c r="AF206" s="55" t="s">
        <v>194</v>
      </c>
    </row>
    <row r="207" spans="1:32" x14ac:dyDescent="0.25">
      <c r="A207" s="43">
        <v>-379290</v>
      </c>
      <c r="B207" s="56"/>
      <c r="C207" s="56"/>
      <c r="D207" s="56"/>
      <c r="E207" s="56"/>
      <c r="F207" s="56"/>
      <c r="G207" s="78"/>
      <c r="H207" s="78"/>
      <c r="I207" s="78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78"/>
      <c r="AC207" s="78"/>
      <c r="AD207" s="78"/>
      <c r="AE207" s="56"/>
      <c r="AF207" s="56"/>
    </row>
    <row r="208" spans="1:32" x14ac:dyDescent="0.25">
      <c r="A208" s="42" t="s">
        <v>304</v>
      </c>
      <c r="B208" s="55" t="s">
        <v>194</v>
      </c>
      <c r="C208" s="55" t="s">
        <v>194</v>
      </c>
      <c r="D208" s="55" t="s">
        <v>194</v>
      </c>
      <c r="E208" s="55" t="s">
        <v>194</v>
      </c>
      <c r="F208" s="55" t="s">
        <v>194</v>
      </c>
      <c r="G208" s="55" t="s">
        <v>194</v>
      </c>
      <c r="H208" s="55" t="s">
        <v>194</v>
      </c>
      <c r="I208" s="55" t="s">
        <v>194</v>
      </c>
      <c r="J208" s="55" t="s">
        <v>194</v>
      </c>
      <c r="K208" s="55" t="s">
        <v>194</v>
      </c>
      <c r="L208" s="55" t="s">
        <v>194</v>
      </c>
      <c r="M208" s="55" t="s">
        <v>194</v>
      </c>
      <c r="N208" s="55" t="s">
        <v>194</v>
      </c>
      <c r="O208" s="55" t="s">
        <v>194</v>
      </c>
      <c r="P208" s="55" t="s">
        <v>194</v>
      </c>
      <c r="Q208" s="55" t="s">
        <v>194</v>
      </c>
      <c r="R208" s="55" t="s">
        <v>194</v>
      </c>
      <c r="S208" s="55" t="s">
        <v>194</v>
      </c>
      <c r="T208" s="55" t="s">
        <v>194</v>
      </c>
      <c r="U208" s="55" t="s">
        <v>194</v>
      </c>
      <c r="V208" s="55" t="s">
        <v>194</v>
      </c>
      <c r="W208" s="55" t="s">
        <v>194</v>
      </c>
      <c r="X208" s="55" t="s">
        <v>194</v>
      </c>
      <c r="Y208" s="55" t="s">
        <v>194</v>
      </c>
      <c r="Z208" s="55" t="s">
        <v>194</v>
      </c>
      <c r="AA208" s="55" t="s">
        <v>194</v>
      </c>
      <c r="AB208" s="55" t="s">
        <v>194</v>
      </c>
      <c r="AC208" s="55" t="s">
        <v>194</v>
      </c>
      <c r="AD208" s="55" t="s">
        <v>194</v>
      </c>
      <c r="AE208" s="55" t="s">
        <v>194</v>
      </c>
      <c r="AF208" s="55" t="s">
        <v>194</v>
      </c>
    </row>
    <row r="209" spans="1:32" x14ac:dyDescent="0.25">
      <c r="A209" s="43">
        <v>-297345</v>
      </c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</row>
    <row r="210" spans="1:32" x14ac:dyDescent="0.25">
      <c r="A210" s="42" t="s">
        <v>305</v>
      </c>
      <c r="B210" s="77" t="s">
        <v>213</v>
      </c>
      <c r="C210" s="55" t="s">
        <v>194</v>
      </c>
      <c r="D210" s="55" t="s">
        <v>194</v>
      </c>
      <c r="E210" s="55" t="s">
        <v>194</v>
      </c>
      <c r="F210" s="55" t="s">
        <v>194</v>
      </c>
      <c r="G210" s="55" t="s">
        <v>194</v>
      </c>
      <c r="H210" s="55" t="s">
        <v>194</v>
      </c>
      <c r="I210" s="55" t="s">
        <v>194</v>
      </c>
      <c r="J210" s="55" t="s">
        <v>194</v>
      </c>
      <c r="K210" s="55" t="s">
        <v>194</v>
      </c>
      <c r="L210" s="55" t="s">
        <v>194</v>
      </c>
      <c r="M210" s="55" t="s">
        <v>194</v>
      </c>
      <c r="N210" s="55" t="s">
        <v>194</v>
      </c>
      <c r="O210" s="55" t="s">
        <v>194</v>
      </c>
      <c r="P210" s="55" t="s">
        <v>194</v>
      </c>
      <c r="Q210" s="55" t="s">
        <v>194</v>
      </c>
      <c r="R210" s="55" t="s">
        <v>194</v>
      </c>
      <c r="S210" s="55" t="s">
        <v>194</v>
      </c>
      <c r="T210" s="55" t="s">
        <v>194</v>
      </c>
      <c r="U210" s="55" t="s">
        <v>194</v>
      </c>
      <c r="V210" s="55" t="s">
        <v>194</v>
      </c>
      <c r="W210" s="55" t="s">
        <v>194</v>
      </c>
      <c r="X210" s="55" t="s">
        <v>194</v>
      </c>
      <c r="Y210" s="55" t="s">
        <v>194</v>
      </c>
      <c r="Z210" s="55" t="s">
        <v>194</v>
      </c>
      <c r="AA210" s="55" t="s">
        <v>194</v>
      </c>
      <c r="AB210" s="55" t="s">
        <v>194</v>
      </c>
      <c r="AC210" s="55" t="s">
        <v>194</v>
      </c>
      <c r="AD210" s="55" t="s">
        <v>194</v>
      </c>
      <c r="AE210" s="55" t="s">
        <v>194</v>
      </c>
      <c r="AF210" s="55" t="s">
        <v>194</v>
      </c>
    </row>
    <row r="211" spans="1:32" x14ac:dyDescent="0.25">
      <c r="A211" s="43">
        <v>-166401</v>
      </c>
      <c r="B211" s="78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</row>
    <row r="212" spans="1:32" x14ac:dyDescent="0.25">
      <c r="A212" s="42" t="s">
        <v>306</v>
      </c>
      <c r="B212" s="67" t="s">
        <v>201</v>
      </c>
      <c r="C212" s="69"/>
      <c r="D212" s="55" t="s">
        <v>194</v>
      </c>
      <c r="E212" s="55" t="s">
        <v>194</v>
      </c>
      <c r="F212" s="55" t="s">
        <v>194</v>
      </c>
      <c r="G212" s="55" t="s">
        <v>194</v>
      </c>
      <c r="H212" s="55" t="s">
        <v>194</v>
      </c>
      <c r="I212" s="55" t="s">
        <v>194</v>
      </c>
      <c r="J212" s="55" t="s">
        <v>194</v>
      </c>
      <c r="K212" s="55" t="s">
        <v>194</v>
      </c>
      <c r="L212" s="55" t="s">
        <v>194</v>
      </c>
      <c r="M212" s="55" t="s">
        <v>194</v>
      </c>
      <c r="N212" s="55" t="s">
        <v>194</v>
      </c>
      <c r="O212" s="55" t="s">
        <v>194</v>
      </c>
      <c r="P212" s="55" t="s">
        <v>194</v>
      </c>
      <c r="Q212" s="55" t="s">
        <v>194</v>
      </c>
      <c r="R212" s="55" t="s">
        <v>194</v>
      </c>
      <c r="S212" s="55" t="s">
        <v>194</v>
      </c>
      <c r="T212" s="55" t="s">
        <v>194</v>
      </c>
      <c r="U212" s="55" t="s">
        <v>194</v>
      </c>
      <c r="V212" s="55" t="s">
        <v>194</v>
      </c>
      <c r="W212" s="55" t="s">
        <v>194</v>
      </c>
      <c r="X212" s="55" t="s">
        <v>194</v>
      </c>
      <c r="Y212" s="55" t="s">
        <v>194</v>
      </c>
      <c r="Z212" s="55" t="s">
        <v>194</v>
      </c>
      <c r="AA212" s="55" t="s">
        <v>194</v>
      </c>
      <c r="AB212" s="55" t="s">
        <v>194</v>
      </c>
      <c r="AC212" s="55" t="s">
        <v>194</v>
      </c>
      <c r="AD212" s="55" t="s">
        <v>194</v>
      </c>
      <c r="AE212" s="55" t="s">
        <v>194</v>
      </c>
      <c r="AF212" s="55" t="s">
        <v>194</v>
      </c>
    </row>
    <row r="213" spans="1:32" x14ac:dyDescent="0.25">
      <c r="A213" s="43">
        <v>-224195</v>
      </c>
      <c r="B213" s="70"/>
      <c r="C213" s="72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</row>
    <row r="214" spans="1:32" x14ac:dyDescent="0.25">
      <c r="A214" s="42" t="s">
        <v>307</v>
      </c>
      <c r="B214" s="67" t="s">
        <v>201</v>
      </c>
      <c r="C214" s="69"/>
      <c r="D214" s="55" t="s">
        <v>194</v>
      </c>
      <c r="E214" s="55" t="s">
        <v>194</v>
      </c>
      <c r="F214" s="73" t="s">
        <v>247</v>
      </c>
      <c r="G214" s="73" t="s">
        <v>247</v>
      </c>
      <c r="H214" s="73" t="s">
        <v>247</v>
      </c>
      <c r="I214" s="73" t="s">
        <v>247</v>
      </c>
      <c r="J214" s="73" t="s">
        <v>247</v>
      </c>
      <c r="K214" s="75" t="s">
        <v>37</v>
      </c>
      <c r="L214" s="75" t="s">
        <v>37</v>
      </c>
      <c r="M214" s="65" t="s">
        <v>104</v>
      </c>
      <c r="N214" s="65" t="s">
        <v>104</v>
      </c>
      <c r="O214" s="65" t="s">
        <v>104</v>
      </c>
      <c r="P214" s="65" t="s">
        <v>104</v>
      </c>
      <c r="Q214" s="55" t="s">
        <v>194</v>
      </c>
      <c r="R214" s="55" t="s">
        <v>194</v>
      </c>
      <c r="S214" s="55" t="s">
        <v>194</v>
      </c>
      <c r="T214" s="65" t="s">
        <v>228</v>
      </c>
      <c r="U214" s="65" t="s">
        <v>228</v>
      </c>
      <c r="V214" s="65" t="s">
        <v>228</v>
      </c>
      <c r="W214" s="65" t="s">
        <v>228</v>
      </c>
      <c r="X214" s="65" t="s">
        <v>228</v>
      </c>
      <c r="Y214" s="127" t="s">
        <v>37</v>
      </c>
      <c r="Z214" s="128"/>
      <c r="AA214" s="73" t="s">
        <v>108</v>
      </c>
      <c r="AB214" s="73" t="s">
        <v>108</v>
      </c>
      <c r="AC214" s="73" t="s">
        <v>108</v>
      </c>
      <c r="AD214" s="73" t="s">
        <v>108</v>
      </c>
      <c r="AE214" s="73" t="s">
        <v>108</v>
      </c>
      <c r="AF214" s="55" t="s">
        <v>194</v>
      </c>
    </row>
    <row r="215" spans="1:32" x14ac:dyDescent="0.25">
      <c r="A215" s="43">
        <v>-379140</v>
      </c>
      <c r="B215" s="70"/>
      <c r="C215" s="72"/>
      <c r="D215" s="56"/>
      <c r="E215" s="56"/>
      <c r="F215" s="74"/>
      <c r="G215" s="74"/>
      <c r="H215" s="74"/>
      <c r="I215" s="74"/>
      <c r="J215" s="74"/>
      <c r="K215" s="76"/>
      <c r="L215" s="76"/>
      <c r="M215" s="66"/>
      <c r="N215" s="66"/>
      <c r="O215" s="66"/>
      <c r="P215" s="66"/>
      <c r="Q215" s="56"/>
      <c r="R215" s="56"/>
      <c r="S215" s="56"/>
      <c r="T215" s="66"/>
      <c r="U215" s="66"/>
      <c r="V215" s="66"/>
      <c r="W215" s="66"/>
      <c r="X215" s="66"/>
      <c r="Y215" s="129"/>
      <c r="Z215" s="130"/>
      <c r="AA215" s="74"/>
      <c r="AB215" s="74"/>
      <c r="AC215" s="74"/>
      <c r="AD215" s="74"/>
      <c r="AE215" s="74"/>
      <c r="AF215" s="56"/>
    </row>
    <row r="216" spans="1:32" x14ac:dyDescent="0.25">
      <c r="A216" s="42" t="s">
        <v>308</v>
      </c>
      <c r="B216" s="55" t="s">
        <v>194</v>
      </c>
      <c r="C216" s="53" t="s">
        <v>162</v>
      </c>
      <c r="D216" s="75" t="s">
        <v>37</v>
      </c>
      <c r="E216" s="75" t="s">
        <v>37</v>
      </c>
      <c r="F216" s="53" t="s">
        <v>162</v>
      </c>
      <c r="G216" s="53" t="s">
        <v>162</v>
      </c>
      <c r="H216" s="53" t="s">
        <v>162</v>
      </c>
      <c r="I216" s="53" t="s">
        <v>162</v>
      </c>
      <c r="J216" s="53" t="s">
        <v>162</v>
      </c>
      <c r="K216" s="75" t="s">
        <v>37</v>
      </c>
      <c r="L216" s="75" t="s">
        <v>37</v>
      </c>
      <c r="M216" s="53" t="s">
        <v>162</v>
      </c>
      <c r="N216" s="53" t="s">
        <v>162</v>
      </c>
      <c r="O216" s="53" t="s">
        <v>162</v>
      </c>
      <c r="P216" s="53" t="s">
        <v>162</v>
      </c>
      <c r="Q216" s="53" t="s">
        <v>162</v>
      </c>
      <c r="R216" s="55" t="s">
        <v>194</v>
      </c>
      <c r="S216" s="55" t="s">
        <v>194</v>
      </c>
      <c r="T216" s="55" t="s">
        <v>194</v>
      </c>
      <c r="U216" s="55" t="s">
        <v>194</v>
      </c>
      <c r="V216" s="55" t="s">
        <v>194</v>
      </c>
      <c r="W216" s="55" t="s">
        <v>194</v>
      </c>
      <c r="X216" s="55" t="s">
        <v>194</v>
      </c>
      <c r="Y216" s="55" t="s">
        <v>194</v>
      </c>
      <c r="Z216" s="55" t="s">
        <v>194</v>
      </c>
      <c r="AA216" s="55" t="s">
        <v>194</v>
      </c>
      <c r="AB216" s="77" t="s">
        <v>303</v>
      </c>
      <c r="AC216" s="77" t="s">
        <v>303</v>
      </c>
      <c r="AD216" s="77" t="s">
        <v>303</v>
      </c>
      <c r="AE216" s="53" t="s">
        <v>131</v>
      </c>
      <c r="AF216" s="75" t="s">
        <v>37</v>
      </c>
    </row>
    <row r="217" spans="1:32" x14ac:dyDescent="0.25">
      <c r="A217" s="43">
        <v>-355924</v>
      </c>
      <c r="B217" s="56"/>
      <c r="C217" s="54"/>
      <c r="D217" s="76"/>
      <c r="E217" s="76"/>
      <c r="F217" s="54"/>
      <c r="G217" s="54"/>
      <c r="H217" s="54"/>
      <c r="I217" s="54"/>
      <c r="J217" s="54"/>
      <c r="K217" s="76"/>
      <c r="L217" s="76"/>
      <c r="M217" s="54"/>
      <c r="N217" s="54"/>
      <c r="O217" s="54"/>
      <c r="P217" s="54"/>
      <c r="Q217" s="54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78"/>
      <c r="AC217" s="78"/>
      <c r="AD217" s="78"/>
      <c r="AE217" s="54"/>
      <c r="AF217" s="76"/>
    </row>
    <row r="218" spans="1:32" x14ac:dyDescent="0.25">
      <c r="A218" s="42" t="s">
        <v>309</v>
      </c>
      <c r="B218" s="67" t="s">
        <v>201</v>
      </c>
      <c r="C218" s="69"/>
      <c r="D218" s="55" t="s">
        <v>194</v>
      </c>
      <c r="E218" s="55" t="s">
        <v>194</v>
      </c>
      <c r="F218" s="57" t="s">
        <v>195</v>
      </c>
      <c r="G218" s="58"/>
      <c r="H218" s="58"/>
      <c r="I218" s="58"/>
      <c r="J218" s="58"/>
      <c r="K218" s="58"/>
      <c r="L218" s="58"/>
      <c r="M218" s="58"/>
      <c r="N218" s="58"/>
      <c r="O218" s="59"/>
      <c r="P218" s="55" t="s">
        <v>194</v>
      </c>
      <c r="Q218" s="55" t="s">
        <v>194</v>
      </c>
      <c r="R218" s="55" t="s">
        <v>194</v>
      </c>
      <c r="S218" s="55" t="s">
        <v>194</v>
      </c>
      <c r="T218" s="55" t="s">
        <v>194</v>
      </c>
      <c r="U218" s="55" t="s">
        <v>194</v>
      </c>
      <c r="V218" s="55" t="s">
        <v>194</v>
      </c>
      <c r="W218" s="55" t="s">
        <v>194</v>
      </c>
      <c r="X218" s="55" t="s">
        <v>194</v>
      </c>
      <c r="Y218" s="55" t="s">
        <v>194</v>
      </c>
      <c r="Z218" s="55" t="s">
        <v>194</v>
      </c>
      <c r="AA218" s="55" t="s">
        <v>194</v>
      </c>
      <c r="AB218" s="55" t="s">
        <v>194</v>
      </c>
      <c r="AC218" s="55" t="s">
        <v>194</v>
      </c>
      <c r="AD218" s="55" t="s">
        <v>194</v>
      </c>
      <c r="AE218" s="55" t="s">
        <v>194</v>
      </c>
      <c r="AF218" s="55" t="s">
        <v>194</v>
      </c>
    </row>
    <row r="219" spans="1:32" x14ac:dyDescent="0.25">
      <c r="A219" s="43">
        <v>-318942</v>
      </c>
      <c r="B219" s="70"/>
      <c r="C219" s="72"/>
      <c r="D219" s="56"/>
      <c r="E219" s="56"/>
      <c r="F219" s="60"/>
      <c r="G219" s="61"/>
      <c r="H219" s="61"/>
      <c r="I219" s="61"/>
      <c r="J219" s="61"/>
      <c r="K219" s="61"/>
      <c r="L219" s="61"/>
      <c r="M219" s="61"/>
      <c r="N219" s="61"/>
      <c r="O219" s="62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</row>
    <row r="220" spans="1:32" x14ac:dyDescent="0.25">
      <c r="A220" s="42" t="s">
        <v>310</v>
      </c>
      <c r="B220" s="55" t="s">
        <v>194</v>
      </c>
      <c r="C220" s="55" t="s">
        <v>194</v>
      </c>
      <c r="D220" s="55" t="s">
        <v>194</v>
      </c>
      <c r="E220" s="55" t="s">
        <v>194</v>
      </c>
      <c r="F220" s="55" t="s">
        <v>194</v>
      </c>
      <c r="G220" s="77" t="s">
        <v>208</v>
      </c>
      <c r="H220" s="77" t="s">
        <v>208</v>
      </c>
      <c r="I220" s="77" t="s">
        <v>208</v>
      </c>
      <c r="J220" s="55" t="s">
        <v>194</v>
      </c>
      <c r="K220" s="55" t="s">
        <v>194</v>
      </c>
      <c r="L220" s="55" t="s">
        <v>194</v>
      </c>
      <c r="M220" s="55" t="s">
        <v>194</v>
      </c>
      <c r="N220" s="77" t="s">
        <v>103</v>
      </c>
      <c r="O220" s="77" t="s">
        <v>103</v>
      </c>
      <c r="P220" s="77" t="s">
        <v>103</v>
      </c>
      <c r="Q220" s="55" t="s">
        <v>194</v>
      </c>
      <c r="R220" s="55" t="s">
        <v>194</v>
      </c>
      <c r="S220" s="55" t="s">
        <v>194</v>
      </c>
      <c r="T220" s="55" t="s">
        <v>194</v>
      </c>
      <c r="U220" s="77" t="s">
        <v>79</v>
      </c>
      <c r="V220" s="77" t="s">
        <v>79</v>
      </c>
      <c r="W220" s="77" t="s">
        <v>79</v>
      </c>
      <c r="X220" s="53" t="s">
        <v>278</v>
      </c>
      <c r="Y220" s="75" t="s">
        <v>37</v>
      </c>
      <c r="Z220" s="75" t="s">
        <v>37</v>
      </c>
      <c r="AA220" s="53" t="s">
        <v>278</v>
      </c>
      <c r="AB220" s="53" t="s">
        <v>278</v>
      </c>
      <c r="AC220" s="53" t="s">
        <v>278</v>
      </c>
      <c r="AD220" s="53" t="s">
        <v>278</v>
      </c>
      <c r="AE220" s="53" t="s">
        <v>278</v>
      </c>
      <c r="AF220" s="75" t="s">
        <v>37</v>
      </c>
    </row>
    <row r="221" spans="1:32" x14ac:dyDescent="0.25">
      <c r="A221" s="43">
        <v>-68095</v>
      </c>
      <c r="B221" s="56"/>
      <c r="C221" s="56"/>
      <c r="D221" s="56"/>
      <c r="E221" s="56"/>
      <c r="F221" s="56"/>
      <c r="G221" s="78"/>
      <c r="H221" s="78"/>
      <c r="I221" s="78"/>
      <c r="J221" s="56"/>
      <c r="K221" s="56"/>
      <c r="L221" s="56"/>
      <c r="M221" s="56"/>
      <c r="N221" s="78"/>
      <c r="O221" s="78"/>
      <c r="P221" s="78"/>
      <c r="Q221" s="56"/>
      <c r="R221" s="56"/>
      <c r="S221" s="56"/>
      <c r="T221" s="56"/>
      <c r="U221" s="78"/>
      <c r="V221" s="78"/>
      <c r="W221" s="78"/>
      <c r="X221" s="54"/>
      <c r="Y221" s="76"/>
      <c r="Z221" s="76"/>
      <c r="AA221" s="54"/>
      <c r="AB221" s="54"/>
      <c r="AC221" s="54"/>
      <c r="AD221" s="54"/>
      <c r="AE221" s="54"/>
      <c r="AF221" s="76"/>
    </row>
    <row r="222" spans="1:32" x14ac:dyDescent="0.25">
      <c r="A222" s="42" t="s">
        <v>311</v>
      </c>
      <c r="B222" s="55" t="s">
        <v>194</v>
      </c>
      <c r="C222" s="55" t="s">
        <v>194</v>
      </c>
      <c r="D222" s="55" t="s">
        <v>194</v>
      </c>
      <c r="E222" s="55" t="s">
        <v>194</v>
      </c>
      <c r="F222" s="55" t="s">
        <v>194</v>
      </c>
      <c r="G222" s="55" t="s">
        <v>194</v>
      </c>
      <c r="H222" s="55" t="s">
        <v>194</v>
      </c>
      <c r="I222" s="55" t="s">
        <v>194</v>
      </c>
      <c r="J222" s="55" t="s">
        <v>194</v>
      </c>
      <c r="K222" s="55" t="s">
        <v>194</v>
      </c>
      <c r="L222" s="48" t="s">
        <v>194</v>
      </c>
      <c r="M222" s="48" t="s">
        <v>194</v>
      </c>
      <c r="N222" s="48" t="s">
        <v>194</v>
      </c>
      <c r="O222" s="48" t="s">
        <v>194</v>
      </c>
      <c r="P222" s="48" t="s">
        <v>194</v>
      </c>
      <c r="Q222" s="48" t="s">
        <v>194</v>
      </c>
      <c r="R222" s="48" t="s">
        <v>194</v>
      </c>
      <c r="S222" s="48" t="s">
        <v>194</v>
      </c>
      <c r="T222" s="48" t="s">
        <v>194</v>
      </c>
      <c r="U222" s="48" t="s">
        <v>194</v>
      </c>
      <c r="V222" s="48" t="s">
        <v>194</v>
      </c>
      <c r="W222" s="48" t="s">
        <v>194</v>
      </c>
      <c r="X222" s="48" t="s">
        <v>194</v>
      </c>
      <c r="Y222" s="55" t="s">
        <v>194</v>
      </c>
      <c r="Z222" s="55" t="s">
        <v>194</v>
      </c>
      <c r="AA222" s="55" t="s">
        <v>194</v>
      </c>
      <c r="AB222" s="55" t="s">
        <v>194</v>
      </c>
      <c r="AC222" s="55" t="s">
        <v>194</v>
      </c>
      <c r="AD222" s="55" t="s">
        <v>194</v>
      </c>
      <c r="AE222" s="55" t="s">
        <v>194</v>
      </c>
      <c r="AF222" s="55" t="s">
        <v>194</v>
      </c>
    </row>
    <row r="223" spans="1:32" x14ac:dyDescent="0.25">
      <c r="A223" s="43">
        <v>-335952</v>
      </c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85" t="s">
        <v>195</v>
      </c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7"/>
      <c r="Y223" s="56"/>
      <c r="Z223" s="56"/>
      <c r="AA223" s="56"/>
      <c r="AB223" s="56"/>
      <c r="AC223" s="56"/>
      <c r="AD223" s="56"/>
      <c r="AE223" s="56"/>
      <c r="AF223" s="56"/>
    </row>
    <row r="224" spans="1:32" ht="16.5" x14ac:dyDescent="0.25">
      <c r="A224" s="42" t="s">
        <v>312</v>
      </c>
      <c r="B224" s="55" t="s">
        <v>194</v>
      </c>
      <c r="C224" s="73" t="s">
        <v>46</v>
      </c>
      <c r="D224" s="75" t="s">
        <v>37</v>
      </c>
      <c r="E224" s="75" t="s">
        <v>37</v>
      </c>
      <c r="F224" s="73" t="s">
        <v>102</v>
      </c>
      <c r="G224" s="73" t="s">
        <v>102</v>
      </c>
      <c r="H224" s="73" t="s">
        <v>102</v>
      </c>
      <c r="I224" s="73" t="s">
        <v>102</v>
      </c>
      <c r="J224" s="73" t="s">
        <v>102</v>
      </c>
      <c r="K224" s="75" t="s">
        <v>37</v>
      </c>
      <c r="L224" s="75" t="s">
        <v>37</v>
      </c>
      <c r="M224" s="73" t="s">
        <v>248</v>
      </c>
      <c r="N224" s="38" t="s">
        <v>248</v>
      </c>
      <c r="O224" s="38" t="s">
        <v>248</v>
      </c>
      <c r="P224" s="38" t="s">
        <v>248</v>
      </c>
      <c r="Q224" s="38" t="s">
        <v>248</v>
      </c>
      <c r="R224" s="55" t="s">
        <v>194</v>
      </c>
      <c r="S224" s="55" t="s">
        <v>194</v>
      </c>
      <c r="T224" s="55" t="s">
        <v>194</v>
      </c>
      <c r="U224" s="55" t="s">
        <v>194</v>
      </c>
      <c r="V224" s="55" t="s">
        <v>194</v>
      </c>
      <c r="W224" s="55" t="s">
        <v>194</v>
      </c>
      <c r="X224" s="55" t="s">
        <v>194</v>
      </c>
      <c r="Y224" s="55" t="s">
        <v>194</v>
      </c>
      <c r="Z224" s="55" t="s">
        <v>194</v>
      </c>
      <c r="AA224" s="73" t="s">
        <v>232</v>
      </c>
      <c r="AB224" s="38" t="s">
        <v>232</v>
      </c>
      <c r="AC224" s="38" t="s">
        <v>232</v>
      </c>
      <c r="AD224" s="38" t="s">
        <v>232</v>
      </c>
      <c r="AE224" s="38" t="s">
        <v>232</v>
      </c>
      <c r="AF224" s="55" t="s">
        <v>194</v>
      </c>
    </row>
    <row r="225" spans="1:32" x14ac:dyDescent="0.25">
      <c r="A225" s="43">
        <v>-145412</v>
      </c>
      <c r="B225" s="56"/>
      <c r="C225" s="74"/>
      <c r="D225" s="76"/>
      <c r="E225" s="76"/>
      <c r="F225" s="74"/>
      <c r="G225" s="74"/>
      <c r="H225" s="74"/>
      <c r="I225" s="74"/>
      <c r="J225" s="74"/>
      <c r="K225" s="76"/>
      <c r="L225" s="76"/>
      <c r="M225" s="74"/>
      <c r="N225" s="39">
        <v>606</v>
      </c>
      <c r="O225" s="39">
        <v>606</v>
      </c>
      <c r="P225" s="39">
        <v>606</v>
      </c>
      <c r="Q225" s="39">
        <v>606</v>
      </c>
      <c r="R225" s="56"/>
      <c r="S225" s="56"/>
      <c r="T225" s="56"/>
      <c r="U225" s="56"/>
      <c r="V225" s="56"/>
      <c r="W225" s="56"/>
      <c r="X225" s="56"/>
      <c r="Y225" s="56"/>
      <c r="Z225" s="56"/>
      <c r="AA225" s="74"/>
      <c r="AB225" s="39">
        <v>607</v>
      </c>
      <c r="AC225" s="39">
        <v>607</v>
      </c>
      <c r="AD225" s="39">
        <v>607</v>
      </c>
      <c r="AE225" s="39">
        <v>607</v>
      </c>
      <c r="AF225" s="56"/>
    </row>
    <row r="226" spans="1:32" x14ac:dyDescent="0.25">
      <c r="A226" s="42" t="s">
        <v>313</v>
      </c>
      <c r="B226" s="55" t="s">
        <v>194</v>
      </c>
      <c r="C226" s="55" t="s">
        <v>194</v>
      </c>
      <c r="D226" s="55" t="s">
        <v>194</v>
      </c>
      <c r="E226" s="55" t="s">
        <v>194</v>
      </c>
      <c r="F226" s="55" t="s">
        <v>194</v>
      </c>
      <c r="G226" s="55" t="s">
        <v>194</v>
      </c>
      <c r="H226" s="55" t="s">
        <v>194</v>
      </c>
      <c r="I226" s="55" t="s">
        <v>194</v>
      </c>
      <c r="J226" s="55" t="s">
        <v>194</v>
      </c>
      <c r="K226" s="55" t="s">
        <v>194</v>
      </c>
      <c r="L226" s="55" t="s">
        <v>194</v>
      </c>
      <c r="M226" s="55" t="s">
        <v>194</v>
      </c>
      <c r="N226" s="55" t="s">
        <v>194</v>
      </c>
      <c r="O226" s="55" t="s">
        <v>194</v>
      </c>
      <c r="P226" s="55" t="s">
        <v>194</v>
      </c>
      <c r="Q226" s="55" t="s">
        <v>194</v>
      </c>
      <c r="R226" s="55" t="s">
        <v>194</v>
      </c>
      <c r="S226" s="57" t="s">
        <v>195</v>
      </c>
      <c r="T226" s="58"/>
      <c r="U226" s="58"/>
      <c r="V226" s="58"/>
      <c r="W226" s="59"/>
      <c r="X226" s="55" t="s">
        <v>194</v>
      </c>
      <c r="Y226" s="55" t="s">
        <v>194</v>
      </c>
      <c r="Z226" s="55" t="s">
        <v>194</v>
      </c>
      <c r="AA226" s="55" t="s">
        <v>194</v>
      </c>
      <c r="AB226" s="55" t="s">
        <v>194</v>
      </c>
      <c r="AC226" s="55" t="s">
        <v>194</v>
      </c>
      <c r="AD226" s="55" t="s">
        <v>194</v>
      </c>
      <c r="AE226" s="55" t="s">
        <v>194</v>
      </c>
      <c r="AF226" s="55" t="s">
        <v>194</v>
      </c>
    </row>
    <row r="227" spans="1:32" x14ac:dyDescent="0.25">
      <c r="A227" s="43">
        <v>-295794</v>
      </c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60"/>
      <c r="T227" s="61"/>
      <c r="U227" s="61"/>
      <c r="V227" s="61"/>
      <c r="W227" s="62"/>
      <c r="X227" s="56"/>
      <c r="Y227" s="56"/>
      <c r="Z227" s="56"/>
      <c r="AA227" s="56"/>
      <c r="AB227" s="56"/>
      <c r="AC227" s="56"/>
      <c r="AD227" s="56"/>
      <c r="AE227" s="56"/>
      <c r="AF227" s="56"/>
    </row>
    <row r="228" spans="1:32" x14ac:dyDescent="0.25">
      <c r="A228" s="42" t="s">
        <v>314</v>
      </c>
      <c r="B228" s="57" t="s">
        <v>195</v>
      </c>
      <c r="C228" s="58"/>
      <c r="D228" s="58"/>
      <c r="E228" s="58"/>
      <c r="F228" s="58"/>
      <c r="G228" s="58"/>
      <c r="H228" s="58"/>
      <c r="I228" s="58"/>
      <c r="J228" s="58"/>
      <c r="K228" s="59"/>
      <c r="L228" s="55" t="s">
        <v>194</v>
      </c>
      <c r="M228" s="55" t="s">
        <v>194</v>
      </c>
      <c r="N228" s="55" t="s">
        <v>194</v>
      </c>
      <c r="O228" s="55" t="s">
        <v>194</v>
      </c>
      <c r="P228" s="55" t="s">
        <v>194</v>
      </c>
      <c r="Q228" s="55" t="s">
        <v>194</v>
      </c>
      <c r="R228" s="55" t="s">
        <v>194</v>
      </c>
      <c r="S228" s="55" t="s">
        <v>194</v>
      </c>
      <c r="T228" s="65" t="s">
        <v>128</v>
      </c>
      <c r="U228" s="65" t="s">
        <v>128</v>
      </c>
      <c r="V228" s="65" t="s">
        <v>128</v>
      </c>
      <c r="W228" s="65" t="s">
        <v>128</v>
      </c>
      <c r="X228" s="65" t="s">
        <v>128</v>
      </c>
      <c r="Y228" s="55" t="s">
        <v>194</v>
      </c>
      <c r="Z228" s="55" t="s">
        <v>194</v>
      </c>
      <c r="AA228" s="55" t="s">
        <v>194</v>
      </c>
      <c r="AB228" s="65" t="s">
        <v>56</v>
      </c>
      <c r="AC228" s="55" t="s">
        <v>194</v>
      </c>
      <c r="AD228" s="55" t="s">
        <v>194</v>
      </c>
      <c r="AE228" s="55" t="s">
        <v>194</v>
      </c>
      <c r="AF228" s="55" t="s">
        <v>194</v>
      </c>
    </row>
    <row r="229" spans="1:32" x14ac:dyDescent="0.25">
      <c r="A229" s="43">
        <v>-386327</v>
      </c>
      <c r="B229" s="60"/>
      <c r="C229" s="61"/>
      <c r="D229" s="61"/>
      <c r="E229" s="61"/>
      <c r="F229" s="61"/>
      <c r="G229" s="61"/>
      <c r="H229" s="61"/>
      <c r="I229" s="61"/>
      <c r="J229" s="61"/>
      <c r="K229" s="62"/>
      <c r="L229" s="56"/>
      <c r="M229" s="56"/>
      <c r="N229" s="56"/>
      <c r="O229" s="56"/>
      <c r="P229" s="56"/>
      <c r="Q229" s="56"/>
      <c r="R229" s="56"/>
      <c r="S229" s="56"/>
      <c r="T229" s="66"/>
      <c r="U229" s="66"/>
      <c r="V229" s="66"/>
      <c r="W229" s="66"/>
      <c r="X229" s="66"/>
      <c r="Y229" s="56"/>
      <c r="Z229" s="56"/>
      <c r="AA229" s="56"/>
      <c r="AB229" s="66"/>
      <c r="AC229" s="56"/>
      <c r="AD229" s="56"/>
      <c r="AE229" s="56"/>
      <c r="AF229" s="56"/>
    </row>
    <row r="230" spans="1:32" x14ac:dyDescent="0.25">
      <c r="A230" s="42" t="s">
        <v>315</v>
      </c>
      <c r="B230" s="57" t="s">
        <v>195</v>
      </c>
      <c r="C230" s="58"/>
      <c r="D230" s="58"/>
      <c r="E230" s="58"/>
      <c r="F230" s="59"/>
      <c r="G230" s="55" t="s">
        <v>194</v>
      </c>
      <c r="H230" s="55" t="s">
        <v>194</v>
      </c>
      <c r="I230" s="55" t="s">
        <v>194</v>
      </c>
      <c r="J230" s="55" t="s">
        <v>194</v>
      </c>
      <c r="K230" s="55" t="s">
        <v>194</v>
      </c>
      <c r="L230" s="55" t="s">
        <v>194</v>
      </c>
      <c r="M230" s="55" t="s">
        <v>194</v>
      </c>
      <c r="N230" s="55" t="s">
        <v>194</v>
      </c>
      <c r="O230" s="55" t="s">
        <v>194</v>
      </c>
      <c r="P230" s="55" t="s">
        <v>194</v>
      </c>
      <c r="Q230" s="55" t="s">
        <v>194</v>
      </c>
      <c r="R230" s="55" t="s">
        <v>194</v>
      </c>
      <c r="S230" s="55" t="s">
        <v>194</v>
      </c>
      <c r="T230" s="55" t="s">
        <v>194</v>
      </c>
      <c r="U230" s="55" t="s">
        <v>194</v>
      </c>
      <c r="V230" s="55" t="s">
        <v>194</v>
      </c>
      <c r="W230" s="55" t="s">
        <v>194</v>
      </c>
      <c r="X230" s="55" t="s">
        <v>194</v>
      </c>
      <c r="Y230" s="55" t="s">
        <v>194</v>
      </c>
      <c r="Z230" s="55" t="s">
        <v>194</v>
      </c>
      <c r="AA230" s="55" t="s">
        <v>194</v>
      </c>
      <c r="AB230" s="55" t="s">
        <v>194</v>
      </c>
      <c r="AC230" s="55" t="s">
        <v>194</v>
      </c>
      <c r="AD230" s="55" t="s">
        <v>194</v>
      </c>
      <c r="AE230" s="55" t="s">
        <v>194</v>
      </c>
      <c r="AF230" s="55" t="s">
        <v>194</v>
      </c>
    </row>
    <row r="231" spans="1:32" x14ac:dyDescent="0.25">
      <c r="A231" s="43">
        <v>-376839</v>
      </c>
      <c r="B231" s="60"/>
      <c r="C231" s="61"/>
      <c r="D231" s="61"/>
      <c r="E231" s="61"/>
      <c r="F231" s="62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</row>
  </sheetData>
  <mergeCells count="2937">
    <mergeCell ref="C1:C2"/>
    <mergeCell ref="B3:B4"/>
    <mergeCell ref="C3:C4"/>
    <mergeCell ref="D3:D4"/>
    <mergeCell ref="AC3:AC4"/>
    <mergeCell ref="AD3:AD4"/>
    <mergeCell ref="AE3:AE4"/>
    <mergeCell ref="AF3:AF4"/>
    <mergeCell ref="B5:B6"/>
    <mergeCell ref="C5:C6"/>
    <mergeCell ref="G5:G6"/>
    <mergeCell ref="H5:H6"/>
    <mergeCell ref="I5:I6"/>
    <mergeCell ref="W3:W4"/>
    <mergeCell ref="X3:X4"/>
    <mergeCell ref="Y3:Y4"/>
    <mergeCell ref="Z3:Z4"/>
    <mergeCell ref="AA3:AA4"/>
    <mergeCell ref="AB3:AB4"/>
    <mergeCell ref="Q3:Q4"/>
    <mergeCell ref="R3:R4"/>
    <mergeCell ref="S3:S4"/>
    <mergeCell ref="T3:T4"/>
    <mergeCell ref="U3:U4"/>
    <mergeCell ref="V3:V4"/>
    <mergeCell ref="K3:K4"/>
    <mergeCell ref="L3:L4"/>
    <mergeCell ref="M3:M4"/>
    <mergeCell ref="N3:N4"/>
    <mergeCell ref="O3:O4"/>
    <mergeCell ref="P3:P4"/>
    <mergeCell ref="B7:B8"/>
    <mergeCell ref="C7:C8"/>
    <mergeCell ref="F7:F8"/>
    <mergeCell ref="H7:H8"/>
    <mergeCell ref="I7:I8"/>
    <mergeCell ref="J7:J8"/>
    <mergeCell ref="X5:X6"/>
    <mergeCell ref="AA5:AA6"/>
    <mergeCell ref="AB5:AB6"/>
    <mergeCell ref="AC5:AC6"/>
    <mergeCell ref="AD5:AD6"/>
    <mergeCell ref="Q5:Q6"/>
    <mergeCell ref="T5:T6"/>
    <mergeCell ref="U5:U6"/>
    <mergeCell ref="V5:V6"/>
    <mergeCell ref="W5:W6"/>
    <mergeCell ref="J5:J6"/>
    <mergeCell ref="M5:M6"/>
    <mergeCell ref="N5:N6"/>
    <mergeCell ref="O5:O6"/>
    <mergeCell ref="P5:P6"/>
    <mergeCell ref="AA7:AA8"/>
    <mergeCell ref="AB7:AB8"/>
    <mergeCell ref="AC7:AC8"/>
    <mergeCell ref="AD7:AD8"/>
    <mergeCell ref="AE7:AE8"/>
    <mergeCell ref="AF7:AF8"/>
    <mergeCell ref="T7:T8"/>
    <mergeCell ref="U7:U8"/>
    <mergeCell ref="V7:V8"/>
    <mergeCell ref="W7:W8"/>
    <mergeCell ref="X7:X8"/>
    <mergeCell ref="M7:M8"/>
    <mergeCell ref="N7:N8"/>
    <mergeCell ref="O7:O8"/>
    <mergeCell ref="P7:P8"/>
    <mergeCell ref="Q7:Q8"/>
    <mergeCell ref="E3:E4"/>
    <mergeCell ref="F3:F4"/>
    <mergeCell ref="G3:G4"/>
    <mergeCell ref="H3:H4"/>
    <mergeCell ref="I3:I4"/>
    <mergeCell ref="AE5:AE6"/>
    <mergeCell ref="AF5:AF6"/>
    <mergeCell ref="J3:J4"/>
    <mergeCell ref="AE9:AE10"/>
    <mergeCell ref="AF9:AF10"/>
    <mergeCell ref="B11:B12"/>
    <mergeCell ref="F11:F12"/>
    <mergeCell ref="G11:G12"/>
    <mergeCell ref="H11:H12"/>
    <mergeCell ref="I11:I12"/>
    <mergeCell ref="J11:J12"/>
    <mergeCell ref="W9:W10"/>
    <mergeCell ref="X9:X10"/>
    <mergeCell ref="AA9:AA10"/>
    <mergeCell ref="AC9:AC10"/>
    <mergeCell ref="AD9:AD10"/>
    <mergeCell ref="P9:P10"/>
    <mergeCell ref="Q9:Q10"/>
    <mergeCell ref="T9:T10"/>
    <mergeCell ref="U9:U10"/>
    <mergeCell ref="V9:V10"/>
    <mergeCell ref="I9:I10"/>
    <mergeCell ref="J9:J10"/>
    <mergeCell ref="M9:M10"/>
    <mergeCell ref="N9:N10"/>
    <mergeCell ref="O9:O10"/>
    <mergeCell ref="B9:B10"/>
    <mergeCell ref="C9:C10"/>
    <mergeCell ref="F9:F10"/>
    <mergeCell ref="G9:G10"/>
    <mergeCell ref="H9:H10"/>
    <mergeCell ref="J13:J14"/>
    <mergeCell ref="M13:M14"/>
    <mergeCell ref="N13:N14"/>
    <mergeCell ref="O13:O14"/>
    <mergeCell ref="P13:P14"/>
    <mergeCell ref="AB15:AB16"/>
    <mergeCell ref="AC15:AC16"/>
    <mergeCell ref="AD15:AD16"/>
    <mergeCell ref="AA11:AA12"/>
    <mergeCell ref="AB11:AB12"/>
    <mergeCell ref="AF11:AF12"/>
    <mergeCell ref="B13:B14"/>
    <mergeCell ref="C13:C14"/>
    <mergeCell ref="F13:F14"/>
    <mergeCell ref="H13:H14"/>
    <mergeCell ref="I13:I14"/>
    <mergeCell ref="M11:M12"/>
    <mergeCell ref="N11:N12"/>
    <mergeCell ref="P11:P12"/>
    <mergeCell ref="T11:T12"/>
    <mergeCell ref="U11:U12"/>
    <mergeCell ref="B19:B20"/>
    <mergeCell ref="C19:C20"/>
    <mergeCell ref="F19:F20"/>
    <mergeCell ref="G19:G20"/>
    <mergeCell ref="H19:H20"/>
    <mergeCell ref="I19:I20"/>
    <mergeCell ref="J19:J20"/>
    <mergeCell ref="X17:X18"/>
    <mergeCell ref="AA17:AA18"/>
    <mergeCell ref="AB17:AB18"/>
    <mergeCell ref="AC17:AC18"/>
    <mergeCell ref="AD17:AD18"/>
    <mergeCell ref="Q17:Q18"/>
    <mergeCell ref="T17:T18"/>
    <mergeCell ref="U17:U18"/>
    <mergeCell ref="V17:V18"/>
    <mergeCell ref="B15:B16"/>
    <mergeCell ref="C15:C16"/>
    <mergeCell ref="F15:F16"/>
    <mergeCell ref="G15:G16"/>
    <mergeCell ref="H15:H16"/>
    <mergeCell ref="I15:I16"/>
    <mergeCell ref="J15:J16"/>
    <mergeCell ref="Q19:Q20"/>
    <mergeCell ref="AD21:AD22"/>
    <mergeCell ref="AE21:AE22"/>
    <mergeCell ref="AE15:AE16"/>
    <mergeCell ref="AF15:AF16"/>
    <mergeCell ref="T15:T16"/>
    <mergeCell ref="U15:U16"/>
    <mergeCell ref="V15:V16"/>
    <mergeCell ref="W15:W16"/>
    <mergeCell ref="X15:X16"/>
    <mergeCell ref="M15:M16"/>
    <mergeCell ref="N15:N16"/>
    <mergeCell ref="O15:O16"/>
    <mergeCell ref="P15:P16"/>
    <mergeCell ref="Q15:Q16"/>
    <mergeCell ref="AE13:AE14"/>
    <mergeCell ref="AF13:AF14"/>
    <mergeCell ref="AE17:AE18"/>
    <mergeCell ref="AF17:AF18"/>
    <mergeCell ref="X13:X14"/>
    <mergeCell ref="AA13:AA14"/>
    <mergeCell ref="AB13:AB14"/>
    <mergeCell ref="AC13:AC14"/>
    <mergeCell ref="AD13:AD14"/>
    <mergeCell ref="Q13:Q14"/>
    <mergeCell ref="T13:T14"/>
    <mergeCell ref="U13:U14"/>
    <mergeCell ref="V13:V14"/>
    <mergeCell ref="W13:W14"/>
    <mergeCell ref="N21:N22"/>
    <mergeCell ref="AE23:AE24"/>
    <mergeCell ref="AF23:AF24"/>
    <mergeCell ref="W17:W18"/>
    <mergeCell ref="I17:I18"/>
    <mergeCell ref="J17:J18"/>
    <mergeCell ref="N17:N18"/>
    <mergeCell ref="O17:O18"/>
    <mergeCell ref="P17:P18"/>
    <mergeCell ref="B17:B18"/>
    <mergeCell ref="C17:C18"/>
    <mergeCell ref="F17:F18"/>
    <mergeCell ref="G17:G18"/>
    <mergeCell ref="H17:H18"/>
    <mergeCell ref="AB19:AB20"/>
    <mergeCell ref="AC19:AC20"/>
    <mergeCell ref="AD19:AD20"/>
    <mergeCell ref="AE19:AE20"/>
    <mergeCell ref="AF19:AF20"/>
    <mergeCell ref="B21:B22"/>
    <mergeCell ref="C21:C22"/>
    <mergeCell ref="F21:F22"/>
    <mergeCell ref="G21:G22"/>
    <mergeCell ref="T19:T20"/>
    <mergeCell ref="V19:V20"/>
    <mergeCell ref="W19:W20"/>
    <mergeCell ref="X19:X20"/>
    <mergeCell ref="M19:M20"/>
    <mergeCell ref="N19:N20"/>
    <mergeCell ref="O19:O20"/>
    <mergeCell ref="P19:P20"/>
    <mergeCell ref="AB23:AB24"/>
    <mergeCell ref="AC21:AC22"/>
    <mergeCell ref="AC23:AC24"/>
    <mergeCell ref="P23:P24"/>
    <mergeCell ref="Q23:Q24"/>
    <mergeCell ref="T23:T24"/>
    <mergeCell ref="U23:U24"/>
    <mergeCell ref="V23:V24"/>
    <mergeCell ref="I23:I24"/>
    <mergeCell ref="J23:J24"/>
    <mergeCell ref="M23:M24"/>
    <mergeCell ref="N23:N24"/>
    <mergeCell ref="O23:O24"/>
    <mergeCell ref="AF21:AF22"/>
    <mergeCell ref="B23:B24"/>
    <mergeCell ref="C23:C24"/>
    <mergeCell ref="F23:F24"/>
    <mergeCell ref="G23:G24"/>
    <mergeCell ref="H23:H24"/>
    <mergeCell ref="V21:V22"/>
    <mergeCell ref="W21:W22"/>
    <mergeCell ref="X21:X22"/>
    <mergeCell ref="AA21:AA22"/>
    <mergeCell ref="AB21:AB22"/>
    <mergeCell ref="O21:O22"/>
    <mergeCell ref="P21:P22"/>
    <mergeCell ref="Q21:Q22"/>
    <mergeCell ref="T21:T22"/>
    <mergeCell ref="U21:U22"/>
    <mergeCell ref="H21:H22"/>
    <mergeCell ref="I21:I22"/>
    <mergeCell ref="J21:J22"/>
    <mergeCell ref="M21:M22"/>
    <mergeCell ref="AD23:AD24"/>
    <mergeCell ref="B27:B28"/>
    <mergeCell ref="C27:C28"/>
    <mergeCell ref="F27:F28"/>
    <mergeCell ref="G27:G28"/>
    <mergeCell ref="H27:H28"/>
    <mergeCell ref="I27:I28"/>
    <mergeCell ref="Q25:Q26"/>
    <mergeCell ref="T25:T26"/>
    <mergeCell ref="AA25:AA26"/>
    <mergeCell ref="AC25:AC26"/>
    <mergeCell ref="J25:J26"/>
    <mergeCell ref="M25:M26"/>
    <mergeCell ref="N25:N26"/>
    <mergeCell ref="O25:O26"/>
    <mergeCell ref="P25:P26"/>
    <mergeCell ref="AF27:AF28"/>
    <mergeCell ref="B25:B26"/>
    <mergeCell ref="C25:C26"/>
    <mergeCell ref="F25:F26"/>
    <mergeCell ref="G25:G26"/>
    <mergeCell ref="H25:H26"/>
    <mergeCell ref="I25:I26"/>
    <mergeCell ref="N29:N30"/>
    <mergeCell ref="O29:O30"/>
    <mergeCell ref="P29:P30"/>
    <mergeCell ref="Q29:Q30"/>
    <mergeCell ref="U29:U30"/>
    <mergeCell ref="AF31:AF32"/>
    <mergeCell ref="C29:C30"/>
    <mergeCell ref="F29:F30"/>
    <mergeCell ref="G29:G30"/>
    <mergeCell ref="H29:H30"/>
    <mergeCell ref="I29:I30"/>
    <mergeCell ref="J29:J30"/>
    <mergeCell ref="M29:M30"/>
    <mergeCell ref="AA27:AA28"/>
    <mergeCell ref="AB27:AB28"/>
    <mergeCell ref="AC27:AC28"/>
    <mergeCell ref="AD27:AD28"/>
    <mergeCell ref="AE27:AE28"/>
    <mergeCell ref="T27:T28"/>
    <mergeCell ref="U27:U28"/>
    <mergeCell ref="V27:V28"/>
    <mergeCell ref="W27:W28"/>
    <mergeCell ref="X27:X28"/>
    <mergeCell ref="J27:J28"/>
    <mergeCell ref="M27:M28"/>
    <mergeCell ref="O27:O28"/>
    <mergeCell ref="P27:P28"/>
    <mergeCell ref="Q27:Q28"/>
    <mergeCell ref="AD29:AD30"/>
    <mergeCell ref="AE29:AE30"/>
    <mergeCell ref="B33:B34"/>
    <mergeCell ref="C33:C34"/>
    <mergeCell ref="F33:F34"/>
    <mergeCell ref="G33:G34"/>
    <mergeCell ref="H33:H34"/>
    <mergeCell ref="I33:I34"/>
    <mergeCell ref="J33:J34"/>
    <mergeCell ref="X31:X32"/>
    <mergeCell ref="AA31:AA32"/>
    <mergeCell ref="AC31:AC32"/>
    <mergeCell ref="AD31:AD32"/>
    <mergeCell ref="AE31:AE32"/>
    <mergeCell ref="Q31:Q32"/>
    <mergeCell ref="T31:T32"/>
    <mergeCell ref="U31:U32"/>
    <mergeCell ref="V31:V32"/>
    <mergeCell ref="W31:W32"/>
    <mergeCell ref="J31:J32"/>
    <mergeCell ref="M31:M32"/>
    <mergeCell ref="N31:N32"/>
    <mergeCell ref="O31:O32"/>
    <mergeCell ref="P31:P32"/>
    <mergeCell ref="AA33:AA34"/>
    <mergeCell ref="AB33:AB34"/>
    <mergeCell ref="AD33:AD34"/>
    <mergeCell ref="AE33:AE34"/>
    <mergeCell ref="B31:B32"/>
    <mergeCell ref="C31:C32"/>
    <mergeCell ref="F31:F32"/>
    <mergeCell ref="G31:G32"/>
    <mergeCell ref="H31:H32"/>
    <mergeCell ref="I31:I32"/>
    <mergeCell ref="C35:C36"/>
    <mergeCell ref="F35:F36"/>
    <mergeCell ref="G35:G36"/>
    <mergeCell ref="H35:H36"/>
    <mergeCell ref="T33:T34"/>
    <mergeCell ref="U33:U34"/>
    <mergeCell ref="V33:V34"/>
    <mergeCell ref="W33:W34"/>
    <mergeCell ref="X33:X34"/>
    <mergeCell ref="M33:M34"/>
    <mergeCell ref="N33:N34"/>
    <mergeCell ref="O33:O34"/>
    <mergeCell ref="P33:P34"/>
    <mergeCell ref="Q33:Q34"/>
    <mergeCell ref="AB35:AB36"/>
    <mergeCell ref="AC35:AC36"/>
    <mergeCell ref="AF35:AF36"/>
    <mergeCell ref="B37:B38"/>
    <mergeCell ref="C37:C38"/>
    <mergeCell ref="F37:F38"/>
    <mergeCell ref="G37:G38"/>
    <mergeCell ref="H37:H38"/>
    <mergeCell ref="I37:I38"/>
    <mergeCell ref="T35:T36"/>
    <mergeCell ref="U35:U36"/>
    <mergeCell ref="V35:V36"/>
    <mergeCell ref="AA35:AA36"/>
    <mergeCell ref="J35:J36"/>
    <mergeCell ref="M35:M36"/>
    <mergeCell ref="N35:N36"/>
    <mergeCell ref="O35:O36"/>
    <mergeCell ref="Q35:Q36"/>
    <mergeCell ref="AF37:AF38"/>
    <mergeCell ref="B39:B40"/>
    <mergeCell ref="C39:C40"/>
    <mergeCell ref="F39:F40"/>
    <mergeCell ref="G39:G40"/>
    <mergeCell ref="H39:H40"/>
    <mergeCell ref="I39:I40"/>
    <mergeCell ref="X37:X38"/>
    <mergeCell ref="Y37:Y38"/>
    <mergeCell ref="Z37:Z38"/>
    <mergeCell ref="AA37:AA38"/>
    <mergeCell ref="AB37:AB38"/>
    <mergeCell ref="AC37:AC38"/>
    <mergeCell ref="Q37:Q38"/>
    <mergeCell ref="T37:T38"/>
    <mergeCell ref="U37:U38"/>
    <mergeCell ref="V37:V38"/>
    <mergeCell ref="J37:J38"/>
    <mergeCell ref="M37:M38"/>
    <mergeCell ref="N37:N38"/>
    <mergeCell ref="O37:O38"/>
    <mergeCell ref="P37:P38"/>
    <mergeCell ref="X39:X40"/>
    <mergeCell ref="AA39:AA40"/>
    <mergeCell ref="AB39:AB40"/>
    <mergeCell ref="AC39:AC40"/>
    <mergeCell ref="P39:P40"/>
    <mergeCell ref="Q39:Q40"/>
    <mergeCell ref="T39:T40"/>
    <mergeCell ref="U39:U40"/>
    <mergeCell ref="V39:V40"/>
    <mergeCell ref="J39:J40"/>
    <mergeCell ref="K39:K40"/>
    <mergeCell ref="L39:L40"/>
    <mergeCell ref="M39:M40"/>
    <mergeCell ref="N39:N40"/>
    <mergeCell ref="O39:O40"/>
    <mergeCell ref="B43:B44"/>
    <mergeCell ref="C43:C44"/>
    <mergeCell ref="F43:F44"/>
    <mergeCell ref="G43:G44"/>
    <mergeCell ref="H43:H44"/>
    <mergeCell ref="I43:I44"/>
    <mergeCell ref="T41:T42"/>
    <mergeCell ref="U41:U42"/>
    <mergeCell ref="W41:W42"/>
    <mergeCell ref="AA41:AA42"/>
    <mergeCell ref="AB41:AB42"/>
    <mergeCell ref="J41:J42"/>
    <mergeCell ref="M41:M42"/>
    <mergeCell ref="N41:N42"/>
    <mergeCell ref="P41:P42"/>
    <mergeCell ref="B41:B42"/>
    <mergeCell ref="C41:C42"/>
    <mergeCell ref="F41:F42"/>
    <mergeCell ref="G41:G42"/>
    <mergeCell ref="H41:H42"/>
    <mergeCell ref="I41:I42"/>
    <mergeCell ref="K230:K231"/>
    <mergeCell ref="X49:X50"/>
    <mergeCell ref="AC49:AC50"/>
    <mergeCell ref="AF49:AF50"/>
    <mergeCell ref="I49:I50"/>
    <mergeCell ref="M49:M50"/>
    <mergeCell ref="O49:O50"/>
    <mergeCell ref="Z47:Z48"/>
    <mergeCell ref="AA47:AA48"/>
    <mergeCell ref="AB47:AB48"/>
    <mergeCell ref="AC47:AC48"/>
    <mergeCell ref="AF47:AF48"/>
    <mergeCell ref="A3:A4"/>
    <mergeCell ref="T47:T48"/>
    <mergeCell ref="U47:U48"/>
    <mergeCell ref="V47:V48"/>
    <mergeCell ref="W47:W48"/>
    <mergeCell ref="X47:X48"/>
    <mergeCell ref="Y47:Y48"/>
    <mergeCell ref="J47:J48"/>
    <mergeCell ref="M47:M48"/>
    <mergeCell ref="O47:O48"/>
    <mergeCell ref="Q47:Q48"/>
    <mergeCell ref="B47:B48"/>
    <mergeCell ref="C47:C48"/>
    <mergeCell ref="F47:F48"/>
    <mergeCell ref="G47:G48"/>
    <mergeCell ref="H47:H48"/>
    <mergeCell ref="AA45:AA46"/>
    <mergeCell ref="AB45:AB46"/>
    <mergeCell ref="AC45:AC46"/>
    <mergeCell ref="AD45:AD46"/>
    <mergeCell ref="AD228:AD229"/>
    <mergeCell ref="AE228:AE229"/>
    <mergeCell ref="AF228:AF229"/>
    <mergeCell ref="M226:M227"/>
    <mergeCell ref="N226:N227"/>
    <mergeCell ref="AD230:AD231"/>
    <mergeCell ref="AE230:AE231"/>
    <mergeCell ref="AF230:AF231"/>
    <mergeCell ref="A60:A61"/>
    <mergeCell ref="X230:X231"/>
    <mergeCell ref="Y230:Y231"/>
    <mergeCell ref="Z230:Z231"/>
    <mergeCell ref="AA230:AA231"/>
    <mergeCell ref="AB230:AB231"/>
    <mergeCell ref="AC230:AC231"/>
    <mergeCell ref="R230:R231"/>
    <mergeCell ref="S230:S231"/>
    <mergeCell ref="T230:T231"/>
    <mergeCell ref="U230:U231"/>
    <mergeCell ref="V230:V231"/>
    <mergeCell ref="W230:W231"/>
    <mergeCell ref="L230:L231"/>
    <mergeCell ref="M230:M231"/>
    <mergeCell ref="N230:N231"/>
    <mergeCell ref="O230:O231"/>
    <mergeCell ref="P230:P231"/>
    <mergeCell ref="Q230:Q231"/>
    <mergeCell ref="B230:F231"/>
    <mergeCell ref="G230:G231"/>
    <mergeCell ref="H230:H231"/>
    <mergeCell ref="I230:I231"/>
    <mergeCell ref="J230:J231"/>
    <mergeCell ref="W228:W229"/>
    <mergeCell ref="X228:X229"/>
    <mergeCell ref="Y228:Y229"/>
    <mergeCell ref="Z228:Z229"/>
    <mergeCell ref="AA228:AA229"/>
    <mergeCell ref="AB228:AB229"/>
    <mergeCell ref="Q228:Q229"/>
    <mergeCell ref="R228:R229"/>
    <mergeCell ref="S228:S229"/>
    <mergeCell ref="T228:T229"/>
    <mergeCell ref="U228:U229"/>
    <mergeCell ref="V228:V229"/>
    <mergeCell ref="AC226:AC227"/>
    <mergeCell ref="B228:K229"/>
    <mergeCell ref="L228:L229"/>
    <mergeCell ref="M228:M229"/>
    <mergeCell ref="N228:N229"/>
    <mergeCell ref="O228:O229"/>
    <mergeCell ref="P228:P229"/>
    <mergeCell ref="S226:W227"/>
    <mergeCell ref="X226:X227"/>
    <mergeCell ref="Y226:Y227"/>
    <mergeCell ref="Z226:Z227"/>
    <mergeCell ref="AA226:AA227"/>
    <mergeCell ref="AB226:AB227"/>
    <mergeCell ref="O226:O227"/>
    <mergeCell ref="P226:P227"/>
    <mergeCell ref="AC228:AC229"/>
    <mergeCell ref="B226:B227"/>
    <mergeCell ref="C226:C227"/>
    <mergeCell ref="D226:D227"/>
    <mergeCell ref="E226:E227"/>
    <mergeCell ref="F226:F227"/>
    <mergeCell ref="R224:R225"/>
    <mergeCell ref="S224:S225"/>
    <mergeCell ref="T224:T225"/>
    <mergeCell ref="U224:U225"/>
    <mergeCell ref="V224:V225"/>
    <mergeCell ref="W224:W225"/>
    <mergeCell ref="H224:H225"/>
    <mergeCell ref="I224:I225"/>
    <mergeCell ref="J224:J225"/>
    <mergeCell ref="K224:K225"/>
    <mergeCell ref="L224:L225"/>
    <mergeCell ref="M224:M225"/>
    <mergeCell ref="AB220:AB221"/>
    <mergeCell ref="AC220:AC221"/>
    <mergeCell ref="AD220:AD221"/>
    <mergeCell ref="AE220:AE221"/>
    <mergeCell ref="Q226:Q227"/>
    <mergeCell ref="R226:R227"/>
    <mergeCell ref="G226:G227"/>
    <mergeCell ref="H226:H227"/>
    <mergeCell ref="I226:I227"/>
    <mergeCell ref="J226:J227"/>
    <mergeCell ref="K226:K227"/>
    <mergeCell ref="L226:L227"/>
    <mergeCell ref="X224:X225"/>
    <mergeCell ref="Y224:Y225"/>
    <mergeCell ref="Z224:Z225"/>
    <mergeCell ref="AA224:AA225"/>
    <mergeCell ref="I222:I223"/>
    <mergeCell ref="J222:J223"/>
    <mergeCell ref="Z220:Z221"/>
    <mergeCell ref="AF224:AF225"/>
    <mergeCell ref="AD226:AD227"/>
    <mergeCell ref="AE226:AE227"/>
    <mergeCell ref="AF226:AF227"/>
    <mergeCell ref="J220:J221"/>
    <mergeCell ref="K220:K221"/>
    <mergeCell ref="L220:L221"/>
    <mergeCell ref="M220:M221"/>
    <mergeCell ref="AD222:AD223"/>
    <mergeCell ref="AE222:AE223"/>
    <mergeCell ref="AF222:AF223"/>
    <mergeCell ref="L223:X223"/>
    <mergeCell ref="B224:B225"/>
    <mergeCell ref="C224:C225"/>
    <mergeCell ref="D224:D225"/>
    <mergeCell ref="E224:E225"/>
    <mergeCell ref="F224:F225"/>
    <mergeCell ref="G224:G225"/>
    <mergeCell ref="K222:K223"/>
    <mergeCell ref="Y222:Y223"/>
    <mergeCell ref="Z222:Z223"/>
    <mergeCell ref="AA222:AA223"/>
    <mergeCell ref="AB222:AB223"/>
    <mergeCell ref="AC222:AC223"/>
    <mergeCell ref="AF220:AF221"/>
    <mergeCell ref="B222:B223"/>
    <mergeCell ref="C222:C223"/>
    <mergeCell ref="D222:D223"/>
    <mergeCell ref="E222:E223"/>
    <mergeCell ref="F222:F223"/>
    <mergeCell ref="G222:G223"/>
    <mergeCell ref="H222:H223"/>
    <mergeCell ref="AA220:AA221"/>
    <mergeCell ref="AA218:AA219"/>
    <mergeCell ref="AB218:AB219"/>
    <mergeCell ref="AC218:AC219"/>
    <mergeCell ref="AD218:AD219"/>
    <mergeCell ref="B220:B221"/>
    <mergeCell ref="C220:C221"/>
    <mergeCell ref="D220:D221"/>
    <mergeCell ref="E220:E221"/>
    <mergeCell ref="F220:F221"/>
    <mergeCell ref="G220:G221"/>
    <mergeCell ref="AE218:AE219"/>
    <mergeCell ref="AF218:AF219"/>
    <mergeCell ref="U218:U219"/>
    <mergeCell ref="V218:V219"/>
    <mergeCell ref="W218:W219"/>
    <mergeCell ref="X218:X219"/>
    <mergeCell ref="Y218:Y219"/>
    <mergeCell ref="Z218:Z219"/>
    <mergeCell ref="T220:T221"/>
    <mergeCell ref="U220:U221"/>
    <mergeCell ref="V220:V221"/>
    <mergeCell ref="W220:W221"/>
    <mergeCell ref="X220:X221"/>
    <mergeCell ref="Y220:Y221"/>
    <mergeCell ref="N220:N221"/>
    <mergeCell ref="O220:O221"/>
    <mergeCell ref="P220:P221"/>
    <mergeCell ref="Q220:Q221"/>
    <mergeCell ref="R220:R221"/>
    <mergeCell ref="S220:S221"/>
    <mergeCell ref="H220:H221"/>
    <mergeCell ref="I220:I221"/>
    <mergeCell ref="B218:C219"/>
    <mergeCell ref="D218:D219"/>
    <mergeCell ref="E218:E219"/>
    <mergeCell ref="F218:O219"/>
    <mergeCell ref="P218:P219"/>
    <mergeCell ref="Q218:Q219"/>
    <mergeCell ref="R218:R219"/>
    <mergeCell ref="S218:S219"/>
    <mergeCell ref="T218:T219"/>
    <mergeCell ref="O216:O217"/>
    <mergeCell ref="P216:P217"/>
    <mergeCell ref="Q216:Q217"/>
    <mergeCell ref="R216:R217"/>
    <mergeCell ref="S216:S217"/>
    <mergeCell ref="H216:H217"/>
    <mergeCell ref="I216:I217"/>
    <mergeCell ref="J216:J217"/>
    <mergeCell ref="K216:K217"/>
    <mergeCell ref="B216:B217"/>
    <mergeCell ref="C216:C217"/>
    <mergeCell ref="D216:D217"/>
    <mergeCell ref="E216:E217"/>
    <mergeCell ref="F216:F217"/>
    <mergeCell ref="G216:G217"/>
    <mergeCell ref="J214:J215"/>
    <mergeCell ref="K214:K215"/>
    <mergeCell ref="O214:O215"/>
    <mergeCell ref="AF216:AF217"/>
    <mergeCell ref="Z216:Z217"/>
    <mergeCell ref="AA216:AA217"/>
    <mergeCell ref="AB216:AB217"/>
    <mergeCell ref="AC216:AC217"/>
    <mergeCell ref="AD216:AD217"/>
    <mergeCell ref="AE216:AE217"/>
    <mergeCell ref="T216:T217"/>
    <mergeCell ref="U216:U217"/>
    <mergeCell ref="V216:V217"/>
    <mergeCell ref="W216:W217"/>
    <mergeCell ref="X216:X217"/>
    <mergeCell ref="Y216:Y217"/>
    <mergeCell ref="N216:N217"/>
    <mergeCell ref="L216:L217"/>
    <mergeCell ref="M216:M217"/>
    <mergeCell ref="AC214:AC215"/>
    <mergeCell ref="V214:V215"/>
    <mergeCell ref="W214:W215"/>
    <mergeCell ref="X214:X215"/>
    <mergeCell ref="Y214:Z215"/>
    <mergeCell ref="AA214:AA215"/>
    <mergeCell ref="AB214:AB215"/>
    <mergeCell ref="P214:P215"/>
    <mergeCell ref="Q214:Q215"/>
    <mergeCell ref="R214:R215"/>
    <mergeCell ref="S214:S215"/>
    <mergeCell ref="T214:T215"/>
    <mergeCell ref="U214:U215"/>
    <mergeCell ref="L214:L215"/>
    <mergeCell ref="M214:M215"/>
    <mergeCell ref="N214:N215"/>
    <mergeCell ref="AE212:AE213"/>
    <mergeCell ref="AF212:AF213"/>
    <mergeCell ref="B214:C215"/>
    <mergeCell ref="D214:D215"/>
    <mergeCell ref="E214:E215"/>
    <mergeCell ref="F214:F215"/>
    <mergeCell ref="G214:G215"/>
    <mergeCell ref="H214:H215"/>
    <mergeCell ref="I214:I215"/>
    <mergeCell ref="X212:X213"/>
    <mergeCell ref="Y212:Y213"/>
    <mergeCell ref="Z212:Z213"/>
    <mergeCell ref="AA212:AA213"/>
    <mergeCell ref="AB212:AB213"/>
    <mergeCell ref="AC212:AC213"/>
    <mergeCell ref="R212:R213"/>
    <mergeCell ref="S212:S213"/>
    <mergeCell ref="T212:T213"/>
    <mergeCell ref="U212:U213"/>
    <mergeCell ref="V212:V213"/>
    <mergeCell ref="W212:W213"/>
    <mergeCell ref="L212:L213"/>
    <mergeCell ref="M212:M213"/>
    <mergeCell ref="N212:N213"/>
    <mergeCell ref="O212:O213"/>
    <mergeCell ref="P212:P213"/>
    <mergeCell ref="Q212:Q213"/>
    <mergeCell ref="AD214:AD215"/>
    <mergeCell ref="AE214:AE215"/>
    <mergeCell ref="AF214:AF215"/>
    <mergeCell ref="B212:C213"/>
    <mergeCell ref="D212:D213"/>
    <mergeCell ref="E212:E213"/>
    <mergeCell ref="F212:F213"/>
    <mergeCell ref="G212:G213"/>
    <mergeCell ref="H212:H213"/>
    <mergeCell ref="I212:I213"/>
    <mergeCell ref="J212:J213"/>
    <mergeCell ref="K212:K213"/>
    <mergeCell ref="Z210:Z211"/>
    <mergeCell ref="AA210:AA211"/>
    <mergeCell ref="AB210:AB211"/>
    <mergeCell ref="AC210:AC211"/>
    <mergeCell ref="AD210:AD211"/>
    <mergeCell ref="AE210:AE211"/>
    <mergeCell ref="T210:T211"/>
    <mergeCell ref="U210:U211"/>
    <mergeCell ref="V210:V211"/>
    <mergeCell ref="W210:W211"/>
    <mergeCell ref="X210:X211"/>
    <mergeCell ref="Y210:Y211"/>
    <mergeCell ref="N210:N211"/>
    <mergeCell ref="O210:O211"/>
    <mergeCell ref="P210:P211"/>
    <mergeCell ref="Q210:Q211"/>
    <mergeCell ref="R210:R211"/>
    <mergeCell ref="S210:S211"/>
    <mergeCell ref="H210:H211"/>
    <mergeCell ref="I210:I211"/>
    <mergeCell ref="J210:J211"/>
    <mergeCell ref="K210:K211"/>
    <mergeCell ref="B210:B211"/>
    <mergeCell ref="C210:C211"/>
    <mergeCell ref="D210:D211"/>
    <mergeCell ref="E210:E211"/>
    <mergeCell ref="F210:F211"/>
    <mergeCell ref="G210:G211"/>
    <mergeCell ref="AA208:AA209"/>
    <mergeCell ref="AB208:AB209"/>
    <mergeCell ref="U208:U209"/>
    <mergeCell ref="V208:V209"/>
    <mergeCell ref="K208:K209"/>
    <mergeCell ref="L208:L209"/>
    <mergeCell ref="M208:M209"/>
    <mergeCell ref="N208:N209"/>
    <mergeCell ref="O208:O209"/>
    <mergeCell ref="P208:P209"/>
    <mergeCell ref="AF210:AF211"/>
    <mergeCell ref="W208:W209"/>
    <mergeCell ref="X208:X209"/>
    <mergeCell ref="Y208:Y209"/>
    <mergeCell ref="AE208:AE209"/>
    <mergeCell ref="AF208:AF209"/>
    <mergeCell ref="B208:B209"/>
    <mergeCell ref="C208:C209"/>
    <mergeCell ref="D208:D209"/>
    <mergeCell ref="E208:E209"/>
    <mergeCell ref="F208:F209"/>
    <mergeCell ref="G208:G209"/>
    <mergeCell ref="H208:H209"/>
    <mergeCell ref="I208:I209"/>
    <mergeCell ref="J208:J209"/>
    <mergeCell ref="O206:O207"/>
    <mergeCell ref="P206:P207"/>
    <mergeCell ref="Q206:Q207"/>
    <mergeCell ref="R206:R207"/>
    <mergeCell ref="S206:S207"/>
    <mergeCell ref="H206:H207"/>
    <mergeCell ref="I206:I207"/>
    <mergeCell ref="J206:J207"/>
    <mergeCell ref="T206:T207"/>
    <mergeCell ref="U206:U207"/>
    <mergeCell ref="V206:V207"/>
    <mergeCell ref="W206:W207"/>
    <mergeCell ref="X206:X207"/>
    <mergeCell ref="L206:L207"/>
    <mergeCell ref="M206:M207"/>
    <mergeCell ref="AD212:AD213"/>
    <mergeCell ref="Z208:Z209"/>
    <mergeCell ref="Q208:Q209"/>
    <mergeCell ref="R208:R209"/>
    <mergeCell ref="S208:S209"/>
    <mergeCell ref="T208:T209"/>
    <mergeCell ref="L210:L211"/>
    <mergeCell ref="M210:M211"/>
    <mergeCell ref="AC208:AC209"/>
    <mergeCell ref="AD208:AD209"/>
    <mergeCell ref="N206:N207"/>
    <mergeCell ref="I202:I203"/>
    <mergeCell ref="J202:J203"/>
    <mergeCell ref="AC204:AC205"/>
    <mergeCell ref="AD204:AD205"/>
    <mergeCell ref="AE204:AE205"/>
    <mergeCell ref="K206:K207"/>
    <mergeCell ref="B206:B207"/>
    <mergeCell ref="C206:C207"/>
    <mergeCell ref="D206:D207"/>
    <mergeCell ref="E206:E207"/>
    <mergeCell ref="F206:F207"/>
    <mergeCell ref="G206:G207"/>
    <mergeCell ref="W204:W205"/>
    <mergeCell ref="AF204:AF205"/>
    <mergeCell ref="X204:X205"/>
    <mergeCell ref="Y204:Y205"/>
    <mergeCell ref="Z204:Z205"/>
    <mergeCell ref="AA204:AA205"/>
    <mergeCell ref="AB204:AB205"/>
    <mergeCell ref="K204:K205"/>
    <mergeCell ref="L204:L205"/>
    <mergeCell ref="M204:S205"/>
    <mergeCell ref="T204:T205"/>
    <mergeCell ref="U204:U205"/>
    <mergeCell ref="V204:V205"/>
    <mergeCell ref="AF206:AF207"/>
    <mergeCell ref="Z206:Z207"/>
    <mergeCell ref="AA206:AA207"/>
    <mergeCell ref="AB206:AB207"/>
    <mergeCell ref="AC206:AC207"/>
    <mergeCell ref="AD206:AD207"/>
    <mergeCell ref="AE206:AE207"/>
    <mergeCell ref="H204:H205"/>
    <mergeCell ref="I204:I205"/>
    <mergeCell ref="J204:J205"/>
    <mergeCell ref="Z202:Z203"/>
    <mergeCell ref="AA202:AA203"/>
    <mergeCell ref="AB202:AB203"/>
    <mergeCell ref="AC202:AC203"/>
    <mergeCell ref="H200:H201"/>
    <mergeCell ref="I200:I201"/>
    <mergeCell ref="J200:J201"/>
    <mergeCell ref="L200:L201"/>
    <mergeCell ref="M200:M201"/>
    <mergeCell ref="Y206:Y207"/>
    <mergeCell ref="B204:B205"/>
    <mergeCell ref="C204:C205"/>
    <mergeCell ref="D204:D205"/>
    <mergeCell ref="E204:E205"/>
    <mergeCell ref="F204:F205"/>
    <mergeCell ref="G204:G205"/>
    <mergeCell ref="K202:K203"/>
    <mergeCell ref="L202:L203"/>
    <mergeCell ref="M202:V203"/>
    <mergeCell ref="W202:W203"/>
    <mergeCell ref="X202:X203"/>
    <mergeCell ref="Y202:Y203"/>
    <mergeCell ref="B202:B203"/>
    <mergeCell ref="C202:C203"/>
    <mergeCell ref="D202:D203"/>
    <mergeCell ref="E202:E203"/>
    <mergeCell ref="F202:F203"/>
    <mergeCell ref="G202:G203"/>
    <mergeCell ref="H202:H203"/>
    <mergeCell ref="AF200:AF201"/>
    <mergeCell ref="Z200:Z201"/>
    <mergeCell ref="AA200:AA201"/>
    <mergeCell ref="AB200:AB201"/>
    <mergeCell ref="M198:M199"/>
    <mergeCell ref="N198:N199"/>
    <mergeCell ref="O198:O199"/>
    <mergeCell ref="AC200:AC201"/>
    <mergeCell ref="AD200:AD201"/>
    <mergeCell ref="AE200:AE201"/>
    <mergeCell ref="U200:U201"/>
    <mergeCell ref="V200:V201"/>
    <mergeCell ref="W200:W201"/>
    <mergeCell ref="X200:X201"/>
    <mergeCell ref="Y200:Y201"/>
    <mergeCell ref="S200:S201"/>
    <mergeCell ref="AF202:AF203"/>
    <mergeCell ref="AD202:AD203"/>
    <mergeCell ref="AE202:AE203"/>
    <mergeCell ref="B200:B201"/>
    <mergeCell ref="C200:C201"/>
    <mergeCell ref="D200:D201"/>
    <mergeCell ref="E200:E201"/>
    <mergeCell ref="F200:F201"/>
    <mergeCell ref="G200:G201"/>
    <mergeCell ref="P198:P199"/>
    <mergeCell ref="Q198:Q199"/>
    <mergeCell ref="R198:R199"/>
    <mergeCell ref="S198:S199"/>
    <mergeCell ref="T198:T199"/>
    <mergeCell ref="K200:K201"/>
    <mergeCell ref="T200:T201"/>
    <mergeCell ref="N200:N201"/>
    <mergeCell ref="O200:O201"/>
    <mergeCell ref="P200:P201"/>
    <mergeCell ref="Q200:Q201"/>
    <mergeCell ref="R200:R201"/>
    <mergeCell ref="AF196:AF197"/>
    <mergeCell ref="B198:D199"/>
    <mergeCell ref="E198:E199"/>
    <mergeCell ref="F198:F199"/>
    <mergeCell ref="K198:K199"/>
    <mergeCell ref="L198:L199"/>
    <mergeCell ref="AA196:AA197"/>
    <mergeCell ref="AB196:AB197"/>
    <mergeCell ref="AC196:AC197"/>
    <mergeCell ref="AD196:AD197"/>
    <mergeCell ref="O196:O197"/>
    <mergeCell ref="P196:P197"/>
    <mergeCell ref="Q196:Q197"/>
    <mergeCell ref="R196:R197"/>
    <mergeCell ref="S196:S197"/>
    <mergeCell ref="T196:T197"/>
    <mergeCell ref="B196:B197"/>
    <mergeCell ref="C196:G197"/>
    <mergeCell ref="H196:H197"/>
    <mergeCell ref="I196:I197"/>
    <mergeCell ref="J196:J197"/>
    <mergeCell ref="K196:K197"/>
    <mergeCell ref="L196:L197"/>
    <mergeCell ref="M196:M197"/>
    <mergeCell ref="N196:N197"/>
    <mergeCell ref="V198:V199"/>
    <mergeCell ref="W198:W199"/>
    <mergeCell ref="X198:X199"/>
    <mergeCell ref="Y198:AF199"/>
    <mergeCell ref="U198:U199"/>
    <mergeCell ref="AE196:AE197"/>
    <mergeCell ref="H188:H189"/>
    <mergeCell ref="I188:I189"/>
    <mergeCell ref="J188:J189"/>
    <mergeCell ref="K188:K189"/>
    <mergeCell ref="AD188:AD189"/>
    <mergeCell ref="AE188:AE189"/>
    <mergeCell ref="B194:B195"/>
    <mergeCell ref="AD192:AD193"/>
    <mergeCell ref="AE192:AE193"/>
    <mergeCell ref="R194:R195"/>
    <mergeCell ref="S194:S195"/>
    <mergeCell ref="L188:L189"/>
    <mergeCell ref="M188:M189"/>
    <mergeCell ref="AC190:AC191"/>
    <mergeCell ref="AD190:AD191"/>
    <mergeCell ref="AE190:AE191"/>
    <mergeCell ref="U196:U197"/>
    <mergeCell ref="V196:Z197"/>
    <mergeCell ref="H194:H195"/>
    <mergeCell ref="I194:I195"/>
    <mergeCell ref="J194:J195"/>
    <mergeCell ref="K194:K195"/>
    <mergeCell ref="Z194:Z195"/>
    <mergeCell ref="J192:J193"/>
    <mergeCell ref="K192:K193"/>
    <mergeCell ref="L192:L193"/>
    <mergeCell ref="M192:M193"/>
    <mergeCell ref="AF194:AF195"/>
    <mergeCell ref="L194:L195"/>
    <mergeCell ref="M194:M195"/>
    <mergeCell ref="C194:C195"/>
    <mergeCell ref="D194:D195"/>
    <mergeCell ref="E194:E195"/>
    <mergeCell ref="F194:F195"/>
    <mergeCell ref="G194:G195"/>
    <mergeCell ref="T192:T193"/>
    <mergeCell ref="U192:U193"/>
    <mergeCell ref="V192:AC193"/>
    <mergeCell ref="N192:N193"/>
    <mergeCell ref="O192:O193"/>
    <mergeCell ref="P192:P193"/>
    <mergeCell ref="Q192:Q193"/>
    <mergeCell ref="V194:V195"/>
    <mergeCell ref="W194:W195"/>
    <mergeCell ref="X194:X195"/>
    <mergeCell ref="Y194:Y195"/>
    <mergeCell ref="N194:N195"/>
    <mergeCell ref="O194:O195"/>
    <mergeCell ref="P194:P195"/>
    <mergeCell ref="Q194:Q195"/>
    <mergeCell ref="AA194:AA195"/>
    <mergeCell ref="AB194:AB195"/>
    <mergeCell ref="AC194:AC195"/>
    <mergeCell ref="AD194:AD195"/>
    <mergeCell ref="AE194:AE195"/>
    <mergeCell ref="T194:T195"/>
    <mergeCell ref="U194:U195"/>
    <mergeCell ref="AF190:AF191"/>
    <mergeCell ref="B192:B193"/>
    <mergeCell ref="C192:C193"/>
    <mergeCell ref="D192:D193"/>
    <mergeCell ref="E192:E193"/>
    <mergeCell ref="F192:F193"/>
    <mergeCell ref="G192:G193"/>
    <mergeCell ref="W190:W191"/>
    <mergeCell ref="X190:X191"/>
    <mergeCell ref="Y190:Y191"/>
    <mergeCell ref="Z190:Z191"/>
    <mergeCell ref="AA190:AA191"/>
    <mergeCell ref="AB190:AB191"/>
    <mergeCell ref="AF188:AF189"/>
    <mergeCell ref="B190:B191"/>
    <mergeCell ref="C190:C191"/>
    <mergeCell ref="D190:D191"/>
    <mergeCell ref="E190:Q191"/>
    <mergeCell ref="R190:R191"/>
    <mergeCell ref="S190:S191"/>
    <mergeCell ref="T190:T191"/>
    <mergeCell ref="U190:U191"/>
    <mergeCell ref="V190:V191"/>
    <mergeCell ref="Z188:Z189"/>
    <mergeCell ref="AA188:AA189"/>
    <mergeCell ref="AB188:AB189"/>
    <mergeCell ref="AC188:AC189"/>
    <mergeCell ref="AF192:AF193"/>
    <mergeCell ref="R192:R193"/>
    <mergeCell ref="S192:S193"/>
    <mergeCell ref="H192:H193"/>
    <mergeCell ref="I192:I193"/>
    <mergeCell ref="P186:V187"/>
    <mergeCell ref="W186:W187"/>
    <mergeCell ref="X186:X187"/>
    <mergeCell ref="Y186:Y187"/>
    <mergeCell ref="Z186:Z187"/>
    <mergeCell ref="I186:I187"/>
    <mergeCell ref="J186:J187"/>
    <mergeCell ref="K186:K187"/>
    <mergeCell ref="B188:B189"/>
    <mergeCell ref="C188:C189"/>
    <mergeCell ref="D188:D189"/>
    <mergeCell ref="E188:E189"/>
    <mergeCell ref="F188:F189"/>
    <mergeCell ref="G188:G189"/>
    <mergeCell ref="AD186:AD187"/>
    <mergeCell ref="AE186:AE187"/>
    <mergeCell ref="AF186:AF187"/>
    <mergeCell ref="L186:L187"/>
    <mergeCell ref="M186:M187"/>
    <mergeCell ref="N186:N187"/>
    <mergeCell ref="T188:T189"/>
    <mergeCell ref="U188:U189"/>
    <mergeCell ref="V188:V189"/>
    <mergeCell ref="W188:W189"/>
    <mergeCell ref="X188:X189"/>
    <mergeCell ref="Y188:Y189"/>
    <mergeCell ref="N188:N189"/>
    <mergeCell ref="O188:O189"/>
    <mergeCell ref="P188:P189"/>
    <mergeCell ref="Q188:Q189"/>
    <mergeCell ref="R188:R189"/>
    <mergeCell ref="S188:S189"/>
    <mergeCell ref="AD184:AD185"/>
    <mergeCell ref="AE184:AE185"/>
    <mergeCell ref="AF184:AF185"/>
    <mergeCell ref="B186:B187"/>
    <mergeCell ref="C186:C187"/>
    <mergeCell ref="D186:D187"/>
    <mergeCell ref="E186:E187"/>
    <mergeCell ref="F186:F187"/>
    <mergeCell ref="G186:G187"/>
    <mergeCell ref="H186:H187"/>
    <mergeCell ref="X184:X185"/>
    <mergeCell ref="Y184:Y185"/>
    <mergeCell ref="Z184:Z185"/>
    <mergeCell ref="AA184:AA185"/>
    <mergeCell ref="AB184:AB185"/>
    <mergeCell ref="AC184:AC185"/>
    <mergeCell ref="R184:R185"/>
    <mergeCell ref="S184:S185"/>
    <mergeCell ref="T184:T185"/>
    <mergeCell ref="U184:U185"/>
    <mergeCell ref="V184:V185"/>
    <mergeCell ref="W184:W185"/>
    <mergeCell ref="H184:H185"/>
    <mergeCell ref="I184:I185"/>
    <mergeCell ref="J184:J185"/>
    <mergeCell ref="K184:K185"/>
    <mergeCell ref="L184:P185"/>
    <mergeCell ref="Q184:Q185"/>
    <mergeCell ref="AA186:AA187"/>
    <mergeCell ref="AB186:AB187"/>
    <mergeCell ref="AC186:AC187"/>
    <mergeCell ref="O186:O187"/>
    <mergeCell ref="B184:B185"/>
    <mergeCell ref="C184:C185"/>
    <mergeCell ref="D184:D185"/>
    <mergeCell ref="E184:E185"/>
    <mergeCell ref="F184:F185"/>
    <mergeCell ref="G184:G185"/>
    <mergeCell ref="W182:W183"/>
    <mergeCell ref="X182:X183"/>
    <mergeCell ref="Y182:Y183"/>
    <mergeCell ref="Z182:Z183"/>
    <mergeCell ref="AA182:AA183"/>
    <mergeCell ref="AB182:AB183"/>
    <mergeCell ref="Q182:Q183"/>
    <mergeCell ref="R182:R183"/>
    <mergeCell ref="S182:S183"/>
    <mergeCell ref="T182:T183"/>
    <mergeCell ref="U182:U183"/>
    <mergeCell ref="V182:V183"/>
    <mergeCell ref="C182:L183"/>
    <mergeCell ref="M182:M183"/>
    <mergeCell ref="N182:N183"/>
    <mergeCell ref="O182:O183"/>
    <mergeCell ref="P182:P183"/>
    <mergeCell ref="AC180:AC181"/>
    <mergeCell ref="AD180:AD181"/>
    <mergeCell ref="AE180:AE181"/>
    <mergeCell ref="AF180:AF181"/>
    <mergeCell ref="B182:B183"/>
    <mergeCell ref="AB180:AB181"/>
    <mergeCell ref="Q180:Q181"/>
    <mergeCell ref="R180:R181"/>
    <mergeCell ref="S180:S181"/>
    <mergeCell ref="T180:T181"/>
    <mergeCell ref="U180:U181"/>
    <mergeCell ref="V180:V181"/>
    <mergeCell ref="AC182:AC183"/>
    <mergeCell ref="AD182:AD183"/>
    <mergeCell ref="AE182:AE183"/>
    <mergeCell ref="AF182:AF183"/>
    <mergeCell ref="E180:L181"/>
    <mergeCell ref="M180:M181"/>
    <mergeCell ref="N180:N181"/>
    <mergeCell ref="O180:O181"/>
    <mergeCell ref="P180:P181"/>
    <mergeCell ref="W178:W179"/>
    <mergeCell ref="X178:X179"/>
    <mergeCell ref="Y178:Y179"/>
    <mergeCell ref="D180:D181"/>
    <mergeCell ref="Z178:Z179"/>
    <mergeCell ref="AA178:AA179"/>
    <mergeCell ref="AB178:AB179"/>
    <mergeCell ref="Q178:Q179"/>
    <mergeCell ref="R178:R179"/>
    <mergeCell ref="S178:S179"/>
    <mergeCell ref="T178:T179"/>
    <mergeCell ref="U178:U179"/>
    <mergeCell ref="V178:V179"/>
    <mergeCell ref="K178:K179"/>
    <mergeCell ref="L178:L179"/>
    <mergeCell ref="M178:M179"/>
    <mergeCell ref="N178:N179"/>
    <mergeCell ref="O178:O179"/>
    <mergeCell ref="P178:P179"/>
    <mergeCell ref="W180:W181"/>
    <mergeCell ref="X180:X181"/>
    <mergeCell ref="Y180:Y181"/>
    <mergeCell ref="Z180:Z181"/>
    <mergeCell ref="AA180:AA181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AA176:AA177"/>
    <mergeCell ref="AB176:AB177"/>
    <mergeCell ref="AC176:AC177"/>
    <mergeCell ref="AD176:AD177"/>
    <mergeCell ref="AE176:AE177"/>
    <mergeCell ref="AF176:AF177"/>
    <mergeCell ref="U176:U177"/>
    <mergeCell ref="V176:V177"/>
    <mergeCell ref="W176:W177"/>
    <mergeCell ref="X176:X177"/>
    <mergeCell ref="Y176:Y177"/>
    <mergeCell ref="Z176:Z177"/>
    <mergeCell ref="AC178:AC179"/>
    <mergeCell ref="AD178:AD179"/>
    <mergeCell ref="AE178:AE179"/>
    <mergeCell ref="AF178:AF179"/>
    <mergeCell ref="B176:B177"/>
    <mergeCell ref="C176:C177"/>
    <mergeCell ref="D176:D177"/>
    <mergeCell ref="E176:P176"/>
    <mergeCell ref="Q176:Q177"/>
    <mergeCell ref="R176:R177"/>
    <mergeCell ref="S176:S177"/>
    <mergeCell ref="T176:T177"/>
    <mergeCell ref="U174:U175"/>
    <mergeCell ref="V174:V175"/>
    <mergeCell ref="W174:AA175"/>
    <mergeCell ref="AB174:AB175"/>
    <mergeCell ref="AC174:AC175"/>
    <mergeCell ref="AD174:AD175"/>
    <mergeCell ref="O174:O175"/>
    <mergeCell ref="P174:P175"/>
    <mergeCell ref="Q174:Q175"/>
    <mergeCell ref="R174:R175"/>
    <mergeCell ref="S174:S175"/>
    <mergeCell ref="T174:T175"/>
    <mergeCell ref="I174:I175"/>
    <mergeCell ref="J174:J175"/>
    <mergeCell ref="K174:K175"/>
    <mergeCell ref="L174:L175"/>
    <mergeCell ref="M174:M175"/>
    <mergeCell ref="N174:N175"/>
    <mergeCell ref="E177:J177"/>
    <mergeCell ref="AD172:AD173"/>
    <mergeCell ref="AE172:AE173"/>
    <mergeCell ref="AF172:AF173"/>
    <mergeCell ref="B174:B175"/>
    <mergeCell ref="C174:C175"/>
    <mergeCell ref="D174:D175"/>
    <mergeCell ref="E174:E175"/>
    <mergeCell ref="F174:F175"/>
    <mergeCell ref="G174:G175"/>
    <mergeCell ref="H174:H175"/>
    <mergeCell ref="V172:V173"/>
    <mergeCell ref="W172:W173"/>
    <mergeCell ref="AE174:AE175"/>
    <mergeCell ref="AF174:AF175"/>
    <mergeCell ref="B172:B173"/>
    <mergeCell ref="C172:C173"/>
    <mergeCell ref="D172:D173"/>
    <mergeCell ref="E172:E173"/>
    <mergeCell ref="F172:O173"/>
    <mergeCell ref="P172:P173"/>
    <mergeCell ref="Q172:Q173"/>
    <mergeCell ref="X172:X173"/>
    <mergeCell ref="Y172:Y173"/>
    <mergeCell ref="Z172:Z173"/>
    <mergeCell ref="AA172:AA173"/>
    <mergeCell ref="AB172:AB173"/>
    <mergeCell ref="AC172:AC173"/>
    <mergeCell ref="R172:R173"/>
    <mergeCell ref="AB170:AB171"/>
    <mergeCell ref="AC170:AC171"/>
    <mergeCell ref="R170:R171"/>
    <mergeCell ref="S170:S171"/>
    <mergeCell ref="T170:T171"/>
    <mergeCell ref="U170:U171"/>
    <mergeCell ref="V170:V171"/>
    <mergeCell ref="W170:W171"/>
    <mergeCell ref="L170:L171"/>
    <mergeCell ref="M170:M171"/>
    <mergeCell ref="N170:N171"/>
    <mergeCell ref="O170:O171"/>
    <mergeCell ref="P170:P171"/>
    <mergeCell ref="Q170:Q171"/>
    <mergeCell ref="S172:S173"/>
    <mergeCell ref="T172:T173"/>
    <mergeCell ref="U172:U173"/>
    <mergeCell ref="B168:AF168"/>
    <mergeCell ref="L169:Z169"/>
    <mergeCell ref="B170:G171"/>
    <mergeCell ref="H170:H171"/>
    <mergeCell ref="I170:I171"/>
    <mergeCell ref="J170:J171"/>
    <mergeCell ref="K170:K171"/>
    <mergeCell ref="X166:X167"/>
    <mergeCell ref="Y166:Y167"/>
    <mergeCell ref="Z166:Z167"/>
    <mergeCell ref="AA166:AA167"/>
    <mergeCell ref="AB166:AB167"/>
    <mergeCell ref="AC166:AC167"/>
    <mergeCell ref="R166:R167"/>
    <mergeCell ref="S166:S167"/>
    <mergeCell ref="T166:T167"/>
    <mergeCell ref="U166:U167"/>
    <mergeCell ref="V166:V167"/>
    <mergeCell ref="W166:W167"/>
    <mergeCell ref="H166:H167"/>
    <mergeCell ref="I166:I167"/>
    <mergeCell ref="J166:J167"/>
    <mergeCell ref="K166:K167"/>
    <mergeCell ref="L166:L167"/>
    <mergeCell ref="M166:Q167"/>
    <mergeCell ref="AD170:AD171"/>
    <mergeCell ref="AE170:AE171"/>
    <mergeCell ref="AF170:AF171"/>
    <mergeCell ref="X170:X171"/>
    <mergeCell ref="Y170:Y171"/>
    <mergeCell ref="Z170:Z171"/>
    <mergeCell ref="AA170:AA171"/>
    <mergeCell ref="AF164:AF165"/>
    <mergeCell ref="B166:C166"/>
    <mergeCell ref="D166:D167"/>
    <mergeCell ref="E166:E167"/>
    <mergeCell ref="F166:F167"/>
    <mergeCell ref="G166:G167"/>
    <mergeCell ref="V164:V165"/>
    <mergeCell ref="W164:W165"/>
    <mergeCell ref="X164:X165"/>
    <mergeCell ref="Y164:Y165"/>
    <mergeCell ref="Z164:Z165"/>
    <mergeCell ref="AA164:AA165"/>
    <mergeCell ref="P164:P165"/>
    <mergeCell ref="Q164:Q165"/>
    <mergeCell ref="R164:R165"/>
    <mergeCell ref="S164:S165"/>
    <mergeCell ref="T164:T165"/>
    <mergeCell ref="U164:U165"/>
    <mergeCell ref="J164:J165"/>
    <mergeCell ref="K164:K165"/>
    <mergeCell ref="L164:L165"/>
    <mergeCell ref="M164:M165"/>
    <mergeCell ref="N164:N165"/>
    <mergeCell ref="O164:O165"/>
    <mergeCell ref="AD166:AD167"/>
    <mergeCell ref="AE166:AE167"/>
    <mergeCell ref="AF166:AF167"/>
    <mergeCell ref="AE162:AE163"/>
    <mergeCell ref="AF162:AF163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Y162:Y163"/>
    <mergeCell ref="Z162:Z163"/>
    <mergeCell ref="AA162:AA163"/>
    <mergeCell ref="AB162:AB163"/>
    <mergeCell ref="AC162:AC163"/>
    <mergeCell ref="AD162:AD163"/>
    <mergeCell ref="S162:S163"/>
    <mergeCell ref="T162:T163"/>
    <mergeCell ref="U162:U163"/>
    <mergeCell ref="V162:V163"/>
    <mergeCell ref="W162:W163"/>
    <mergeCell ref="X162:X163"/>
    <mergeCell ref="B162:B163"/>
    <mergeCell ref="C162:N163"/>
    <mergeCell ref="O162:O163"/>
    <mergeCell ref="P162:P163"/>
    <mergeCell ref="Q162:Q163"/>
    <mergeCell ref="R162:R163"/>
    <mergeCell ref="AB164:AB165"/>
    <mergeCell ref="AC164:AC165"/>
    <mergeCell ref="AD164:AD165"/>
    <mergeCell ref="AE164:AE165"/>
    <mergeCell ref="W160:AA161"/>
    <mergeCell ref="AB160:AB161"/>
    <mergeCell ref="AC160:AC161"/>
    <mergeCell ref="AD160:AD161"/>
    <mergeCell ref="AE160:AE161"/>
    <mergeCell ref="AF160:AF161"/>
    <mergeCell ref="Q160:Q161"/>
    <mergeCell ref="R160:R161"/>
    <mergeCell ref="S160:S161"/>
    <mergeCell ref="T160:T161"/>
    <mergeCell ref="U160:U161"/>
    <mergeCell ref="V160:V161"/>
    <mergeCell ref="K160:K161"/>
    <mergeCell ref="L160:L161"/>
    <mergeCell ref="M160:M161"/>
    <mergeCell ref="N160:N161"/>
    <mergeCell ref="O160:O161"/>
    <mergeCell ref="P160:P161"/>
    <mergeCell ref="AN1:AN4"/>
    <mergeCell ref="AN5:AN6"/>
    <mergeCell ref="AF158:AF159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Z158:Z159"/>
    <mergeCell ref="AA158:AA159"/>
    <mergeCell ref="AB158:AB159"/>
    <mergeCell ref="AC158:AC159"/>
    <mergeCell ref="AD158:AD159"/>
    <mergeCell ref="AE158:AE159"/>
    <mergeCell ref="T158:T159"/>
    <mergeCell ref="U158:U159"/>
    <mergeCell ref="V158:V159"/>
    <mergeCell ref="W158:W159"/>
    <mergeCell ref="X158:X159"/>
    <mergeCell ref="Y158:Y159"/>
    <mergeCell ref="N158:N159"/>
    <mergeCell ref="O158:O159"/>
    <mergeCell ref="P158:P159"/>
    <mergeCell ref="Q158:Q159"/>
    <mergeCell ref="R158:R159"/>
    <mergeCell ref="S158:S159"/>
    <mergeCell ref="H158:H159"/>
    <mergeCell ref="I158:I159"/>
    <mergeCell ref="AC156:AC157"/>
    <mergeCell ref="L158:L159"/>
    <mergeCell ref="M158:M159"/>
    <mergeCell ref="AD156:AD157"/>
    <mergeCell ref="AE156:AE157"/>
    <mergeCell ref="AF156:AF157"/>
    <mergeCell ref="B158:B159"/>
    <mergeCell ref="C158:C159"/>
    <mergeCell ref="D158:D159"/>
    <mergeCell ref="E158:E159"/>
    <mergeCell ref="F158:F159"/>
    <mergeCell ref="G158:G159"/>
    <mergeCell ref="W156:W157"/>
    <mergeCell ref="X156:X157"/>
    <mergeCell ref="Y156:Y157"/>
    <mergeCell ref="Z156:Z157"/>
    <mergeCell ref="AA156:AA157"/>
    <mergeCell ref="AB156:AB157"/>
    <mergeCell ref="M156:Q157"/>
    <mergeCell ref="R156:R157"/>
    <mergeCell ref="S156:S157"/>
    <mergeCell ref="T156:T157"/>
    <mergeCell ref="U156:U157"/>
    <mergeCell ref="V156:V157"/>
    <mergeCell ref="G156:G157"/>
    <mergeCell ref="H156:H157"/>
    <mergeCell ref="I156:I157"/>
    <mergeCell ref="J156:J157"/>
    <mergeCell ref="K156:K157"/>
    <mergeCell ref="L156:L157"/>
    <mergeCell ref="J158:J159"/>
    <mergeCell ref="K158:K159"/>
    <mergeCell ref="W154:W155"/>
    <mergeCell ref="B156:B157"/>
    <mergeCell ref="C156:C157"/>
    <mergeCell ref="D156:D157"/>
    <mergeCell ref="E156:E157"/>
    <mergeCell ref="F156:F157"/>
    <mergeCell ref="X154:X155"/>
    <mergeCell ref="Y154:Y155"/>
    <mergeCell ref="Z154:Z155"/>
    <mergeCell ref="AA154:AA155"/>
    <mergeCell ref="P154:P155"/>
    <mergeCell ref="Q154:Q155"/>
    <mergeCell ref="R154:R155"/>
    <mergeCell ref="S154:S155"/>
    <mergeCell ref="T154:T155"/>
    <mergeCell ref="U154:U155"/>
    <mergeCell ref="J154:J155"/>
    <mergeCell ref="K154:K155"/>
    <mergeCell ref="L154:L155"/>
    <mergeCell ref="M154:M155"/>
    <mergeCell ref="N154:N155"/>
    <mergeCell ref="O154:O155"/>
    <mergeCell ref="AD152:AD153"/>
    <mergeCell ref="AE152:AE153"/>
    <mergeCell ref="AF152:AF153"/>
    <mergeCell ref="X152:X153"/>
    <mergeCell ref="Y152:Y153"/>
    <mergeCell ref="Z152:Z153"/>
    <mergeCell ref="AA152:AA153"/>
    <mergeCell ref="AM9:AM10"/>
    <mergeCell ref="AN9:AN10"/>
    <mergeCell ref="AO9:AO10"/>
    <mergeCell ref="AP9:AP10"/>
    <mergeCell ref="B154:C155"/>
    <mergeCell ref="D154:D155"/>
    <mergeCell ref="E154:E155"/>
    <mergeCell ref="F154:F155"/>
    <mergeCell ref="G154:G155"/>
    <mergeCell ref="H154:H155"/>
    <mergeCell ref="I154:I155"/>
    <mergeCell ref="AB152:AB153"/>
    <mergeCell ref="AC152:AC153"/>
    <mergeCell ref="R152:R153"/>
    <mergeCell ref="S152:S153"/>
    <mergeCell ref="T152:T153"/>
    <mergeCell ref="U152:U153"/>
    <mergeCell ref="V152:V153"/>
    <mergeCell ref="W152:W153"/>
    <mergeCell ref="AB154:AB155"/>
    <mergeCell ref="AC154:AC155"/>
    <mergeCell ref="AD154:AD155"/>
    <mergeCell ref="AE154:AE155"/>
    <mergeCell ref="AF154:AF155"/>
    <mergeCell ref="V154:V155"/>
    <mergeCell ref="B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N150:N151"/>
    <mergeCell ref="O150:O151"/>
    <mergeCell ref="P150:P151"/>
    <mergeCell ref="Q150:Q151"/>
    <mergeCell ref="R150:R151"/>
    <mergeCell ref="S150:S151"/>
    <mergeCell ref="H150:H151"/>
    <mergeCell ref="I150:I151"/>
    <mergeCell ref="J150:J151"/>
    <mergeCell ref="K150:K151"/>
    <mergeCell ref="B150:B151"/>
    <mergeCell ref="C150:C151"/>
    <mergeCell ref="D150:D151"/>
    <mergeCell ref="E150:E151"/>
    <mergeCell ref="F150:F151"/>
    <mergeCell ref="G150:G151"/>
    <mergeCell ref="AF150:AF151"/>
    <mergeCell ref="Z150:Z151"/>
    <mergeCell ref="AA150:AA151"/>
    <mergeCell ref="AB150:AB151"/>
    <mergeCell ref="AC150:AC151"/>
    <mergeCell ref="AD150:AD151"/>
    <mergeCell ref="AE150:AE151"/>
    <mergeCell ref="T150:T151"/>
    <mergeCell ref="U150:U151"/>
    <mergeCell ref="V150:V151"/>
    <mergeCell ref="W150:W151"/>
    <mergeCell ref="X150:X151"/>
    <mergeCell ref="Y150:Y151"/>
    <mergeCell ref="L150:L151"/>
    <mergeCell ref="M150:M151"/>
    <mergeCell ref="AC148:AC149"/>
    <mergeCell ref="AD148:AD149"/>
    <mergeCell ref="AE148:AE149"/>
    <mergeCell ref="AF148:AF149"/>
    <mergeCell ref="W148:W149"/>
    <mergeCell ref="X148:X149"/>
    <mergeCell ref="Y148:Y149"/>
    <mergeCell ref="Z148:Z149"/>
    <mergeCell ref="AA148:AA149"/>
    <mergeCell ref="AB148:AB149"/>
    <mergeCell ref="Q148:Q149"/>
    <mergeCell ref="R148:R149"/>
    <mergeCell ref="S148:S149"/>
    <mergeCell ref="T148:T149"/>
    <mergeCell ref="U148:U149"/>
    <mergeCell ref="V148:V149"/>
    <mergeCell ref="L148:L149"/>
    <mergeCell ref="M148:M149"/>
    <mergeCell ref="N148:N149"/>
    <mergeCell ref="B148:B149"/>
    <mergeCell ref="D148:D149"/>
    <mergeCell ref="E148:E149"/>
    <mergeCell ref="F148:F149"/>
    <mergeCell ref="G148:G149"/>
    <mergeCell ref="I148:I149"/>
    <mergeCell ref="X146:X147"/>
    <mergeCell ref="Y146:Y147"/>
    <mergeCell ref="Z146:Z147"/>
    <mergeCell ref="AA146:AA147"/>
    <mergeCell ref="AB146:AB147"/>
    <mergeCell ref="M146:M147"/>
    <mergeCell ref="N146:N147"/>
    <mergeCell ref="O146:O147"/>
    <mergeCell ref="P146:P147"/>
    <mergeCell ref="Q146:Q147"/>
    <mergeCell ref="R146:V147"/>
    <mergeCell ref="G146:G147"/>
    <mergeCell ref="H146:H147"/>
    <mergeCell ref="I146:I147"/>
    <mergeCell ref="J146:J147"/>
    <mergeCell ref="K146:K147"/>
    <mergeCell ref="L146:L147"/>
    <mergeCell ref="K148:K149"/>
    <mergeCell ref="O148:O149"/>
    <mergeCell ref="P148:P149"/>
    <mergeCell ref="U144:U145"/>
    <mergeCell ref="V144:V145"/>
    <mergeCell ref="X144:X145"/>
    <mergeCell ref="Y144:Y145"/>
    <mergeCell ref="Z144:Z145"/>
    <mergeCell ref="AA144:AA145"/>
    <mergeCell ref="AM17:AM18"/>
    <mergeCell ref="AN17:AN18"/>
    <mergeCell ref="AO17:AO18"/>
    <mergeCell ref="AP17:AP18"/>
    <mergeCell ref="B146:B147"/>
    <mergeCell ref="C146:C147"/>
    <mergeCell ref="D146:D147"/>
    <mergeCell ref="E146:E147"/>
    <mergeCell ref="F146:F147"/>
    <mergeCell ref="O144:O145"/>
    <mergeCell ref="P144:P145"/>
    <mergeCell ref="Q144:Q145"/>
    <mergeCell ref="R144:R145"/>
    <mergeCell ref="S144:S145"/>
    <mergeCell ref="T144:T145"/>
    <mergeCell ref="I144:I145"/>
    <mergeCell ref="J144:J145"/>
    <mergeCell ref="K144:K145"/>
    <mergeCell ref="L144:L145"/>
    <mergeCell ref="M144:M145"/>
    <mergeCell ref="N144:N145"/>
    <mergeCell ref="AC146:AC147"/>
    <mergeCell ref="AD146:AD147"/>
    <mergeCell ref="AE146:AE147"/>
    <mergeCell ref="AF146:AF147"/>
    <mergeCell ref="W146:W147"/>
    <mergeCell ref="AD142:AD143"/>
    <mergeCell ref="AE142:AE143"/>
    <mergeCell ref="AF142:AF143"/>
    <mergeCell ref="W142:W143"/>
    <mergeCell ref="X142:X143"/>
    <mergeCell ref="Y142:Y143"/>
    <mergeCell ref="Z142:Z143"/>
    <mergeCell ref="AA142:AA143"/>
    <mergeCell ref="AB142:AB143"/>
    <mergeCell ref="T142:T143"/>
    <mergeCell ref="U142:U143"/>
    <mergeCell ref="V142:V143"/>
    <mergeCell ref="B144:B145"/>
    <mergeCell ref="C144:C145"/>
    <mergeCell ref="D144:D145"/>
    <mergeCell ref="E144:E145"/>
    <mergeCell ref="F144:F145"/>
    <mergeCell ref="G144:G145"/>
    <mergeCell ref="Q142:Q143"/>
    <mergeCell ref="R142:R143"/>
    <mergeCell ref="S142:S143"/>
    <mergeCell ref="K142:K143"/>
    <mergeCell ref="L142:L143"/>
    <mergeCell ref="M142:M143"/>
    <mergeCell ref="N142:N143"/>
    <mergeCell ref="O142:O143"/>
    <mergeCell ref="P142:P143"/>
    <mergeCell ref="AB144:AB145"/>
    <mergeCell ref="AC144:AC145"/>
    <mergeCell ref="AD144:AD145"/>
    <mergeCell ref="AE144:AE145"/>
    <mergeCell ref="AF144:AF145"/>
    <mergeCell ref="B142:B143"/>
    <mergeCell ref="C142:C143"/>
    <mergeCell ref="D142:D143"/>
    <mergeCell ref="E142:E143"/>
    <mergeCell ref="F142:F143"/>
    <mergeCell ref="G142:G143"/>
    <mergeCell ref="J142:J143"/>
    <mergeCell ref="X140:X141"/>
    <mergeCell ref="Y140:Y141"/>
    <mergeCell ref="Z140:Z141"/>
    <mergeCell ref="AA140:AA141"/>
    <mergeCell ref="AB140:AB141"/>
    <mergeCell ref="AC140:AC141"/>
    <mergeCell ref="Q140:Q141"/>
    <mergeCell ref="R140:R141"/>
    <mergeCell ref="S140:S141"/>
    <mergeCell ref="T140:T141"/>
    <mergeCell ref="U140:U141"/>
    <mergeCell ref="V140:V141"/>
    <mergeCell ref="AC142:AC143"/>
    <mergeCell ref="AC138:AC139"/>
    <mergeCell ref="AD138:AD139"/>
    <mergeCell ref="AE138:AE139"/>
    <mergeCell ref="AF138:AF139"/>
    <mergeCell ref="B140:K141"/>
    <mergeCell ref="L140:L141"/>
    <mergeCell ref="M140:M141"/>
    <mergeCell ref="N140:N141"/>
    <mergeCell ref="O140:O141"/>
    <mergeCell ref="P140:P141"/>
    <mergeCell ref="W138:W139"/>
    <mergeCell ref="X138:X139"/>
    <mergeCell ref="Y138:Y139"/>
    <mergeCell ref="Z138:Z139"/>
    <mergeCell ref="AA138:AA139"/>
    <mergeCell ref="AB138:AB139"/>
    <mergeCell ref="B138:O139"/>
    <mergeCell ref="P138:P139"/>
    <mergeCell ref="Q138:Q139"/>
    <mergeCell ref="R138:R139"/>
    <mergeCell ref="S138:S139"/>
    <mergeCell ref="T138:T139"/>
    <mergeCell ref="U138:U139"/>
    <mergeCell ref="V138:V139"/>
    <mergeCell ref="AD140:AD141"/>
    <mergeCell ref="AE140:AE141"/>
    <mergeCell ref="AF140:AF141"/>
    <mergeCell ref="AM25:AM26"/>
    <mergeCell ref="AN25:AN26"/>
    <mergeCell ref="AO25:AO26"/>
    <mergeCell ref="AP25:AP26"/>
    <mergeCell ref="D136:D137"/>
    <mergeCell ref="E136:E137"/>
    <mergeCell ref="F136:F137"/>
    <mergeCell ref="G136:G137"/>
    <mergeCell ref="H136:H137"/>
    <mergeCell ref="S134:S135"/>
    <mergeCell ref="T134:T135"/>
    <mergeCell ref="U134:U135"/>
    <mergeCell ref="V134:V135"/>
    <mergeCell ref="W134:W135"/>
    <mergeCell ref="X134:X135"/>
    <mergeCell ref="M134:M135"/>
    <mergeCell ref="N134:N135"/>
    <mergeCell ref="O134:O135"/>
    <mergeCell ref="P134:P135"/>
    <mergeCell ref="AA136:AE137"/>
    <mergeCell ref="AF136:AF137"/>
    <mergeCell ref="U136:U137"/>
    <mergeCell ref="V136:V137"/>
    <mergeCell ref="W136:W137"/>
    <mergeCell ref="X136:X137"/>
    <mergeCell ref="Y136:Y137"/>
    <mergeCell ref="Z136:Z137"/>
    <mergeCell ref="AE45:AE46"/>
    <mergeCell ref="AF45:AF46"/>
    <mergeCell ref="U45:U46"/>
    <mergeCell ref="V45:V46"/>
    <mergeCell ref="W45:W46"/>
    <mergeCell ref="O136:O137"/>
    <mergeCell ref="P136:P137"/>
    <mergeCell ref="Q136:Q137"/>
    <mergeCell ref="R136:R137"/>
    <mergeCell ref="S136:S137"/>
    <mergeCell ref="T136:T137"/>
    <mergeCell ref="I136:I137"/>
    <mergeCell ref="J136:J137"/>
    <mergeCell ref="K136:K137"/>
    <mergeCell ref="L136:L137"/>
    <mergeCell ref="M136:M137"/>
    <mergeCell ref="N136:N137"/>
    <mergeCell ref="B136:B137"/>
    <mergeCell ref="C136:C137"/>
    <mergeCell ref="Q134:Q135"/>
    <mergeCell ref="R134:R135"/>
    <mergeCell ref="G134:G135"/>
    <mergeCell ref="H134:H135"/>
    <mergeCell ref="I134:I135"/>
    <mergeCell ref="J134:J135"/>
    <mergeCell ref="K134:K135"/>
    <mergeCell ref="L134:L135"/>
    <mergeCell ref="AB132:AB133"/>
    <mergeCell ref="AC132:AC133"/>
    <mergeCell ref="AD132:AD133"/>
    <mergeCell ref="AE132:AE133"/>
    <mergeCell ref="AF132:AF133"/>
    <mergeCell ref="V132:V133"/>
    <mergeCell ref="W132:W133"/>
    <mergeCell ref="X132:X133"/>
    <mergeCell ref="Y132:Y133"/>
    <mergeCell ref="Z132:Z133"/>
    <mergeCell ref="AA132:AA133"/>
    <mergeCell ref="P132:P133"/>
    <mergeCell ref="Q132:Q133"/>
    <mergeCell ref="Y134:Y135"/>
    <mergeCell ref="Z134:Z135"/>
    <mergeCell ref="AA134:AF135"/>
    <mergeCell ref="B132:J133"/>
    <mergeCell ref="K132:K133"/>
    <mergeCell ref="L132:L133"/>
    <mergeCell ref="M132:M133"/>
    <mergeCell ref="N132:N133"/>
    <mergeCell ref="O132:O133"/>
    <mergeCell ref="B134:B135"/>
    <mergeCell ref="C134:C135"/>
    <mergeCell ref="D134:D135"/>
    <mergeCell ref="E134:E135"/>
    <mergeCell ref="F134:F135"/>
    <mergeCell ref="R132:R133"/>
    <mergeCell ref="S132:S133"/>
    <mergeCell ref="T132:T133"/>
    <mergeCell ref="U132:U133"/>
    <mergeCell ref="I130:I131"/>
    <mergeCell ref="J130:J131"/>
    <mergeCell ref="K130:Y131"/>
    <mergeCell ref="Z130:Z131"/>
    <mergeCell ref="AA130:AA131"/>
    <mergeCell ref="AB130:AB131"/>
    <mergeCell ref="B130:B131"/>
    <mergeCell ref="C130:C131"/>
    <mergeCell ref="D130:D131"/>
    <mergeCell ref="E130:E131"/>
    <mergeCell ref="F130:F131"/>
    <mergeCell ref="G130:G131"/>
    <mergeCell ref="H130:H131"/>
    <mergeCell ref="AH31:AH32"/>
    <mergeCell ref="AI31:AI32"/>
    <mergeCell ref="AJ31:AJ32"/>
    <mergeCell ref="AK31:AK32"/>
    <mergeCell ref="H128:H129"/>
    <mergeCell ref="B128:B129"/>
    <mergeCell ref="C128:C129"/>
    <mergeCell ref="D128:D129"/>
    <mergeCell ref="E128:E129"/>
    <mergeCell ref="F128:F129"/>
    <mergeCell ref="G128:G129"/>
    <mergeCell ref="AC128:AC129"/>
    <mergeCell ref="B45:B46"/>
    <mergeCell ref="C45:C46"/>
    <mergeCell ref="F45:F46"/>
    <mergeCell ref="I128:I129"/>
    <mergeCell ref="J128:J129"/>
    <mergeCell ref="K128:K129"/>
    <mergeCell ref="L128:L129"/>
    <mergeCell ref="AO29:AO30"/>
    <mergeCell ref="AP29:AP30"/>
    <mergeCell ref="AQ29:AQ30"/>
    <mergeCell ref="AL31:AL32"/>
    <mergeCell ref="AC130:AC131"/>
    <mergeCell ref="AD130:AD131"/>
    <mergeCell ref="AE130:AE131"/>
    <mergeCell ref="AF130:AF131"/>
    <mergeCell ref="X45:X46"/>
    <mergeCell ref="Y45:Y46"/>
    <mergeCell ref="Z45:Z46"/>
    <mergeCell ref="N45:N46"/>
    <mergeCell ref="O45:O46"/>
    <mergeCell ref="P45:P46"/>
    <mergeCell ref="Q45:Q46"/>
    <mergeCell ref="T45:T46"/>
    <mergeCell ref="AF43:AF44"/>
    <mergeCell ref="N128:N129"/>
    <mergeCell ref="O128:O129"/>
    <mergeCell ref="P128:P129"/>
    <mergeCell ref="Q128:Q129"/>
    <mergeCell ref="R128:R129"/>
    <mergeCell ref="S128:S129"/>
    <mergeCell ref="P126:P127"/>
    <mergeCell ref="Q126:Q127"/>
    <mergeCell ref="R126:R127"/>
    <mergeCell ref="S126:S127"/>
    <mergeCell ref="T126:T127"/>
    <mergeCell ref="I127:O127"/>
    <mergeCell ref="AD122:AD123"/>
    <mergeCell ref="AE122:AE123"/>
    <mergeCell ref="AF122:AF123"/>
    <mergeCell ref="AN33:AN34"/>
    <mergeCell ref="AO33:AO34"/>
    <mergeCell ref="AP33:AP34"/>
    <mergeCell ref="AQ33:AQ34"/>
    <mergeCell ref="H124:H125"/>
    <mergeCell ref="I124:I125"/>
    <mergeCell ref="J124:J125"/>
    <mergeCell ref="K124:K125"/>
    <mergeCell ref="L124:L125"/>
    <mergeCell ref="M124:M125"/>
    <mergeCell ref="AA126:AA127"/>
    <mergeCell ref="AB126:AB127"/>
    <mergeCell ref="AC126:AC127"/>
    <mergeCell ref="AD126:AD127"/>
    <mergeCell ref="AE126:AE127"/>
    <mergeCell ref="AF126:AF127"/>
    <mergeCell ref="U126:U127"/>
    <mergeCell ref="V126:V127"/>
    <mergeCell ref="W126:W127"/>
    <mergeCell ref="X126:X127"/>
    <mergeCell ref="Y126:Y127"/>
    <mergeCell ref="Z126:Z127"/>
    <mergeCell ref="K126:O126"/>
    <mergeCell ref="AD37:AD38"/>
    <mergeCell ref="AE37:AE38"/>
    <mergeCell ref="J43:J44"/>
    <mergeCell ref="M43:M44"/>
    <mergeCell ref="N43:N44"/>
    <mergeCell ref="O43:O44"/>
    <mergeCell ref="P43:P44"/>
    <mergeCell ref="AC41:AC42"/>
    <mergeCell ref="AD41:AD42"/>
    <mergeCell ref="B124:B125"/>
    <mergeCell ref="C124:C125"/>
    <mergeCell ref="D124:D125"/>
    <mergeCell ref="E124:E125"/>
    <mergeCell ref="F124:F125"/>
    <mergeCell ref="G124:G125"/>
    <mergeCell ref="Y122:Y123"/>
    <mergeCell ref="Z122:Z123"/>
    <mergeCell ref="M128:M129"/>
    <mergeCell ref="AD128:AD129"/>
    <mergeCell ref="AE128:AE129"/>
    <mergeCell ref="AF128:AF129"/>
    <mergeCell ref="T128:T129"/>
    <mergeCell ref="U128:U129"/>
    <mergeCell ref="V128:V129"/>
    <mergeCell ref="W128:AA129"/>
    <mergeCell ref="AB128:AB129"/>
    <mergeCell ref="L122:L123"/>
    <mergeCell ref="M122:M123"/>
    <mergeCell ref="N122:N123"/>
    <mergeCell ref="O122:O123"/>
    <mergeCell ref="P122:P123"/>
    <mergeCell ref="AD124:AD125"/>
    <mergeCell ref="AE124:AE125"/>
    <mergeCell ref="AF124:AF125"/>
    <mergeCell ref="J122:J123"/>
    <mergeCell ref="H45:H46"/>
    <mergeCell ref="I45:I46"/>
    <mergeCell ref="J45:J46"/>
    <mergeCell ref="B126:B127"/>
    <mergeCell ref="C126:C127"/>
    <mergeCell ref="D126:D127"/>
    <mergeCell ref="E126:E127"/>
    <mergeCell ref="F126:F127"/>
    <mergeCell ref="G126:G127"/>
    <mergeCell ref="H126:H127"/>
    <mergeCell ref="X124:X125"/>
    <mergeCell ref="Y124:Y125"/>
    <mergeCell ref="Z124:Z125"/>
    <mergeCell ref="AA124:AA125"/>
    <mergeCell ref="AB124:AB125"/>
    <mergeCell ref="AC124:AC125"/>
    <mergeCell ref="R124:R125"/>
    <mergeCell ref="S124:S125"/>
    <mergeCell ref="T124:T125"/>
    <mergeCell ref="U124:U125"/>
    <mergeCell ref="V124:V125"/>
    <mergeCell ref="W124:W125"/>
    <mergeCell ref="W122:W123"/>
    <mergeCell ref="X122:X123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S120:S121"/>
    <mergeCell ref="H120:H121"/>
    <mergeCell ref="I120:I121"/>
    <mergeCell ref="J120:J121"/>
    <mergeCell ref="K120:K121"/>
    <mergeCell ref="L120:L121"/>
    <mergeCell ref="M120:M121"/>
    <mergeCell ref="AC122:AC123"/>
    <mergeCell ref="B120:B121"/>
    <mergeCell ref="C120:C121"/>
    <mergeCell ref="D120:D121"/>
    <mergeCell ref="E120:E121"/>
    <mergeCell ref="F120:F121"/>
    <mergeCell ref="G120:G121"/>
    <mergeCell ref="AA122:AA123"/>
    <mergeCell ref="AB122:AB123"/>
    <mergeCell ref="Q122:Q123"/>
    <mergeCell ref="R122:R123"/>
    <mergeCell ref="S122:S123"/>
    <mergeCell ref="T122:T123"/>
    <mergeCell ref="U122:U123"/>
    <mergeCell ref="V122:V123"/>
    <mergeCell ref="K122:K123"/>
    <mergeCell ref="B116:B117"/>
    <mergeCell ref="C116:C117"/>
    <mergeCell ref="D116:D117"/>
    <mergeCell ref="M118:M119"/>
    <mergeCell ref="N118:N119"/>
    <mergeCell ref="O118:O119"/>
    <mergeCell ref="P118:P119"/>
    <mergeCell ref="AF120:AF121"/>
    <mergeCell ref="T120:T121"/>
    <mergeCell ref="U120:AA121"/>
    <mergeCell ref="AB120:AB121"/>
    <mergeCell ref="AC120:AC121"/>
    <mergeCell ref="AD120:AD121"/>
    <mergeCell ref="AE120:AE121"/>
    <mergeCell ref="N120:N121"/>
    <mergeCell ref="O120:O121"/>
    <mergeCell ref="P120:P121"/>
    <mergeCell ref="Q120:Q121"/>
    <mergeCell ref="R120:R121"/>
    <mergeCell ref="AD118:AD119"/>
    <mergeCell ref="AE118:AE119"/>
    <mergeCell ref="AF118:AF119"/>
    <mergeCell ref="W118:W119"/>
    <mergeCell ref="X118:X119"/>
    <mergeCell ref="Y118:Y119"/>
    <mergeCell ref="Z118:Z119"/>
    <mergeCell ref="AA118:AA119"/>
    <mergeCell ref="AB118:AB119"/>
    <mergeCell ref="Q118:Q119"/>
    <mergeCell ref="R118:R119"/>
    <mergeCell ref="S118:S119"/>
    <mergeCell ref="T118:T119"/>
    <mergeCell ref="C118:C119"/>
    <mergeCell ref="D118:D119"/>
    <mergeCell ref="E118:E119"/>
    <mergeCell ref="F118:F119"/>
    <mergeCell ref="G118:G119"/>
    <mergeCell ref="H118:H119"/>
    <mergeCell ref="I118:I119"/>
    <mergeCell ref="J118:J119"/>
    <mergeCell ref="Z116:Z117"/>
    <mergeCell ref="AA116:AA117"/>
    <mergeCell ref="AB116:AB117"/>
    <mergeCell ref="AC116:AC117"/>
    <mergeCell ref="AD116:AD117"/>
    <mergeCell ref="AE116:AE117"/>
    <mergeCell ref="N116:N117"/>
    <mergeCell ref="O116:O117"/>
    <mergeCell ref="P116:P117"/>
    <mergeCell ref="Q116:Q117"/>
    <mergeCell ref="R116:R117"/>
    <mergeCell ref="S116:Y117"/>
    <mergeCell ref="H116:H117"/>
    <mergeCell ref="I116:I117"/>
    <mergeCell ref="J116:J117"/>
    <mergeCell ref="K116:K117"/>
    <mergeCell ref="L116:L117"/>
    <mergeCell ref="M116:M117"/>
    <mergeCell ref="U118:U119"/>
    <mergeCell ref="V118:V119"/>
    <mergeCell ref="E116:E117"/>
    <mergeCell ref="AC118:AC119"/>
    <mergeCell ref="F116:F117"/>
    <mergeCell ref="G116:G117"/>
    <mergeCell ref="AC112:AC113"/>
    <mergeCell ref="AD112:AD113"/>
    <mergeCell ref="AE112:AE113"/>
    <mergeCell ref="AF112:AF113"/>
    <mergeCell ref="Q113:Z113"/>
    <mergeCell ref="B114:AF115"/>
    <mergeCell ref="N112:N113"/>
    <mergeCell ref="O112:O113"/>
    <mergeCell ref="P112:P113"/>
    <mergeCell ref="U112:Z112"/>
    <mergeCell ref="AA112:AA113"/>
    <mergeCell ref="AB112:AB113"/>
    <mergeCell ref="H112:H113"/>
    <mergeCell ref="I112:I113"/>
    <mergeCell ref="J112:J113"/>
    <mergeCell ref="K112:K113"/>
    <mergeCell ref="L112:L113"/>
    <mergeCell ref="M112:M113"/>
    <mergeCell ref="B112:B113"/>
    <mergeCell ref="C112:C113"/>
    <mergeCell ref="D112:D113"/>
    <mergeCell ref="E112:E113"/>
    <mergeCell ref="F112:F113"/>
    <mergeCell ref="G112:G113"/>
    <mergeCell ref="AF116:AF117"/>
    <mergeCell ref="K118:K119"/>
    <mergeCell ref="L118:L119"/>
    <mergeCell ref="B118:B119"/>
    <mergeCell ref="B110:C111"/>
    <mergeCell ref="D110:D111"/>
    <mergeCell ref="E110:E111"/>
    <mergeCell ref="F110:F111"/>
    <mergeCell ref="G110:G111"/>
    <mergeCell ref="Q108:Q109"/>
    <mergeCell ref="R108:R109"/>
    <mergeCell ref="S108:S109"/>
    <mergeCell ref="T108:T109"/>
    <mergeCell ref="U108:U109"/>
    <mergeCell ref="V108:V109"/>
    <mergeCell ref="K108:K109"/>
    <mergeCell ref="L108:L109"/>
    <mergeCell ref="M108:M109"/>
    <mergeCell ref="N108:N109"/>
    <mergeCell ref="AA110:AA111"/>
    <mergeCell ref="AB110:AB111"/>
    <mergeCell ref="U110:U111"/>
    <mergeCell ref="V110:V111"/>
    <mergeCell ref="W110:W111"/>
    <mergeCell ref="X110:X111"/>
    <mergeCell ref="Y110:Y111"/>
    <mergeCell ref="Z110:Z111"/>
    <mergeCell ref="O110:O111"/>
    <mergeCell ref="P110:P111"/>
    <mergeCell ref="Q110:Q111"/>
    <mergeCell ref="R110:R111"/>
    <mergeCell ref="S110:S111"/>
    <mergeCell ref="T110:T111"/>
    <mergeCell ref="I110:I111"/>
    <mergeCell ref="J110:J111"/>
    <mergeCell ref="K110:K111"/>
    <mergeCell ref="L110:L111"/>
    <mergeCell ref="M110:M111"/>
    <mergeCell ref="N110:N111"/>
    <mergeCell ref="AC108:AC109"/>
    <mergeCell ref="AD108:AD109"/>
    <mergeCell ref="AE108:AE109"/>
    <mergeCell ref="AF108:AF109"/>
    <mergeCell ref="H110:H111"/>
    <mergeCell ref="W108:W109"/>
    <mergeCell ref="X108:X109"/>
    <mergeCell ref="Y108:Y109"/>
    <mergeCell ref="Z108:Z109"/>
    <mergeCell ref="AA108:AA109"/>
    <mergeCell ref="AB108:AB109"/>
    <mergeCell ref="AC110:AC111"/>
    <mergeCell ref="AD110:AD111"/>
    <mergeCell ref="AE110:AE111"/>
    <mergeCell ref="AF110:AF111"/>
    <mergeCell ref="O108:O109"/>
    <mergeCell ref="P108:P109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Z106:Z107"/>
    <mergeCell ref="AA106:AA107"/>
    <mergeCell ref="AB106:AB107"/>
    <mergeCell ref="AC106:AC107"/>
    <mergeCell ref="AD106:AD107"/>
    <mergeCell ref="AE106:AE107"/>
    <mergeCell ref="T106:T107"/>
    <mergeCell ref="U106:U107"/>
    <mergeCell ref="V106:V107"/>
    <mergeCell ref="W106:W107"/>
    <mergeCell ref="X106:X107"/>
    <mergeCell ref="Y106:Y107"/>
    <mergeCell ref="N106:N107"/>
    <mergeCell ref="O106:O107"/>
    <mergeCell ref="P106:P107"/>
    <mergeCell ref="Q106:Q107"/>
    <mergeCell ref="R106:R107"/>
    <mergeCell ref="S106:S107"/>
    <mergeCell ref="H106:H107"/>
    <mergeCell ref="I106:I107"/>
    <mergeCell ref="J106:J107"/>
    <mergeCell ref="K106:K107"/>
    <mergeCell ref="L106:L107"/>
    <mergeCell ref="M106:M107"/>
    <mergeCell ref="B106:B107"/>
    <mergeCell ref="C106:C107"/>
    <mergeCell ref="D106:D107"/>
    <mergeCell ref="E106:E107"/>
    <mergeCell ref="F106:F107"/>
    <mergeCell ref="G106:G107"/>
    <mergeCell ref="B104:AA105"/>
    <mergeCell ref="AB104:AB105"/>
    <mergeCell ref="AC104:AC105"/>
    <mergeCell ref="AD104:AD105"/>
    <mergeCell ref="AE104:AE105"/>
    <mergeCell ref="AF104:AF105"/>
    <mergeCell ref="M102:M103"/>
    <mergeCell ref="N102:N103"/>
    <mergeCell ref="O102:O103"/>
    <mergeCell ref="P102:P103"/>
    <mergeCell ref="Q102:Q103"/>
    <mergeCell ref="R102:R103"/>
    <mergeCell ref="AF106:AF107"/>
    <mergeCell ref="B102:B103"/>
    <mergeCell ref="C102:C103"/>
    <mergeCell ref="D102:D103"/>
    <mergeCell ref="E102:E103"/>
    <mergeCell ref="F102:F103"/>
    <mergeCell ref="K102:K103"/>
    <mergeCell ref="L102:L103"/>
    <mergeCell ref="S100:S101"/>
    <mergeCell ref="T100:T101"/>
    <mergeCell ref="U100:U101"/>
    <mergeCell ref="V100:V101"/>
    <mergeCell ref="W100:W101"/>
    <mergeCell ref="Y102:Y103"/>
    <mergeCell ref="Z102:Z103"/>
    <mergeCell ref="AA102:AA103"/>
    <mergeCell ref="AF102:AF103"/>
    <mergeCell ref="S102:S103"/>
    <mergeCell ref="T102:T103"/>
    <mergeCell ref="U102:U103"/>
    <mergeCell ref="V102:V103"/>
    <mergeCell ref="W102:W103"/>
    <mergeCell ref="X102:X103"/>
    <mergeCell ref="AH1:AH4"/>
    <mergeCell ref="AI1:AI4"/>
    <mergeCell ref="AF41:AF42"/>
    <mergeCell ref="W37:W38"/>
    <mergeCell ref="AF33:AF34"/>
    <mergeCell ref="AF29:AF30"/>
    <mergeCell ref="V29:V30"/>
    <mergeCell ref="W29:W30"/>
    <mergeCell ref="AA29:AA30"/>
    <mergeCell ref="AB29:AB30"/>
    <mergeCell ref="AC29:AC30"/>
    <mergeCell ref="AD25:AD26"/>
    <mergeCell ref="AE25:AE26"/>
    <mergeCell ref="AF25:AF26"/>
    <mergeCell ref="W23:W24"/>
    <mergeCell ref="X23:X24"/>
    <mergeCell ref="AA23:AA24"/>
    <mergeCell ref="AJ1:AJ4"/>
    <mergeCell ref="AK1:AK4"/>
    <mergeCell ref="AL1:AL4"/>
    <mergeCell ref="AM1:AM4"/>
    <mergeCell ref="B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Q98:Q99"/>
    <mergeCell ref="R98:R99"/>
    <mergeCell ref="S98:S99"/>
    <mergeCell ref="H98:H99"/>
    <mergeCell ref="I98:I99"/>
    <mergeCell ref="J98:J99"/>
    <mergeCell ref="K98:K99"/>
    <mergeCell ref="AD100:AD101"/>
    <mergeCell ref="AE100:AE101"/>
    <mergeCell ref="AF100:AF101"/>
    <mergeCell ref="X100:X101"/>
    <mergeCell ref="Y100:Y101"/>
    <mergeCell ref="Z100:Z101"/>
    <mergeCell ref="AA100:AA101"/>
    <mergeCell ref="AB100:AB101"/>
    <mergeCell ref="AC100:AC101"/>
    <mergeCell ref="R100:R101"/>
    <mergeCell ref="AM31:AM32"/>
    <mergeCell ref="AI33:AI34"/>
    <mergeCell ref="AO1:AO4"/>
    <mergeCell ref="AP1:AP4"/>
    <mergeCell ref="AQ1:AQ4"/>
    <mergeCell ref="AR1:AR4"/>
    <mergeCell ref="AH5:AH6"/>
    <mergeCell ref="AI5:AI6"/>
    <mergeCell ref="AJ5:AJ6"/>
    <mergeCell ref="AK5:AK6"/>
    <mergeCell ref="AL5:AL6"/>
    <mergeCell ref="AM5:AM6"/>
    <mergeCell ref="K96:K97"/>
    <mergeCell ref="L96:L97"/>
    <mergeCell ref="M96:M97"/>
    <mergeCell ref="N96:N97"/>
    <mergeCell ref="O96:O97"/>
    <mergeCell ref="P96:P97"/>
    <mergeCell ref="AF98:AF99"/>
    <mergeCell ref="Z98:Z99"/>
    <mergeCell ref="AA98:AA99"/>
    <mergeCell ref="AB98:AB99"/>
    <mergeCell ref="AC98:AC99"/>
    <mergeCell ref="AD98:AD99"/>
    <mergeCell ref="AE98:AE99"/>
    <mergeCell ref="T98:T99"/>
    <mergeCell ref="U98:U99"/>
    <mergeCell ref="V98:V99"/>
    <mergeCell ref="W98:W99"/>
    <mergeCell ref="X98:X99"/>
    <mergeCell ref="Y98:Y99"/>
    <mergeCell ref="N98:N99"/>
    <mergeCell ref="O98:O99"/>
    <mergeCell ref="P98:P99"/>
    <mergeCell ref="AO5:AO6"/>
    <mergeCell ref="AP5:AP6"/>
    <mergeCell ref="AQ5:AQ6"/>
    <mergeCell ref="AR5:AR6"/>
    <mergeCell ref="AH7:AH8"/>
    <mergeCell ref="AI7:AI8"/>
    <mergeCell ref="AJ7:AJ8"/>
    <mergeCell ref="AK7:AK8"/>
    <mergeCell ref="AL7:AL8"/>
    <mergeCell ref="AM7:AM8"/>
    <mergeCell ref="AA96:AA97"/>
    <mergeCell ref="AB96:AB97"/>
    <mergeCell ref="Q96:Q97"/>
    <mergeCell ref="R96:R97"/>
    <mergeCell ref="S96:S97"/>
    <mergeCell ref="T96:T97"/>
    <mergeCell ref="U96:U97"/>
    <mergeCell ref="V96:V97"/>
    <mergeCell ref="AR37:AR38"/>
    <mergeCell ref="AR39:AR40"/>
    <mergeCell ref="AR41:AR42"/>
    <mergeCell ref="AR43:AR44"/>
    <mergeCell ref="AR29:AR30"/>
    <mergeCell ref="AR33:AR34"/>
    <mergeCell ref="AR35:AR36"/>
    <mergeCell ref="AN45:AN46"/>
    <mergeCell ref="AO45:AO46"/>
    <mergeCell ref="AP45:AP46"/>
    <mergeCell ref="AQ45:AQ46"/>
    <mergeCell ref="AH43:AH44"/>
    <mergeCell ref="AI43:AI44"/>
    <mergeCell ref="AJ43:AJ44"/>
    <mergeCell ref="AN7:AN8"/>
    <mergeCell ref="AO7:AO8"/>
    <mergeCell ref="AP7:AP8"/>
    <mergeCell ref="AQ7:AQ8"/>
    <mergeCell ref="AR7:AR8"/>
    <mergeCell ref="AH9:AH10"/>
    <mergeCell ref="AI9:AI10"/>
    <mergeCell ref="AJ9:AJ10"/>
    <mergeCell ref="AK9:AK10"/>
    <mergeCell ref="AL9:AL10"/>
    <mergeCell ref="B94:D95"/>
    <mergeCell ref="E94:E95"/>
    <mergeCell ref="F94:F95"/>
    <mergeCell ref="G94:G95"/>
    <mergeCell ref="H94:H95"/>
    <mergeCell ref="I94:I95"/>
    <mergeCell ref="L98:L99"/>
    <mergeCell ref="M98:M99"/>
    <mergeCell ref="AC96:AC97"/>
    <mergeCell ref="AD96:AD97"/>
    <mergeCell ref="AE96:AE97"/>
    <mergeCell ref="AF96:AF97"/>
    <mergeCell ref="B98:B99"/>
    <mergeCell ref="C98:C99"/>
    <mergeCell ref="D98:D99"/>
    <mergeCell ref="E98:E99"/>
    <mergeCell ref="F98:F99"/>
    <mergeCell ref="G98:G99"/>
    <mergeCell ref="W96:W97"/>
    <mergeCell ref="X96:X97"/>
    <mergeCell ref="Y96:Y97"/>
    <mergeCell ref="Z96:Z97"/>
    <mergeCell ref="AQ9:AQ10"/>
    <mergeCell ref="AR9:AR10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F94:AF95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P94:P95"/>
    <mergeCell ref="Q94:Q95"/>
    <mergeCell ref="R94:R95"/>
    <mergeCell ref="S94:S95"/>
    <mergeCell ref="T94:AD95"/>
    <mergeCell ref="AE94:AE95"/>
    <mergeCell ref="J94:J95"/>
    <mergeCell ref="K94:K95"/>
    <mergeCell ref="L94:L95"/>
    <mergeCell ref="M94:M95"/>
    <mergeCell ref="N94:N95"/>
    <mergeCell ref="O94:O95"/>
    <mergeCell ref="AP11:AP12"/>
    <mergeCell ref="AQ11:AQ12"/>
    <mergeCell ref="AR11:AR12"/>
    <mergeCell ref="AH13:AH14"/>
    <mergeCell ref="AI13:AI14"/>
    <mergeCell ref="AJ13:AJ14"/>
    <mergeCell ref="AK13:AK14"/>
    <mergeCell ref="AL13:AL14"/>
    <mergeCell ref="AM13:AM14"/>
    <mergeCell ref="AN13:AN14"/>
    <mergeCell ref="M88:M89"/>
    <mergeCell ref="N88:N89"/>
    <mergeCell ref="O88:O89"/>
    <mergeCell ref="P88:P89"/>
    <mergeCell ref="AA92:AA93"/>
    <mergeCell ref="AB92:AB93"/>
    <mergeCell ref="AC92:AC93"/>
    <mergeCell ref="AD92:AD93"/>
    <mergeCell ref="AE92:AE93"/>
    <mergeCell ref="AF92:AF93"/>
    <mergeCell ref="U92:U93"/>
    <mergeCell ref="V92:V93"/>
    <mergeCell ref="W92:W93"/>
    <mergeCell ref="X92:X93"/>
    <mergeCell ref="Y92:Y93"/>
    <mergeCell ref="Z92:Z93"/>
    <mergeCell ref="O92:O93"/>
    <mergeCell ref="P92:P93"/>
    <mergeCell ref="Q92:Q93"/>
    <mergeCell ref="R92:R93"/>
    <mergeCell ref="S92:S93"/>
    <mergeCell ref="T92:T93"/>
    <mergeCell ref="AO13:AO14"/>
    <mergeCell ref="AP13:AP14"/>
    <mergeCell ref="AQ13:AQ14"/>
    <mergeCell ref="AR13:AR14"/>
    <mergeCell ref="AH15:AH16"/>
    <mergeCell ref="AI15:AI16"/>
    <mergeCell ref="AJ15:AJ16"/>
    <mergeCell ref="AK15:AK16"/>
    <mergeCell ref="AL15:AL16"/>
    <mergeCell ref="AM15:AM16"/>
    <mergeCell ref="AB88:AB89"/>
    <mergeCell ref="AC88:AC89"/>
    <mergeCell ref="AD88:AD89"/>
    <mergeCell ref="S88:S89"/>
    <mergeCell ref="T88:T89"/>
    <mergeCell ref="U88:U89"/>
    <mergeCell ref="V88:V89"/>
    <mergeCell ref="W88:W89"/>
    <mergeCell ref="X88:X89"/>
    <mergeCell ref="AK43:AK44"/>
    <mergeCell ref="AN41:AN42"/>
    <mergeCell ref="AO41:AO42"/>
    <mergeCell ref="AP41:AP42"/>
    <mergeCell ref="AQ41:AQ42"/>
    <mergeCell ref="AH39:AH40"/>
    <mergeCell ref="AI39:AI40"/>
    <mergeCell ref="AJ39:AJ40"/>
    <mergeCell ref="AK39:AK40"/>
    <mergeCell ref="AN37:AN38"/>
    <mergeCell ref="AO37:AO38"/>
    <mergeCell ref="AP37:AP38"/>
    <mergeCell ref="AQ37:AQ38"/>
    <mergeCell ref="AN15:AN16"/>
    <mergeCell ref="AO15:AO16"/>
    <mergeCell ref="AP15:AP16"/>
    <mergeCell ref="AQ15:AQ16"/>
    <mergeCell ref="AR15:AR16"/>
    <mergeCell ref="AH17:AH18"/>
    <mergeCell ref="AI17:AI18"/>
    <mergeCell ref="AJ17:AJ18"/>
    <mergeCell ref="AK17:AK18"/>
    <mergeCell ref="AL17:AL18"/>
    <mergeCell ref="B88:B89"/>
    <mergeCell ref="C88:C89"/>
    <mergeCell ref="D88:D89"/>
    <mergeCell ref="E88:E89"/>
    <mergeCell ref="F88:F89"/>
    <mergeCell ref="I92:I93"/>
    <mergeCell ref="J92:J93"/>
    <mergeCell ref="K92:K93"/>
    <mergeCell ref="L92:L93"/>
    <mergeCell ref="M92:M93"/>
    <mergeCell ref="N92:N93"/>
    <mergeCell ref="B90:AF90"/>
    <mergeCell ref="B92:B93"/>
    <mergeCell ref="C92:C93"/>
    <mergeCell ref="D92:D93"/>
    <mergeCell ref="E92:E93"/>
    <mergeCell ref="F92:F93"/>
    <mergeCell ref="G92:G93"/>
    <mergeCell ref="H92:H93"/>
    <mergeCell ref="Y88:Y89"/>
    <mergeCell ref="Z88:Z89"/>
    <mergeCell ref="AA88:AA89"/>
    <mergeCell ref="AQ17:AQ18"/>
    <mergeCell ref="AR17:AR18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Q88:Q89"/>
    <mergeCell ref="R88:R89"/>
    <mergeCell ref="G88:G89"/>
    <mergeCell ref="H88:H89"/>
    <mergeCell ref="I88:I89"/>
    <mergeCell ref="J88:J89"/>
    <mergeCell ref="K88:K89"/>
    <mergeCell ref="L88:L89"/>
    <mergeCell ref="V86:V87"/>
    <mergeCell ref="W86:W87"/>
    <mergeCell ref="X86:X87"/>
    <mergeCell ref="Y86:Y87"/>
    <mergeCell ref="N86:N87"/>
    <mergeCell ref="O86:O87"/>
    <mergeCell ref="P86:P87"/>
    <mergeCell ref="Q86:Q87"/>
    <mergeCell ref="R86:R87"/>
    <mergeCell ref="S86:S87"/>
    <mergeCell ref="H86:H87"/>
    <mergeCell ref="I86:I87"/>
    <mergeCell ref="AE88:AE89"/>
    <mergeCell ref="AF88:AF89"/>
    <mergeCell ref="AP19:AP20"/>
    <mergeCell ref="AQ19:AQ20"/>
    <mergeCell ref="AR19:AR20"/>
    <mergeCell ref="AH21:AH22"/>
    <mergeCell ref="AI21:AI22"/>
    <mergeCell ref="AJ21:AJ22"/>
    <mergeCell ref="AK21:AK22"/>
    <mergeCell ref="AL21:AL22"/>
    <mergeCell ref="AM21:AM22"/>
    <mergeCell ref="AN21:AN22"/>
    <mergeCell ref="B86:B87"/>
    <mergeCell ref="C86:C87"/>
    <mergeCell ref="D86:D87"/>
    <mergeCell ref="E86:E87"/>
    <mergeCell ref="F86:F87"/>
    <mergeCell ref="G86:G87"/>
    <mergeCell ref="T84:T85"/>
    <mergeCell ref="U84:U85"/>
    <mergeCell ref="V84:V85"/>
    <mergeCell ref="K84:K85"/>
    <mergeCell ref="L84:L85"/>
    <mergeCell ref="M84:M85"/>
    <mergeCell ref="N84:N85"/>
    <mergeCell ref="O84:O85"/>
    <mergeCell ref="P84:P85"/>
    <mergeCell ref="Z86:Z87"/>
    <mergeCell ref="AA86:AA87"/>
    <mergeCell ref="AB86:AB87"/>
    <mergeCell ref="AC86:AC87"/>
    <mergeCell ref="AD86:AF87"/>
    <mergeCell ref="T86:T87"/>
    <mergeCell ref="U86:U87"/>
    <mergeCell ref="AO21:AO22"/>
    <mergeCell ref="AP21:AP22"/>
    <mergeCell ref="AQ21:AQ22"/>
    <mergeCell ref="AR21:AR22"/>
    <mergeCell ref="AH23:AH24"/>
    <mergeCell ref="AI23:AI24"/>
    <mergeCell ref="AJ23:AJ24"/>
    <mergeCell ref="AK23:AK24"/>
    <mergeCell ref="AL23:AL24"/>
    <mergeCell ref="AM23:AM24"/>
    <mergeCell ref="O82:O83"/>
    <mergeCell ref="P82:P83"/>
    <mergeCell ref="Q82:Q83"/>
    <mergeCell ref="R82:R83"/>
    <mergeCell ref="S82:S83"/>
    <mergeCell ref="J86:J87"/>
    <mergeCell ref="K86:K87"/>
    <mergeCell ref="L86:L87"/>
    <mergeCell ref="M86:M87"/>
    <mergeCell ref="AC84:AC85"/>
    <mergeCell ref="AD84:AD85"/>
    <mergeCell ref="AE84:AE85"/>
    <mergeCell ref="AF84:AF85"/>
    <mergeCell ref="W84:W85"/>
    <mergeCell ref="X84:X85"/>
    <mergeCell ref="Y84:Y85"/>
    <mergeCell ref="Z84:Z85"/>
    <mergeCell ref="AA84:AA85"/>
    <mergeCell ref="AB84:AB85"/>
    <mergeCell ref="Q84:Q85"/>
    <mergeCell ref="R84:R85"/>
    <mergeCell ref="S84:S85"/>
    <mergeCell ref="AN23:AN24"/>
    <mergeCell ref="AO23:AO24"/>
    <mergeCell ref="AP23:AP24"/>
    <mergeCell ref="AQ23:AQ24"/>
    <mergeCell ref="AR23:AR24"/>
    <mergeCell ref="AH25:AH26"/>
    <mergeCell ref="AI25:AI26"/>
    <mergeCell ref="AJ25:AJ26"/>
    <mergeCell ref="AK25:AK26"/>
    <mergeCell ref="AL25:AL26"/>
    <mergeCell ref="B84:B85"/>
    <mergeCell ref="C84:C85"/>
    <mergeCell ref="D84:D85"/>
    <mergeCell ref="E84:E85"/>
    <mergeCell ref="F84:F85"/>
    <mergeCell ref="G84:G85"/>
    <mergeCell ref="H84:H85"/>
    <mergeCell ref="I84:I85"/>
    <mergeCell ref="J84:J85"/>
    <mergeCell ref="Z82:Z83"/>
    <mergeCell ref="AA82:AA83"/>
    <mergeCell ref="AB82:AB83"/>
    <mergeCell ref="AC82:AC83"/>
    <mergeCell ref="AD82:AD83"/>
    <mergeCell ref="AE82:AE83"/>
    <mergeCell ref="T82:T83"/>
    <mergeCell ref="U82:U83"/>
    <mergeCell ref="V82:V83"/>
    <mergeCell ref="W82:W83"/>
    <mergeCell ref="X82:X83"/>
    <mergeCell ref="Y82:Y83"/>
    <mergeCell ref="N82:N83"/>
    <mergeCell ref="AQ25:AQ26"/>
    <mergeCell ref="AR25:AR26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E80:AE81"/>
    <mergeCell ref="AF80:AF81"/>
    <mergeCell ref="B82:F83"/>
    <mergeCell ref="G82:G83"/>
    <mergeCell ref="H82:H83"/>
    <mergeCell ref="I82:I83"/>
    <mergeCell ref="J82:J83"/>
    <mergeCell ref="K82:K83"/>
    <mergeCell ref="L82:L83"/>
    <mergeCell ref="M82:M83"/>
    <mergeCell ref="Y80:Y81"/>
    <mergeCell ref="Z80:Z81"/>
    <mergeCell ref="AA80:AA81"/>
    <mergeCell ref="AB80:AB81"/>
    <mergeCell ref="AC80:AC81"/>
    <mergeCell ref="AD80:AD81"/>
    <mergeCell ref="B80:T81"/>
    <mergeCell ref="U80:U81"/>
    <mergeCell ref="V80:V81"/>
    <mergeCell ref="W80:W81"/>
    <mergeCell ref="X80:X81"/>
    <mergeCell ref="AF82:AF83"/>
    <mergeCell ref="AP27:AP28"/>
    <mergeCell ref="AQ27:AQ28"/>
    <mergeCell ref="AR27:AR28"/>
    <mergeCell ref="AH29:AH30"/>
    <mergeCell ref="AI29:AI30"/>
    <mergeCell ref="AJ29:AJ30"/>
    <mergeCell ref="AK29:AK30"/>
    <mergeCell ref="AL29:AL30"/>
    <mergeCell ref="AM29:AM30"/>
    <mergeCell ref="AN29:AN30"/>
    <mergeCell ref="B78:B79"/>
    <mergeCell ref="C78:C79"/>
    <mergeCell ref="D78:D79"/>
    <mergeCell ref="E78:E79"/>
    <mergeCell ref="F78:F79"/>
    <mergeCell ref="G78:G79"/>
    <mergeCell ref="M76:M77"/>
    <mergeCell ref="N76:N77"/>
    <mergeCell ref="AB78:AB79"/>
    <mergeCell ref="AC78:AC79"/>
    <mergeCell ref="AD78:AD79"/>
    <mergeCell ref="AE78:AE79"/>
    <mergeCell ref="AF78:AF79"/>
    <mergeCell ref="N78:N79"/>
    <mergeCell ref="O78:W79"/>
    <mergeCell ref="X78:X79"/>
    <mergeCell ref="Y78:Y79"/>
    <mergeCell ref="Z78:Z79"/>
    <mergeCell ref="AA78:AA79"/>
    <mergeCell ref="AH35:AH36"/>
    <mergeCell ref="AI35:AI36"/>
    <mergeCell ref="AJ35:AJ36"/>
    <mergeCell ref="AN31:AN32"/>
    <mergeCell ref="AO31:AO32"/>
    <mergeCell ref="AP31:AP32"/>
    <mergeCell ref="AQ31:AQ32"/>
    <mergeCell ref="AR31:AR32"/>
    <mergeCell ref="H74:H75"/>
    <mergeCell ref="I74:I75"/>
    <mergeCell ref="H78:H79"/>
    <mergeCell ref="I78:I79"/>
    <mergeCell ref="J78:J79"/>
    <mergeCell ref="K78:K79"/>
    <mergeCell ref="L78:L79"/>
    <mergeCell ref="M78:M79"/>
    <mergeCell ref="AC76:AC77"/>
    <mergeCell ref="AD76:AD77"/>
    <mergeCell ref="AE76:AE77"/>
    <mergeCell ref="AF76:AF77"/>
    <mergeCell ref="W76:W77"/>
    <mergeCell ref="X76:X77"/>
    <mergeCell ref="Y76:Y77"/>
    <mergeCell ref="Z76:Z77"/>
    <mergeCell ref="AA76:AA77"/>
    <mergeCell ref="AB76:AB77"/>
    <mergeCell ref="Q76:Q77"/>
    <mergeCell ref="R76:R77"/>
    <mergeCell ref="S76:S77"/>
    <mergeCell ref="T76:T77"/>
    <mergeCell ref="U76:U77"/>
    <mergeCell ref="V76:V77"/>
    <mergeCell ref="K76:K77"/>
    <mergeCell ref="L76:L77"/>
    <mergeCell ref="AH33:AH34"/>
    <mergeCell ref="AJ33:AJ34"/>
    <mergeCell ref="AK33:AK34"/>
    <mergeCell ref="AL33:AL34"/>
    <mergeCell ref="AM33:AM34"/>
    <mergeCell ref="U74:U75"/>
    <mergeCell ref="V74:V75"/>
    <mergeCell ref="W74:W75"/>
    <mergeCell ref="X74:X75"/>
    <mergeCell ref="Y74:Y75"/>
    <mergeCell ref="N74:N75"/>
    <mergeCell ref="O74:O75"/>
    <mergeCell ref="P74:P75"/>
    <mergeCell ref="Q74:Q75"/>
    <mergeCell ref="R74:R75"/>
    <mergeCell ref="S74:S75"/>
    <mergeCell ref="AK35:AK36"/>
    <mergeCell ref="X43:X44"/>
    <mergeCell ref="AB43:AB44"/>
    <mergeCell ref="AC43:AC44"/>
    <mergeCell ref="AD43:AD44"/>
    <mergeCell ref="AE43:AE44"/>
    <mergeCell ref="Q43:Q44"/>
    <mergeCell ref="T43:T44"/>
    <mergeCell ref="U43:U44"/>
    <mergeCell ref="V43:V44"/>
    <mergeCell ref="W43:W44"/>
    <mergeCell ref="AD39:AD40"/>
    <mergeCell ref="AE39:AE40"/>
    <mergeCell ref="AF39:AF40"/>
    <mergeCell ref="W39:W40"/>
    <mergeCell ref="AL35:AL36"/>
    <mergeCell ref="AM35:AM36"/>
    <mergeCell ref="AN35:AN36"/>
    <mergeCell ref="AO35:AO36"/>
    <mergeCell ref="AP35:AP36"/>
    <mergeCell ref="AQ35:AQ36"/>
    <mergeCell ref="Z72:Z73"/>
    <mergeCell ref="O72:O73"/>
    <mergeCell ref="P72:P73"/>
    <mergeCell ref="Q72:Q73"/>
    <mergeCell ref="R72:R73"/>
    <mergeCell ref="S72:S73"/>
    <mergeCell ref="T72:T73"/>
    <mergeCell ref="O76:O77"/>
    <mergeCell ref="P76:P77"/>
    <mergeCell ref="AF74:AF75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Z74:Z75"/>
    <mergeCell ref="AA74:AA75"/>
    <mergeCell ref="AB74:AB75"/>
    <mergeCell ref="AC74:AC75"/>
    <mergeCell ref="AD74:AD75"/>
    <mergeCell ref="AE74:AE75"/>
    <mergeCell ref="T74:T75"/>
    <mergeCell ref="AH37:AH38"/>
    <mergeCell ref="AI37:AI38"/>
    <mergeCell ref="AJ37:AJ38"/>
    <mergeCell ref="AK37:AK38"/>
    <mergeCell ref="AL37:AL38"/>
    <mergeCell ref="AM37:AM38"/>
    <mergeCell ref="S70:S71"/>
    <mergeCell ref="H70:H71"/>
    <mergeCell ref="I70:I71"/>
    <mergeCell ref="J70:J71"/>
    <mergeCell ref="K70:K71"/>
    <mergeCell ref="J74:J75"/>
    <mergeCell ref="K74:K75"/>
    <mergeCell ref="L74:L75"/>
    <mergeCell ref="M74:M75"/>
    <mergeCell ref="B74:B75"/>
    <mergeCell ref="C74:C75"/>
    <mergeCell ref="D74:D75"/>
    <mergeCell ref="E74:E75"/>
    <mergeCell ref="F74:F75"/>
    <mergeCell ref="G74:G75"/>
    <mergeCell ref="AA72:AA73"/>
    <mergeCell ref="AB72:AB73"/>
    <mergeCell ref="AC72:AC73"/>
    <mergeCell ref="AD72:AD73"/>
    <mergeCell ref="AE72:AE73"/>
    <mergeCell ref="AF72:AF73"/>
    <mergeCell ref="U72:U73"/>
    <mergeCell ref="V72:V73"/>
    <mergeCell ref="W72:W73"/>
    <mergeCell ref="X72:X73"/>
    <mergeCell ref="Y72:Y73"/>
    <mergeCell ref="AL39:AL40"/>
    <mergeCell ref="AM39:AM40"/>
    <mergeCell ref="AN39:AN40"/>
    <mergeCell ref="AO39:AO40"/>
    <mergeCell ref="AP39:AP40"/>
    <mergeCell ref="AQ39:AQ40"/>
    <mergeCell ref="B72:F73"/>
    <mergeCell ref="G72:G73"/>
    <mergeCell ref="H72:H73"/>
    <mergeCell ref="I72:I73"/>
    <mergeCell ref="J72:J73"/>
    <mergeCell ref="K72:K73"/>
    <mergeCell ref="L72:L73"/>
    <mergeCell ref="M72:M73"/>
    <mergeCell ref="N72:N73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AH41:AH42"/>
    <mergeCell ref="AI41:AI42"/>
    <mergeCell ref="AJ41:AJ42"/>
    <mergeCell ref="AK41:AK42"/>
    <mergeCell ref="AL41:AL42"/>
    <mergeCell ref="AM41:AM42"/>
    <mergeCell ref="N66:N67"/>
    <mergeCell ref="O66:O67"/>
    <mergeCell ref="P66:P67"/>
    <mergeCell ref="Q66:Q67"/>
    <mergeCell ref="R66:R67"/>
    <mergeCell ref="L70:L71"/>
    <mergeCell ref="M70:M71"/>
    <mergeCell ref="B70:B71"/>
    <mergeCell ref="C70:C71"/>
    <mergeCell ref="D70:D71"/>
    <mergeCell ref="E70:E71"/>
    <mergeCell ref="F70:F71"/>
    <mergeCell ref="G70:G71"/>
    <mergeCell ref="AA68:AA69"/>
    <mergeCell ref="AB68:AB69"/>
    <mergeCell ref="AC68:AC69"/>
    <mergeCell ref="AD68:AD69"/>
    <mergeCell ref="AE68:AE69"/>
    <mergeCell ref="AF68:AF69"/>
    <mergeCell ref="U68:U69"/>
    <mergeCell ref="V68:V69"/>
    <mergeCell ref="W68:W69"/>
    <mergeCell ref="X68:X69"/>
    <mergeCell ref="Y68:Y69"/>
    <mergeCell ref="Z68:Z69"/>
    <mergeCell ref="AF70:AF71"/>
    <mergeCell ref="AL43:AL44"/>
    <mergeCell ref="AM43:AM44"/>
    <mergeCell ref="AN43:AN44"/>
    <mergeCell ref="AO43:AO44"/>
    <mergeCell ref="AP43:AP44"/>
    <mergeCell ref="AQ43:AQ44"/>
    <mergeCell ref="M64:M65"/>
    <mergeCell ref="N64:N65"/>
    <mergeCell ref="O64:O65"/>
    <mergeCell ref="AE66:AE67"/>
    <mergeCell ref="AF66:AF67"/>
    <mergeCell ref="D68:D69"/>
    <mergeCell ref="E68:E69"/>
    <mergeCell ref="F68:F69"/>
    <mergeCell ref="G68:P69"/>
    <mergeCell ref="Q68:Q69"/>
    <mergeCell ref="R68:R69"/>
    <mergeCell ref="S68:S69"/>
    <mergeCell ref="T68:T69"/>
    <mergeCell ref="Y66:Y67"/>
    <mergeCell ref="Z66:Z67"/>
    <mergeCell ref="AA66:AA67"/>
    <mergeCell ref="AB66:AB67"/>
    <mergeCell ref="AC66:AC67"/>
    <mergeCell ref="AD66:AD67"/>
    <mergeCell ref="S66:S67"/>
    <mergeCell ref="T66:T67"/>
    <mergeCell ref="U66:U67"/>
    <mergeCell ref="V66:V67"/>
    <mergeCell ref="W66:W67"/>
    <mergeCell ref="X66:X67"/>
    <mergeCell ref="M66:M67"/>
    <mergeCell ref="AK45:AK46"/>
    <mergeCell ref="AL45:AL46"/>
    <mergeCell ref="AM45:AM46"/>
    <mergeCell ref="B64:C65"/>
    <mergeCell ref="D64:D65"/>
    <mergeCell ref="E64:E65"/>
    <mergeCell ref="F64:F65"/>
    <mergeCell ref="G64:G65"/>
    <mergeCell ref="H64:H65"/>
    <mergeCell ref="I64:I65"/>
    <mergeCell ref="Z64:Z65"/>
    <mergeCell ref="AA64:AF65"/>
    <mergeCell ref="B66:D67"/>
    <mergeCell ref="E66:E67"/>
    <mergeCell ref="F66:F67"/>
    <mergeCell ref="G66:G67"/>
    <mergeCell ref="H66:H67"/>
    <mergeCell ref="I66:I67"/>
    <mergeCell ref="K66:K67"/>
    <mergeCell ref="L66:L67"/>
    <mergeCell ref="P64:P65"/>
    <mergeCell ref="Q64:Q65"/>
    <mergeCell ref="R64:R65"/>
    <mergeCell ref="S64:S65"/>
    <mergeCell ref="T64:T65"/>
    <mergeCell ref="Y64:Y65"/>
    <mergeCell ref="J64:J65"/>
    <mergeCell ref="K64:K65"/>
    <mergeCell ref="L64:L65"/>
    <mergeCell ref="M45:M46"/>
    <mergeCell ref="L60:L61"/>
    <mergeCell ref="M60:M61"/>
    <mergeCell ref="B60:B61"/>
    <mergeCell ref="C60:C61"/>
    <mergeCell ref="AR45:AR46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H60:H61"/>
    <mergeCell ref="I60:I61"/>
    <mergeCell ref="J60:J61"/>
    <mergeCell ref="K60:K61"/>
    <mergeCell ref="AC62:AC63"/>
    <mergeCell ref="AE62:AE63"/>
    <mergeCell ref="AF62:AF63"/>
    <mergeCell ref="W62:W63"/>
    <mergeCell ref="X62:X63"/>
    <mergeCell ref="Y62:Y63"/>
    <mergeCell ref="Z62:Z63"/>
    <mergeCell ref="AA62:AA63"/>
    <mergeCell ref="AB62:AB63"/>
    <mergeCell ref="Q62:Q63"/>
    <mergeCell ref="R62:R63"/>
    <mergeCell ref="S62:S63"/>
    <mergeCell ref="T62:T63"/>
    <mergeCell ref="U62:U63"/>
    <mergeCell ref="V62:V63"/>
    <mergeCell ref="AH45:AH46"/>
    <mergeCell ref="AI45:AI46"/>
    <mergeCell ref="AJ45:AJ46"/>
    <mergeCell ref="AQ47:AQ48"/>
    <mergeCell ref="AR47:AR48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Y60:Y61"/>
    <mergeCell ref="N60:N61"/>
    <mergeCell ref="O60:O61"/>
    <mergeCell ref="P60:P61"/>
    <mergeCell ref="Q60:Q61"/>
    <mergeCell ref="R60:R61"/>
    <mergeCell ref="S60:S61"/>
    <mergeCell ref="AP49:AP50"/>
    <mergeCell ref="AQ49:AQ50"/>
    <mergeCell ref="AR49:AR50"/>
    <mergeCell ref="D60:D61"/>
    <mergeCell ref="E60:E61"/>
    <mergeCell ref="F60:F61"/>
    <mergeCell ref="G60:G61"/>
    <mergeCell ref="AF60:AF61"/>
    <mergeCell ref="B62:B63"/>
    <mergeCell ref="C62:C63"/>
    <mergeCell ref="D62:D63"/>
    <mergeCell ref="E62:E63"/>
    <mergeCell ref="F62:F63"/>
    <mergeCell ref="G62:G63"/>
    <mergeCell ref="H62:H63"/>
    <mergeCell ref="I62:O63"/>
    <mergeCell ref="P62:P63"/>
    <mergeCell ref="Z60:Z61"/>
    <mergeCell ref="AA60:AA61"/>
    <mergeCell ref="AB60:AB61"/>
    <mergeCell ref="AC60:AC61"/>
    <mergeCell ref="AD60:AD61"/>
    <mergeCell ref="AE60:AE61"/>
    <mergeCell ref="T60:T61"/>
    <mergeCell ref="U60:U61"/>
    <mergeCell ref="V60:V61"/>
    <mergeCell ref="W60:W61"/>
    <mergeCell ref="X60:X61"/>
  </mergeCell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3F04C3D933024B8F1F07055C6D9B3E" ma:contentTypeVersion="0" ma:contentTypeDescription="Create a new document." ma:contentTypeScope="" ma:versionID="2addfce5addf10ebef2cb15798f4c3b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D0380-E298-4669-BE1D-5CC516EEB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786956-C1D1-4E0F-9988-DB5FEF4E6EE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553D7C-D572-4A1C-92C1-7DB28944EF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 01.05.2019 - 31.05.20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Group overview</dc:title>
  <dc:creator>Sara Jarwan</dc:creator>
  <cp:lastModifiedBy>Marvin Castelino</cp:lastModifiedBy>
  <dcterms:created xsi:type="dcterms:W3CDTF">2019-04-14T06:38:47Z</dcterms:created>
  <dcterms:modified xsi:type="dcterms:W3CDTF">2019-05-08T04:27:02Z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0x0101001A3F04C3D933024B8F1F07055C6D9B3E</vt:lpwstr>
  </property>
</Properties>
</file>