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rtpnhip02\0214448_DCVK-HIPAA\004_D_Benchmarks\Deliverables\PY2\PY2 Monthly Expenditure Reports\December w Feb runout\"/>
    </mc:Choice>
  </mc:AlternateContent>
  <xr:revisionPtr revIDLastSave="0" documentId="13_ncr:1_{499196CC-DDCC-44C9-8B70-38D096B0E098}" xr6:coauthVersionLast="47" xr6:coauthVersionMax="47" xr10:uidLastSave="{00000000-0000-0000-0000-000000000000}"/>
  <bookViews>
    <workbookView xWindow="-110" yWindow="-110" windowWidth="19420" windowHeight="10420" xr2:uid="{1529C3FF-BFDD-4376-BC24-E648BB72C325}"/>
  </bookViews>
  <sheets>
    <sheet name="Introduction" sheetId="7" r:id="rId1"/>
    <sheet name="CLAIM_TYPE" sheetId="3" r:id="rId2"/>
    <sheet name="CLAIM_LAG" sheetId="4" r:id="rId3"/>
    <sheet name="DATA_CLAIMS" sheetId="5" r:id="rId4"/>
    <sheet name="DATA_ENROLL" sheetId="6" r:id="rId5"/>
  </sheets>
  <definedNames>
    <definedName name="_xlnm._FilterDatabase" localSheetId="3" hidden="1">DATA_CLAIMS!$A$1:$W$4173</definedName>
    <definedName name="_xlnm._FilterDatabase" localSheetId="4" hidden="1">DATA_ENROLL!$A$1:$I$92</definedName>
    <definedName name="DATA_CLAIMS">DATA_CLAIMS!$A$1:$W$978</definedName>
    <definedName name="DATA_ENROLL">DATA_ENROLL!$A$1:$I$49</definedName>
    <definedName name="DATA_RISK">DATA_ENROLL!$A$1:$I$2</definedName>
    <definedName name="Provider_payment" localSheetId="1">CLAIM_TYPE!$C$8</definedName>
    <definedName name="Provider_payment">CLAIM_TYPE!$C$8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9" i="4" l="1"/>
  <c r="B34" i="4"/>
  <c r="E19" i="4"/>
  <c r="A17" i="4"/>
  <c r="A18" i="4" s="1"/>
  <c r="A19" i="4" s="1"/>
  <c r="A20" i="4" s="1"/>
  <c r="A21" i="4" s="1"/>
  <c r="A22" i="4" s="1"/>
  <c r="A23" i="4" s="1"/>
  <c r="A24" i="4" s="1"/>
  <c r="A25" i="4" s="1"/>
  <c r="A26" i="4" s="1"/>
  <c r="A27" i="4" s="1"/>
  <c r="A28" i="4" s="1"/>
  <c r="A29" i="4" s="1"/>
  <c r="A30" i="4" s="1"/>
  <c r="A31" i="4" s="1"/>
  <c r="A16" i="4"/>
  <c r="B15" i="4"/>
  <c r="C15" i="4" s="1"/>
  <c r="D15" i="4" s="1"/>
  <c r="E15" i="4" s="1"/>
  <c r="F15" i="4" s="1"/>
  <c r="G15" i="4" s="1"/>
  <c r="C11" i="4"/>
  <c r="A4" i="4"/>
  <c r="B54" i="3"/>
  <c r="D30" i="3" s="1"/>
  <c r="O16" i="3"/>
  <c r="D16" i="3"/>
  <c r="C16" i="3"/>
  <c r="A5" i="3"/>
  <c r="A4" i="3"/>
  <c r="A2" i="3"/>
  <c r="A2" i="4" s="1"/>
  <c r="A1" i="3"/>
  <c r="A1" i="4" s="1"/>
  <c r="G31" i="4" l="1"/>
  <c r="H15" i="4"/>
  <c r="I15" i="4" s="1"/>
  <c r="J15" i="4" s="1"/>
  <c r="K15" i="4" s="1"/>
  <c r="L15" i="4" s="1"/>
  <c r="M15" i="4" s="1"/>
  <c r="M18" i="4" s="1"/>
  <c r="G23" i="4"/>
  <c r="C29" i="4"/>
  <c r="M23" i="4"/>
  <c r="G28" i="4"/>
  <c r="G20" i="4"/>
  <c r="I29" i="4"/>
  <c r="C21" i="4"/>
  <c r="E30" i="4"/>
  <c r="B17" i="4"/>
  <c r="I21" i="4"/>
  <c r="C26" i="4"/>
  <c r="K30" i="4"/>
  <c r="K17" i="4"/>
  <c r="E22" i="4"/>
  <c r="M31" i="4"/>
  <c r="I31" i="4"/>
  <c r="G30" i="4"/>
  <c r="E29" i="4"/>
  <c r="C28" i="4"/>
  <c r="M25" i="4"/>
  <c r="K24" i="4"/>
  <c r="I23" i="4"/>
  <c r="G22" i="4"/>
  <c r="E21" i="4"/>
  <c r="C20" i="4"/>
  <c r="M17" i="4"/>
  <c r="K16" i="4"/>
  <c r="F31" i="4"/>
  <c r="D30" i="4"/>
  <c r="B29" i="4"/>
  <c r="L26" i="4"/>
  <c r="J25" i="4"/>
  <c r="H24" i="4"/>
  <c r="F23" i="4"/>
  <c r="D22" i="4"/>
  <c r="B21" i="4"/>
  <c r="L18" i="4"/>
  <c r="J17" i="4"/>
  <c r="H16" i="4"/>
  <c r="K29" i="4"/>
  <c r="G27" i="4"/>
  <c r="K21" i="4"/>
  <c r="E18" i="4"/>
  <c r="L30" i="4"/>
  <c r="H28" i="4"/>
  <c r="D26" i="4"/>
  <c r="B25" i="4"/>
  <c r="L22" i="4"/>
  <c r="H20" i="4"/>
  <c r="D18" i="4"/>
  <c r="E31" i="4"/>
  <c r="C30" i="4"/>
  <c r="M27" i="4"/>
  <c r="K26" i="4"/>
  <c r="I25" i="4"/>
  <c r="G24" i="4"/>
  <c r="E23" i="4"/>
  <c r="C22" i="4"/>
  <c r="M19" i="4"/>
  <c r="K18" i="4"/>
  <c r="I17" i="4"/>
  <c r="G16" i="4"/>
  <c r="M30" i="4"/>
  <c r="I28" i="4"/>
  <c r="C25" i="4"/>
  <c r="M22" i="4"/>
  <c r="I20" i="4"/>
  <c r="G19" i="4"/>
  <c r="C17" i="4"/>
  <c r="J29" i="4"/>
  <c r="F27" i="4"/>
  <c r="J21" i="4"/>
  <c r="F19" i="4"/>
  <c r="M29" i="4"/>
  <c r="K28" i="4"/>
  <c r="I27" i="4"/>
  <c r="G26" i="4"/>
  <c r="E25" i="4"/>
  <c r="C24" i="4"/>
  <c r="M21" i="4"/>
  <c r="K20" i="4"/>
  <c r="I19" i="4"/>
  <c r="G18" i="4"/>
  <c r="E17" i="4"/>
  <c r="C16" i="4"/>
  <c r="E26" i="4"/>
  <c r="I16" i="4"/>
  <c r="C18" i="4"/>
  <c r="K22" i="4"/>
  <c r="E27" i="4"/>
  <c r="E16" i="3"/>
  <c r="E29" i="3" s="1"/>
  <c r="D17" i="3"/>
  <c r="D45" i="3" s="1"/>
  <c r="C17" i="3"/>
  <c r="C20" i="3"/>
  <c r="C22" i="3"/>
  <c r="E19" i="3"/>
  <c r="E20" i="3"/>
  <c r="D21" i="3"/>
  <c r="D36" i="3" s="1"/>
  <c r="E22" i="3"/>
  <c r="D23" i="3"/>
  <c r="D38" i="3" s="1"/>
  <c r="D26" i="3"/>
  <c r="C27" i="3"/>
  <c r="D28" i="3"/>
  <c r="D43" i="3" s="1"/>
  <c r="C29" i="3"/>
  <c r="C30" i="3"/>
  <c r="D19" i="3"/>
  <c r="C21" i="3"/>
  <c r="E27" i="3"/>
  <c r="E28" i="3"/>
  <c r="C28" i="3"/>
  <c r="E26" i="3"/>
  <c r="D22" i="3"/>
  <c r="D37" i="3" s="1"/>
  <c r="C19" i="3"/>
  <c r="D29" i="3"/>
  <c r="D44" i="3" s="1"/>
  <c r="C26" i="3"/>
  <c r="E23" i="3"/>
  <c r="D20" i="3"/>
  <c r="D35" i="3" s="1"/>
  <c r="E30" i="3"/>
  <c r="D27" i="3"/>
  <c r="D42" i="3" s="1"/>
  <c r="C23" i="3"/>
  <c r="E21" i="3"/>
  <c r="L31" i="4"/>
  <c r="B16" i="4"/>
  <c r="J16" i="4"/>
  <c r="D17" i="4"/>
  <c r="L17" i="4"/>
  <c r="F18" i="4"/>
  <c r="H19" i="4"/>
  <c r="B20" i="4"/>
  <c r="J20" i="4"/>
  <c r="D21" i="4"/>
  <c r="L21" i="4"/>
  <c r="F22" i="4"/>
  <c r="H23" i="4"/>
  <c r="B24" i="4"/>
  <c r="J24" i="4"/>
  <c r="D25" i="4"/>
  <c r="L25" i="4"/>
  <c r="F26" i="4"/>
  <c r="H27" i="4"/>
  <c r="B28" i="4"/>
  <c r="J28" i="4"/>
  <c r="D29" i="4"/>
  <c r="L29" i="4"/>
  <c r="F30" i="4"/>
  <c r="H31" i="4"/>
  <c r="D16" i="4"/>
  <c r="L16" i="4"/>
  <c r="F17" i="4"/>
  <c r="H18" i="4"/>
  <c r="B19" i="4"/>
  <c r="J19" i="4"/>
  <c r="D20" i="4"/>
  <c r="L20" i="4"/>
  <c r="F21" i="4"/>
  <c r="H22" i="4"/>
  <c r="B23" i="4"/>
  <c r="J23" i="4"/>
  <c r="D24" i="4"/>
  <c r="L24" i="4"/>
  <c r="F25" i="4"/>
  <c r="H26" i="4"/>
  <c r="B27" i="4"/>
  <c r="J27" i="4"/>
  <c r="D28" i="4"/>
  <c r="L28" i="4"/>
  <c r="F29" i="4"/>
  <c r="H30" i="4"/>
  <c r="B31" i="4"/>
  <c r="J31" i="4"/>
  <c r="E16" i="4"/>
  <c r="M16" i="4"/>
  <c r="G17" i="4"/>
  <c r="I18" i="4"/>
  <c r="C19" i="4"/>
  <c r="K19" i="4"/>
  <c r="E20" i="4"/>
  <c r="M20" i="4"/>
  <c r="G21" i="4"/>
  <c r="I22" i="4"/>
  <c r="C23" i="4"/>
  <c r="K23" i="4"/>
  <c r="E24" i="4"/>
  <c r="M24" i="4"/>
  <c r="G25" i="4"/>
  <c r="I26" i="4"/>
  <c r="C27" i="4"/>
  <c r="K27" i="4"/>
  <c r="E28" i="4"/>
  <c r="M28" i="4"/>
  <c r="G29" i="4"/>
  <c r="I30" i="4"/>
  <c r="C31" i="4"/>
  <c r="K31" i="4"/>
  <c r="F16" i="4"/>
  <c r="H17" i="4"/>
  <c r="B18" i="4"/>
  <c r="N18" i="4" s="1"/>
  <c r="J18" i="4"/>
  <c r="D19" i="4"/>
  <c r="L19" i="4"/>
  <c r="F20" i="4"/>
  <c r="H21" i="4"/>
  <c r="B22" i="4"/>
  <c r="J22" i="4"/>
  <c r="D23" i="4"/>
  <c r="L23" i="4"/>
  <c r="F24" i="4"/>
  <c r="H25" i="4"/>
  <c r="B26" i="4"/>
  <c r="J26" i="4"/>
  <c r="D27" i="4"/>
  <c r="L27" i="4"/>
  <c r="F28" i="4"/>
  <c r="H29" i="4"/>
  <c r="B30" i="4"/>
  <c r="J30" i="4"/>
  <c r="D31" i="4"/>
  <c r="N23" i="4" l="1"/>
  <c r="N28" i="4"/>
  <c r="C45" i="3"/>
  <c r="L32" i="4"/>
  <c r="J32" i="4"/>
  <c r="C38" i="3"/>
  <c r="C41" i="3"/>
  <c r="C31" i="3"/>
  <c r="C34" i="3"/>
  <c r="C24" i="3"/>
  <c r="E31" i="3"/>
  <c r="C44" i="3"/>
  <c r="E24" i="3"/>
  <c r="N22" i="4"/>
  <c r="E32" i="4"/>
  <c r="N16" i="4"/>
  <c r="B32" i="4"/>
  <c r="N17" i="4"/>
  <c r="F32" i="4"/>
  <c r="N27" i="4"/>
  <c r="D32" i="4"/>
  <c r="C42" i="3"/>
  <c r="H32" i="4"/>
  <c r="I24" i="4"/>
  <c r="I32" i="4" s="1"/>
  <c r="N31" i="4"/>
  <c r="N20" i="4"/>
  <c r="C43" i="3"/>
  <c r="C36" i="3"/>
  <c r="D41" i="3"/>
  <c r="D31" i="3"/>
  <c r="D46" i="3" s="1"/>
  <c r="C37" i="3"/>
  <c r="E17" i="3"/>
  <c r="E44" i="3" s="1"/>
  <c r="F16" i="3"/>
  <c r="G32" i="4"/>
  <c r="N29" i="4"/>
  <c r="M26" i="4"/>
  <c r="N26" i="4" s="1"/>
  <c r="K25" i="4"/>
  <c r="K32" i="4" s="1"/>
  <c r="D34" i="3"/>
  <c r="D24" i="3"/>
  <c r="C35" i="3"/>
  <c r="C32" i="4"/>
  <c r="N19" i="4"/>
  <c r="N21" i="4"/>
  <c r="N30" i="4"/>
  <c r="E34" i="3" l="1"/>
  <c r="M32" i="4"/>
  <c r="E32" i="3"/>
  <c r="E47" i="3" s="1"/>
  <c r="E39" i="3"/>
  <c r="E35" i="3"/>
  <c r="C46" i="3"/>
  <c r="E38" i="3"/>
  <c r="F17" i="3"/>
  <c r="G16" i="3"/>
  <c r="F28" i="3"/>
  <c r="F30" i="3"/>
  <c r="F23" i="3"/>
  <c r="F26" i="3"/>
  <c r="F29" i="3"/>
  <c r="F19" i="3"/>
  <c r="F20" i="3"/>
  <c r="F27" i="3"/>
  <c r="F21" i="3"/>
  <c r="F22" i="3"/>
  <c r="E43" i="3"/>
  <c r="N25" i="4"/>
  <c r="N32" i="4"/>
  <c r="E41" i="3"/>
  <c r="E45" i="3"/>
  <c r="N24" i="4"/>
  <c r="E46" i="3"/>
  <c r="E37" i="3"/>
  <c r="C32" i="3"/>
  <c r="C39" i="3"/>
  <c r="D32" i="3"/>
  <c r="D47" i="3" s="1"/>
  <c r="D39" i="3"/>
  <c r="E36" i="3"/>
  <c r="E42" i="3"/>
  <c r="F34" i="3" l="1"/>
  <c r="F24" i="3"/>
  <c r="C47" i="3"/>
  <c r="F41" i="3"/>
  <c r="F31" i="3"/>
  <c r="F44" i="3"/>
  <c r="F38" i="3"/>
  <c r="F37" i="3"/>
  <c r="F45" i="3"/>
  <c r="F36" i="3"/>
  <c r="F43" i="3"/>
  <c r="F42" i="3"/>
  <c r="G17" i="3"/>
  <c r="G26" i="3"/>
  <c r="G22" i="3"/>
  <c r="G37" i="3" s="1"/>
  <c r="H16" i="3"/>
  <c r="G29" i="3"/>
  <c r="G44" i="3" s="1"/>
  <c r="G27" i="3"/>
  <c r="G42" i="3" s="1"/>
  <c r="G28" i="3"/>
  <c r="G43" i="3" s="1"/>
  <c r="G21" i="3"/>
  <c r="G36" i="3" s="1"/>
  <c r="G19" i="3"/>
  <c r="G20" i="3"/>
  <c r="G35" i="3" s="1"/>
  <c r="G23" i="3"/>
  <c r="G38" i="3" s="1"/>
  <c r="G30" i="3"/>
  <c r="G45" i="3" s="1"/>
  <c r="F35" i="3"/>
  <c r="G31" i="3" l="1"/>
  <c r="G46" i="3" s="1"/>
  <c r="G41" i="3"/>
  <c r="G34" i="3"/>
  <c r="G24" i="3"/>
  <c r="F46" i="3"/>
  <c r="H17" i="3"/>
  <c r="I16" i="3"/>
  <c r="H19" i="3"/>
  <c r="H23" i="3"/>
  <c r="H38" i="3" s="1"/>
  <c r="H20" i="3"/>
  <c r="H35" i="3" s="1"/>
  <c r="H21" i="3"/>
  <c r="H36" i="3" s="1"/>
  <c r="H26" i="3"/>
  <c r="H28" i="3"/>
  <c r="H43" i="3" s="1"/>
  <c r="H27" i="3"/>
  <c r="H42" i="3" s="1"/>
  <c r="H29" i="3"/>
  <c r="H44" i="3" s="1"/>
  <c r="H30" i="3"/>
  <c r="H45" i="3" s="1"/>
  <c r="H22" i="3"/>
  <c r="H37" i="3" s="1"/>
  <c r="F39" i="3"/>
  <c r="F32" i="3"/>
  <c r="F47" i="3" l="1"/>
  <c r="H41" i="3"/>
  <c r="H31" i="3"/>
  <c r="G32" i="3"/>
  <c r="G47" i="3" s="1"/>
  <c r="G39" i="3"/>
  <c r="H34" i="3"/>
  <c r="H24" i="3"/>
  <c r="J16" i="3"/>
  <c r="I17" i="3"/>
  <c r="I29" i="3"/>
  <c r="I44" i="3" s="1"/>
  <c r="I22" i="3"/>
  <c r="I37" i="3" s="1"/>
  <c r="I23" i="3"/>
  <c r="I38" i="3" s="1"/>
  <c r="I21" i="3"/>
  <c r="I28" i="3"/>
  <c r="I43" i="3" s="1"/>
  <c r="I27" i="3"/>
  <c r="I42" i="3" s="1"/>
  <c r="I26" i="3"/>
  <c r="I19" i="3"/>
  <c r="I20" i="3"/>
  <c r="I35" i="3" s="1"/>
  <c r="I30" i="3"/>
  <c r="I45" i="3" s="1"/>
  <c r="H32" i="3" l="1"/>
  <c r="H39" i="3"/>
  <c r="I36" i="3"/>
  <c r="H46" i="3"/>
  <c r="I24" i="3"/>
  <c r="I34" i="3"/>
  <c r="I31" i="3"/>
  <c r="I46" i="3" s="1"/>
  <c r="I41" i="3"/>
  <c r="K16" i="3"/>
  <c r="J17" i="3"/>
  <c r="J28" i="3"/>
  <c r="J43" i="3" s="1"/>
  <c r="J23" i="3"/>
  <c r="J38" i="3" s="1"/>
  <c r="J26" i="3"/>
  <c r="J27" i="3"/>
  <c r="J30" i="3"/>
  <c r="J45" i="3" s="1"/>
  <c r="J29" i="3"/>
  <c r="J22" i="3"/>
  <c r="J37" i="3" s="1"/>
  <c r="J20" i="3"/>
  <c r="J35" i="3" s="1"/>
  <c r="J19" i="3"/>
  <c r="J21" i="3"/>
  <c r="J36" i="3" s="1"/>
  <c r="J34" i="3" l="1"/>
  <c r="J24" i="3"/>
  <c r="J44" i="3"/>
  <c r="J42" i="3"/>
  <c r="J41" i="3"/>
  <c r="J31" i="3"/>
  <c r="J46" i="3" s="1"/>
  <c r="I39" i="3"/>
  <c r="I32" i="3"/>
  <c r="I47" i="3" s="1"/>
  <c r="H47" i="3"/>
  <c r="K22" i="3"/>
  <c r="K37" i="3" s="1"/>
  <c r="L16" i="3"/>
  <c r="K30" i="3"/>
  <c r="K45" i="3" s="1"/>
  <c r="K29" i="3"/>
  <c r="K44" i="3" s="1"/>
  <c r="K17" i="3"/>
  <c r="K27" i="3"/>
  <c r="K42" i="3" s="1"/>
  <c r="K21" i="3"/>
  <c r="K36" i="3" s="1"/>
  <c r="K20" i="3"/>
  <c r="K35" i="3" s="1"/>
  <c r="K28" i="3"/>
  <c r="K43" i="3" s="1"/>
  <c r="K19" i="3"/>
  <c r="K26" i="3"/>
  <c r="K23" i="3"/>
  <c r="K38" i="3" s="1"/>
  <c r="K41" i="3" l="1"/>
  <c r="K31" i="3"/>
  <c r="K46" i="3" s="1"/>
  <c r="K34" i="3"/>
  <c r="K24" i="3"/>
  <c r="M16" i="3"/>
  <c r="L17" i="3"/>
  <c r="L28" i="3"/>
  <c r="L19" i="3"/>
  <c r="L21" i="3"/>
  <c r="L23" i="3"/>
  <c r="L38" i="3" s="1"/>
  <c r="L26" i="3"/>
  <c r="L30" i="3"/>
  <c r="L45" i="3" s="1"/>
  <c r="L22" i="3"/>
  <c r="L29" i="3"/>
  <c r="L44" i="3" s="1"/>
  <c r="L27" i="3"/>
  <c r="L42" i="3" s="1"/>
  <c r="L20" i="3"/>
  <c r="L35" i="3" s="1"/>
  <c r="J39" i="3"/>
  <c r="J32" i="3"/>
  <c r="J47" i="3" s="1"/>
  <c r="L43" i="3" l="1"/>
  <c r="L37" i="3"/>
  <c r="M19" i="3"/>
  <c r="M22" i="3"/>
  <c r="M37" i="3" s="1"/>
  <c r="N16" i="3"/>
  <c r="M17" i="3"/>
  <c r="M20" i="3"/>
  <c r="M35" i="3" s="1"/>
  <c r="M21" i="3"/>
  <c r="M36" i="3" s="1"/>
  <c r="M28" i="3"/>
  <c r="M43" i="3" s="1"/>
  <c r="M29" i="3"/>
  <c r="M44" i="3" s="1"/>
  <c r="M26" i="3"/>
  <c r="M30" i="3"/>
  <c r="M45" i="3" s="1"/>
  <c r="M27" i="3"/>
  <c r="M42" i="3" s="1"/>
  <c r="M23" i="3"/>
  <c r="M38" i="3" s="1"/>
  <c r="K32" i="3"/>
  <c r="K47" i="3" s="1"/>
  <c r="K39" i="3"/>
  <c r="L41" i="3"/>
  <c r="L31" i="3"/>
  <c r="L46" i="3" s="1"/>
  <c r="L36" i="3"/>
  <c r="L34" i="3"/>
  <c r="L24" i="3"/>
  <c r="N17" i="3" l="1"/>
  <c r="O17" i="3" s="1"/>
  <c r="N23" i="3"/>
  <c r="N21" i="3"/>
  <c r="N29" i="3"/>
  <c r="N26" i="3"/>
  <c r="N20" i="3"/>
  <c r="N27" i="3"/>
  <c r="N28" i="3"/>
  <c r="N19" i="3"/>
  <c r="N30" i="3"/>
  <c r="N22" i="3"/>
  <c r="M41" i="3"/>
  <c r="M31" i="3"/>
  <c r="M46" i="3" s="1"/>
  <c r="M34" i="3"/>
  <c r="M24" i="3"/>
  <c r="L39" i="3"/>
  <c r="L32" i="3"/>
  <c r="L47" i="3" s="1"/>
  <c r="N43" i="3" l="1"/>
  <c r="O28" i="3"/>
  <c r="O43" i="3" s="1"/>
  <c r="N42" i="3"/>
  <c r="O27" i="3"/>
  <c r="O42" i="3" s="1"/>
  <c r="N35" i="3"/>
  <c r="O20" i="3"/>
  <c r="O35" i="3" s="1"/>
  <c r="N31" i="3"/>
  <c r="N41" i="3"/>
  <c r="O26" i="3"/>
  <c r="O41" i="3" s="1"/>
  <c r="M32" i="3"/>
  <c r="M47" i="3" s="1"/>
  <c r="M39" i="3"/>
  <c r="N44" i="3"/>
  <c r="O29" i="3"/>
  <c r="O44" i="3" s="1"/>
  <c r="N37" i="3"/>
  <c r="O22" i="3"/>
  <c r="O37" i="3" s="1"/>
  <c r="N36" i="3"/>
  <c r="O21" i="3"/>
  <c r="O36" i="3" s="1"/>
  <c r="N45" i="3"/>
  <c r="O30" i="3"/>
  <c r="O45" i="3" s="1"/>
  <c r="N38" i="3"/>
  <c r="O23" i="3"/>
  <c r="O38" i="3" s="1"/>
  <c r="N34" i="3"/>
  <c r="N24" i="3"/>
  <c r="O19" i="3"/>
  <c r="O34" i="3" s="1"/>
  <c r="N39" i="3" l="1"/>
  <c r="N32" i="3"/>
  <c r="O24" i="3"/>
  <c r="O39" i="3" s="1"/>
  <c r="N46" i="3"/>
  <c r="O31" i="3"/>
  <c r="O46" i="3" s="1"/>
  <c r="N47" i="3" l="1"/>
  <c r="O32" i="3"/>
  <c r="O47" i="3" s="1"/>
</calcChain>
</file>

<file path=xl/sharedStrings.xml><?xml version="1.0" encoding="utf-8"?>
<sst xmlns="http://schemas.openxmlformats.org/spreadsheetml/2006/main" count="4266" uniqueCount="89">
  <si>
    <t>View Parameters</t>
  </si>
  <si>
    <t>Display</t>
  </si>
  <si>
    <t>Claims incurred in:</t>
  </si>
  <si>
    <t>Eligible months</t>
  </si>
  <si>
    <t>Inpatient</t>
  </si>
  <si>
    <t>SNF</t>
  </si>
  <si>
    <t>HHA</t>
  </si>
  <si>
    <t>Hospice</t>
  </si>
  <si>
    <t>Part A Total</t>
  </si>
  <si>
    <t>Physician</t>
  </si>
  <si>
    <t>DME/Physician</t>
  </si>
  <si>
    <t>Outpatient</t>
  </si>
  <si>
    <t>DMERC/DMEPOS</t>
  </si>
  <si>
    <t>DMERC/Other</t>
  </si>
  <si>
    <t>Part B Total</t>
  </si>
  <si>
    <t>&gt;0</t>
  </si>
  <si>
    <t>Paid in:</t>
  </si>
  <si>
    <t>Total</t>
  </si>
  <si>
    <t>*</t>
  </si>
  <si>
    <t>Report 1: Incurred claims by claim type for aligned beneficiaries (not including estimated IBNR claims)</t>
  </si>
  <si>
    <t>Report 2: Claim Lag</t>
  </si>
  <si>
    <t>Benchmark</t>
  </si>
  <si>
    <t>PERF_YR</t>
  </si>
  <si>
    <t>CLNDR_YR</t>
  </si>
  <si>
    <t>CLNDR_MNTH</t>
  </si>
  <si>
    <t>BNMRK</t>
  </si>
  <si>
    <t>ALIGN_TYPE</t>
  </si>
  <si>
    <t>BNMRK_TYPE</t>
  </si>
  <si>
    <t>DCE_ID</t>
  </si>
  <si>
    <t>CLM_TYPE_CD</t>
  </si>
  <si>
    <t>CLM_PMT_AMT_AGG</t>
  </si>
  <si>
    <t>SQSTR_AMT_AGG</t>
  </si>
  <si>
    <t>APA_RDCTN_AMT_AGG</t>
  </si>
  <si>
    <t>UCC_AMT_AGG</t>
  </si>
  <si>
    <t>OP_DSH_AMT_AGG</t>
  </si>
  <si>
    <t>CP_DSH_AMT_AGG</t>
  </si>
  <si>
    <t>OP_IME_AMT_AGG</t>
  </si>
  <si>
    <t>CP_IME_AMT_AGG</t>
  </si>
  <si>
    <t>SRVC_MONTH</t>
  </si>
  <si>
    <t>EFCTV_MONTH</t>
  </si>
  <si>
    <t>BENE_DCNT</t>
  </si>
  <si>
    <t>ELIG_MNTHS</t>
  </si>
  <si>
    <t>SNF - Swing Beds</t>
  </si>
  <si>
    <t>APA Reduction</t>
  </si>
  <si>
    <t>Operating DSH Payment</t>
  </si>
  <si>
    <t>Capital DSH Payment</t>
  </si>
  <si>
    <t>Operating IME Payment</t>
  </si>
  <si>
    <t>Capital IME Payment</t>
  </si>
  <si>
    <t>All Claim Types</t>
  </si>
  <si>
    <t>SNF/Swing-bed</t>
  </si>
  <si>
    <t>All DMERC</t>
  </si>
  <si>
    <t>&gt;80</t>
  </si>
  <si>
    <t>Non DMERC</t>
  </si>
  <si>
    <t>&lt;80</t>
  </si>
  <si>
    <t>Claim Payment Amount</t>
  </si>
  <si>
    <t>UCC Amount</t>
  </si>
  <si>
    <t>Sequestration Amount</t>
  </si>
  <si>
    <t>Incurred Through</t>
  </si>
  <si>
    <t>Run-out Through</t>
  </si>
  <si>
    <t>Alignment Type</t>
  </si>
  <si>
    <t>Benchmark Type</t>
  </si>
  <si>
    <t>Parts A &amp; B Total</t>
  </si>
  <si>
    <t>Parts A &amp; B Total PBPM</t>
  </si>
  <si>
    <t xml:space="preserve">   Part A expenditure</t>
  </si>
  <si>
    <t xml:space="preserve">   Part B expenditure</t>
  </si>
  <si>
    <t xml:space="preserve">   Part A expenditure PBPM</t>
  </si>
  <si>
    <t xml:space="preserve">   Part B expenditure PBPM</t>
  </si>
  <si>
    <t>CY 2021</t>
  </si>
  <si>
    <t>PCC_RDCTN_AMT_AGG</t>
  </si>
  <si>
    <t>TCC_RDCTN_AMT_AGG</t>
  </si>
  <si>
    <t>APO_RDCTN_AMT_AGG</t>
  </si>
  <si>
    <t>DC Expenditure Amount</t>
  </si>
  <si>
    <t>PCC Reduction Amount</t>
  </si>
  <si>
    <t>TCC Reduction Amount</t>
  </si>
  <si>
    <t>APO Reduction Amount</t>
  </si>
  <si>
    <t>TOTAL_EXP_AMT_AGG</t>
  </si>
  <si>
    <t>Total Expenditure Amount</t>
  </si>
  <si>
    <t>DC_AMT_AGG_APA</t>
  </si>
  <si>
    <t xml:space="preserve">Note: Eligible months reported in the MERs can differ from the aligned beneficiary counts in the Alignment Reports.  The alignment reports will have more beneficiaries than the MERs. </t>
  </si>
  <si>
    <t xml:space="preserve">Alignment keeps beneficiaries who die during the PY aligned but these beneficiaries are removed from the MER counts. </t>
  </si>
  <si>
    <t>Claim Type</t>
  </si>
  <si>
    <t>Year</t>
  </si>
  <si>
    <t>AD</t>
  </si>
  <si>
    <t>C</t>
  </si>
  <si>
    <t>BLEND</t>
  </si>
  <si>
    <t>D0120</t>
  </si>
  <si>
    <t>V</t>
  </si>
  <si>
    <t>RATEBOOK</t>
  </si>
  <si>
    <t>ESRD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</si>
</sst>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d\-mmm\-yyyy"/>
    <numFmt numFmtId="165" formatCode="mmm\ yyyy"/>
    <numFmt numFmtId="166" formatCode="&quot;$&quot;#,##0.00_);[Red]\(&quot;$&quot;#,##0.00\);\-"/>
    <numFmt numFmtId="167" formatCode="&quot;before &quot;yyyy"/>
    <numFmt numFmtId="168" formatCode="\{0\}"/>
    <numFmt numFmtId="169" formatCode="_(* #,##0_);_(* \(#,##0\);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39997558519241921"/>
        <bgColor indexed="64"/>
      </patternFill>
    </fill>
  </fills>
  <borders count="3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style="thin">
        <color indexed="64"/>
      </top>
      <bottom/>
      <diagonal/>
    </border>
    <border>
      <left/>
      <right/>
      <top style="thin">
        <color indexed="64"/>
      </top>
      <bottom/>
      <diagonal/>
    </border>
    <border>
      <left/>
      <right style="double">
        <color auto="1"/>
      </right>
      <top style="thin">
        <color indexed="64"/>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top style="thin">
        <color auto="1"/>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s>
  <cellStyleXfs count="2">
    <xf numFmtId="0" fontId="0" fillId="0" borderId="0"/>
    <xf numFmtId="43" fontId="2" fillId="0" borderId="0" applyFont="0" applyFill="0" applyBorder="0" applyAlignment="0" applyProtection="0"/>
  </cellStyleXfs>
  <cellXfs count="94">
    <xf numFmtId="0" fontId="0" fillId="0" borderId="0" xfId="0"/>
    <xf numFmtId="0" fontId="1" fillId="0" borderId="0" xfId="0" applyFont="1" applyAlignment="1">
      <alignment horizontal="left"/>
    </xf>
    <xf numFmtId="0" fontId="1" fillId="0" borderId="1" xfId="0" applyFont="1" applyBorder="1"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2" borderId="6" xfId="0" applyFill="1" applyBorder="1" applyAlignment="1" applyProtection="1">
      <alignment horizontal="left"/>
      <protection locked="0"/>
    </xf>
    <xf numFmtId="0" fontId="0" fillId="0" borderId="7" xfId="0" applyBorder="1"/>
    <xf numFmtId="0" fontId="0" fillId="2" borderId="8" xfId="0" applyFill="1" applyBorder="1" applyAlignment="1" applyProtection="1">
      <alignment horizontal="left"/>
      <protection locked="0"/>
    </xf>
    <xf numFmtId="164" fontId="0" fillId="2" borderId="8" xfId="0" applyNumberFormat="1" applyFill="1" applyBorder="1" applyAlignment="1" applyProtection="1">
      <alignment horizontal="left"/>
      <protection locked="0"/>
    </xf>
    <xf numFmtId="0" fontId="0" fillId="0" borderId="9" xfId="0" applyBorder="1"/>
    <xf numFmtId="0" fontId="0" fillId="0" borderId="10" xfId="0" applyBorder="1"/>
    <xf numFmtId="164" fontId="0" fillId="2" borderId="11" xfId="0" applyNumberFormat="1" applyFill="1" applyBorder="1" applyAlignment="1" applyProtection="1">
      <alignment horizontal="left"/>
      <protection locked="0"/>
    </xf>
    <xf numFmtId="164" fontId="0" fillId="0" borderId="0" xfId="0" applyNumberFormat="1" applyAlignment="1">
      <alignment horizontal="left"/>
    </xf>
    <xf numFmtId="0" fontId="1" fillId="0" borderId="0" xfId="0" applyFont="1"/>
    <xf numFmtId="0" fontId="0" fillId="0" borderId="19" xfId="0" applyBorder="1" applyAlignment="1">
      <alignment horizontal="left"/>
    </xf>
    <xf numFmtId="166" fontId="0" fillId="0" borderId="20" xfId="0" applyNumberFormat="1" applyBorder="1"/>
    <xf numFmtId="0" fontId="0" fillId="0" borderId="21" xfId="0" applyBorder="1" applyAlignment="1">
      <alignment horizontal="left"/>
    </xf>
    <xf numFmtId="166" fontId="0" fillId="0" borderId="23" xfId="0" applyNumberFormat="1" applyBorder="1"/>
    <xf numFmtId="166" fontId="0" fillId="0" borderId="22" xfId="0" applyNumberFormat="1" applyBorder="1"/>
    <xf numFmtId="166" fontId="0" fillId="0" borderId="25" xfId="0" applyNumberFormat="1" applyBorder="1"/>
    <xf numFmtId="166" fontId="0" fillId="0" borderId="24" xfId="0" applyNumberFormat="1" applyBorder="1"/>
    <xf numFmtId="0" fontId="0" fillId="0" borderId="8" xfId="0" applyBorder="1" applyAlignment="1">
      <alignment horizontal="left"/>
    </xf>
    <xf numFmtId="0" fontId="0" fillId="0" borderId="0" xfId="0" applyAlignment="1">
      <alignment horizontal="left"/>
    </xf>
    <xf numFmtId="166" fontId="0" fillId="0" borderId="0" xfId="0" applyNumberFormat="1" applyBorder="1"/>
    <xf numFmtId="0" fontId="1" fillId="0" borderId="2" xfId="0" applyFont="1" applyBorder="1" applyAlignment="1">
      <alignment horizontal="left"/>
    </xf>
    <xf numFmtId="0" fontId="0" fillId="0" borderId="0" xfId="0" applyBorder="1"/>
    <xf numFmtId="17" fontId="0" fillId="0" borderId="19" xfId="0" applyNumberFormat="1" applyBorder="1" applyAlignment="1">
      <alignment horizontal="left"/>
    </xf>
    <xf numFmtId="0" fontId="1" fillId="0" borderId="0" xfId="0" applyFont="1" applyAlignment="1">
      <alignment vertical="center"/>
    </xf>
    <xf numFmtId="0" fontId="1" fillId="0" borderId="26" xfId="0" applyFont="1" applyBorder="1" applyAlignment="1">
      <alignment horizontal="left" vertical="center"/>
    </xf>
    <xf numFmtId="0" fontId="1" fillId="0" borderId="15" xfId="0" applyFont="1" applyBorder="1" applyAlignment="1">
      <alignment horizontal="left" vertical="center"/>
    </xf>
    <xf numFmtId="168" fontId="0" fillId="0" borderId="20" xfId="0" applyNumberFormat="1" applyBorder="1" applyAlignment="1">
      <alignment horizontal="center"/>
    </xf>
    <xf numFmtId="168" fontId="0" fillId="0" borderId="22" xfId="0" applyNumberFormat="1" applyBorder="1" applyAlignment="1">
      <alignment horizontal="center"/>
    </xf>
    <xf numFmtId="168" fontId="0" fillId="0" borderId="30" xfId="0" applyNumberFormat="1" applyBorder="1" applyAlignment="1">
      <alignment horizontal="center"/>
    </xf>
    <xf numFmtId="8" fontId="0" fillId="0" borderId="0" xfId="0" applyNumberFormat="1"/>
    <xf numFmtId="169" fontId="2" fillId="0" borderId="0" xfId="1" applyNumberFormat="1" applyFont="1"/>
    <xf numFmtId="0" fontId="1" fillId="0" borderId="0" xfId="0" applyFont="1" applyBorder="1" applyAlignment="1">
      <alignment vertical="center"/>
    </xf>
    <xf numFmtId="165" fontId="0" fillId="0" borderId="0" xfId="0" applyNumberFormat="1" applyBorder="1"/>
    <xf numFmtId="0" fontId="0" fillId="2" borderId="11" xfId="0" applyFill="1" applyBorder="1" applyAlignment="1" applyProtection="1">
      <alignment horizontal="left"/>
      <protection locked="0"/>
    </xf>
    <xf numFmtId="0" fontId="0" fillId="3" borderId="0" xfId="0" applyFill="1"/>
    <xf numFmtId="0" fontId="0" fillId="3" borderId="6" xfId="0" applyFill="1" applyBorder="1" applyAlignment="1" applyProtection="1">
      <alignment horizontal="left"/>
      <protection locked="0"/>
    </xf>
    <xf numFmtId="0" fontId="0" fillId="3" borderId="0" xfId="0" applyFill="1" applyAlignment="1" applyProtection="1">
      <alignment horizontal="center"/>
      <protection locked="0"/>
    </xf>
    <xf numFmtId="0" fontId="0" fillId="3" borderId="0" xfId="0" applyFill="1" applyAlignment="1">
      <alignment horizontal="center"/>
    </xf>
    <xf numFmtId="0" fontId="0" fillId="0" borderId="24" xfId="0" applyBorder="1" applyAlignment="1">
      <alignment horizontal="left"/>
    </xf>
    <xf numFmtId="0" fontId="0" fillId="0" borderId="18" xfId="0" applyBorder="1" applyAlignment="1">
      <alignment horizontal="left"/>
    </xf>
    <xf numFmtId="0" fontId="0" fillId="4" borderId="5" xfId="0" applyFill="1" applyBorder="1"/>
    <xf numFmtId="0" fontId="1" fillId="4" borderId="12" xfId="0" applyFont="1" applyFill="1" applyBorder="1" applyAlignment="1">
      <alignment horizontal="left"/>
    </xf>
    <xf numFmtId="0" fontId="1" fillId="4" borderId="13" xfId="0" applyFont="1" applyFill="1" applyBorder="1"/>
    <xf numFmtId="0" fontId="1" fillId="4" borderId="5" xfId="0" applyFont="1" applyFill="1" applyBorder="1"/>
    <xf numFmtId="0" fontId="1" fillId="4" borderId="21" xfId="0" applyFont="1" applyFill="1" applyBorder="1" applyAlignment="1">
      <alignment horizontal="left"/>
    </xf>
    <xf numFmtId="168" fontId="1" fillId="4" borderId="22" xfId="0" applyNumberFormat="1" applyFont="1" applyFill="1" applyBorder="1" applyAlignment="1">
      <alignment horizontal="center"/>
    </xf>
    <xf numFmtId="0" fontId="0" fillId="4" borderId="23" xfId="0" applyFill="1" applyBorder="1"/>
    <xf numFmtId="0" fontId="1" fillId="4" borderId="23" xfId="0" applyFont="1" applyFill="1" applyBorder="1"/>
    <xf numFmtId="0" fontId="1" fillId="4" borderId="22" xfId="0" applyFont="1" applyFill="1" applyBorder="1"/>
    <xf numFmtId="168" fontId="1" fillId="4" borderId="13" xfId="0" applyNumberFormat="1" applyFont="1" applyFill="1" applyBorder="1" applyAlignment="1">
      <alignment horizontal="center"/>
    </xf>
    <xf numFmtId="17" fontId="0" fillId="0" borderId="29" xfId="0" applyNumberFormat="1" applyBorder="1" applyAlignment="1">
      <alignment horizontal="left"/>
    </xf>
    <xf numFmtId="0" fontId="0" fillId="5" borderId="12" xfId="0" applyFill="1" applyBorder="1"/>
    <xf numFmtId="0" fontId="0" fillId="5" borderId="13" xfId="0" applyFill="1" applyBorder="1"/>
    <xf numFmtId="0" fontId="1" fillId="5" borderId="14" xfId="0" applyFont="1" applyFill="1" applyBorder="1"/>
    <xf numFmtId="0" fontId="1" fillId="5" borderId="15" xfId="0" applyFont="1" applyFill="1" applyBorder="1"/>
    <xf numFmtId="0" fontId="1" fillId="5" borderId="13" xfId="0" applyFont="1" applyFill="1" applyBorder="1"/>
    <xf numFmtId="0" fontId="0" fillId="5" borderId="16" xfId="0" applyFill="1" applyBorder="1"/>
    <xf numFmtId="0" fontId="0" fillId="5" borderId="17" xfId="0" applyFill="1" applyBorder="1"/>
    <xf numFmtId="165" fontId="1" fillId="5" borderId="18" xfId="0" applyNumberFormat="1" applyFont="1" applyFill="1" applyBorder="1"/>
    <xf numFmtId="165" fontId="1" fillId="5" borderId="17" xfId="0" applyNumberFormat="1" applyFont="1" applyFill="1" applyBorder="1"/>
    <xf numFmtId="0" fontId="1" fillId="5" borderId="17" xfId="0" applyFont="1" applyFill="1" applyBorder="1" applyAlignment="1">
      <alignment horizontal="right"/>
    </xf>
    <xf numFmtId="0" fontId="1" fillId="5" borderId="26" xfId="0" applyFont="1" applyFill="1" applyBorder="1"/>
    <xf numFmtId="0" fontId="1" fillId="5" borderId="0" xfId="0" applyFont="1" applyFill="1" applyBorder="1"/>
    <xf numFmtId="167" fontId="0" fillId="0" borderId="0" xfId="0" applyNumberFormat="1" applyBorder="1" applyAlignment="1">
      <alignment horizontal="left"/>
    </xf>
    <xf numFmtId="165" fontId="0" fillId="4" borderId="0" xfId="0" applyNumberFormat="1" applyFill="1" applyBorder="1" applyAlignment="1">
      <alignment horizontal="left"/>
    </xf>
    <xf numFmtId="166" fontId="0" fillId="4" borderId="0" xfId="0" applyNumberFormat="1" applyFill="1" applyBorder="1"/>
    <xf numFmtId="165" fontId="0" fillId="0" borderId="0" xfId="0" applyNumberFormat="1" applyBorder="1" applyAlignment="1">
      <alignment horizontal="left"/>
    </xf>
    <xf numFmtId="0" fontId="0" fillId="0" borderId="18" xfId="0" applyBorder="1"/>
    <xf numFmtId="166" fontId="0" fillId="0" borderId="18" xfId="0" applyNumberFormat="1" applyBorder="1"/>
    <xf numFmtId="0" fontId="1" fillId="5" borderId="5" xfId="0" applyFont="1" applyFill="1" applyBorder="1"/>
    <xf numFmtId="166" fontId="0" fillId="0" borderId="19" xfId="0" applyNumberFormat="1" applyBorder="1"/>
    <xf numFmtId="166" fontId="0" fillId="4" borderId="19" xfId="0" applyNumberFormat="1" applyFill="1" applyBorder="1"/>
    <xf numFmtId="166" fontId="0" fillId="0" borderId="16" xfId="0" applyNumberFormat="1" applyBorder="1"/>
    <xf numFmtId="165" fontId="0" fillId="4" borderId="18" xfId="0" applyNumberFormat="1" applyFill="1" applyBorder="1" applyAlignment="1">
      <alignment horizontal="left"/>
    </xf>
    <xf numFmtId="166" fontId="0" fillId="4" borderId="16" xfId="0" applyNumberFormat="1" applyFill="1" applyBorder="1"/>
    <xf numFmtId="166" fontId="0" fillId="4" borderId="18" xfId="0" applyNumberFormat="1" applyFill="1" applyBorder="1"/>
    <xf numFmtId="0" fontId="1" fillId="5" borderId="28" xfId="0" applyFont="1" applyFill="1" applyBorder="1"/>
    <xf numFmtId="0" fontId="1" fillId="5" borderId="31" xfId="0" applyFont="1" applyFill="1" applyBorder="1" applyAlignment="1">
      <alignment horizontal="right"/>
    </xf>
    <xf numFmtId="166" fontId="0" fillId="0" borderId="31" xfId="0" applyNumberFormat="1" applyBorder="1"/>
    <xf numFmtId="166" fontId="0" fillId="4" borderId="31" xfId="0" applyNumberFormat="1" applyFill="1" applyBorder="1"/>
    <xf numFmtId="166" fontId="0" fillId="4" borderId="27" xfId="0" applyNumberFormat="1" applyFill="1" applyBorder="1"/>
    <xf numFmtId="166" fontId="0" fillId="0" borderId="27" xfId="0" applyNumberFormat="1" applyBorder="1"/>
    <xf numFmtId="169" fontId="2" fillId="0" borderId="28" xfId="1" applyNumberFormat="1" applyFont="1" applyBorder="1" applyAlignment="1">
      <alignment vertical="center"/>
    </xf>
    <xf numFmtId="165" fontId="1" fillId="5" borderId="26" xfId="0" applyNumberFormat="1" applyFont="1" applyFill="1" applyBorder="1"/>
    <xf numFmtId="165" fontId="1" fillId="5" borderId="14" xfId="0" applyNumberFormat="1" applyFont="1" applyFill="1" applyBorder="1"/>
    <xf numFmtId="165" fontId="1" fillId="5" borderId="15" xfId="0" applyNumberFormat="1" applyFont="1" applyFill="1" applyBorder="1"/>
    <xf numFmtId="0" fontId="0" fillId="0" borderId="0" xfId="0" applyBorder="1" applyAlignment="1">
      <alignment horizontal="left"/>
    </xf>
    <xf numFmtId="0" fontId="3"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12700</xdr:rowOff>
    </xdr:from>
    <xdr:to>
      <xdr:col>9</xdr:col>
      <xdr:colOff>174625</xdr:colOff>
      <xdr:row>47</xdr:row>
      <xdr:rowOff>101600</xdr:rowOff>
    </xdr:to>
    <xdr:sp macro="" textlink="">
      <xdr:nvSpPr>
        <xdr:cNvPr id="2" name="TextBox 1">
          <a:extLst>
            <a:ext uri="{FF2B5EF4-FFF2-40B4-BE49-F238E27FC236}">
              <a16:creationId xmlns:a16="http://schemas.microsoft.com/office/drawing/2014/main" id="{77E69551-77D8-42FC-B7FC-EDB39B24D756}"/>
            </a:ext>
          </a:extLst>
        </xdr:cNvPr>
        <xdr:cNvSpPr txBox="1"/>
      </xdr:nvSpPr>
      <xdr:spPr>
        <a:xfrm>
          <a:off x="190500" y="12700"/>
          <a:ext cx="5470525" cy="874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Monthly Expenditure Report for the </a:t>
          </a:r>
          <a:r>
            <a:rPr lang="en-US" sz="1100">
              <a:solidFill>
                <a:schemeClr val="dk1"/>
              </a:solidFill>
              <a:effectLst/>
              <a:latin typeface="+mn-lt"/>
              <a:ea typeface="+mn-ea"/>
              <a:cs typeface="+mn-cs"/>
            </a:rPr>
            <a:t>Global and Professional Direct Contracting (GPDC) Model</a:t>
          </a:r>
          <a:r>
            <a:rPr lang="en-US" sz="1100"/>
            <a:t> consists of four worksheets:</a:t>
          </a:r>
        </a:p>
        <a:p>
          <a:pPr marL="228600" indent="-228600">
            <a:buFont typeface="+mj-lt"/>
            <a:buAutoNum type="arabicPeriod"/>
          </a:pPr>
          <a:r>
            <a:rPr lang="en-US" sz="1100"/>
            <a:t>CLAIM_TYPE </a:t>
          </a:r>
          <a:r>
            <a:rPr lang="en-US" sz="1100" baseline="0"/>
            <a:t>provides a breakdown </a:t>
          </a:r>
          <a:r>
            <a:rPr lang="en-US" sz="1100" baseline="0">
              <a:solidFill>
                <a:schemeClr val="dk1"/>
              </a:solidFill>
              <a:effectLst/>
              <a:latin typeface="+mn-lt"/>
              <a:ea typeface="+mn-ea"/>
              <a:cs typeface="+mn-cs"/>
            </a:rPr>
            <a:t>of the expenditures incurred by DCE-aligned beneficiaries </a:t>
          </a:r>
          <a:r>
            <a:rPr lang="en-US" sz="1100" baseline="0"/>
            <a:t>by incurred month and claim type.</a:t>
          </a:r>
        </a:p>
        <a:p>
          <a:pPr marL="228600" indent="-228600">
            <a:buFont typeface="+mj-lt"/>
            <a:buAutoNum type="arabicPeriod"/>
          </a:pPr>
          <a:r>
            <a:rPr lang="en-US" sz="1100" baseline="0"/>
            <a:t>CLAIM_LAG provides a breakdown of </a:t>
          </a:r>
          <a:r>
            <a:rPr lang="en-US" sz="1100" baseline="0">
              <a:solidFill>
                <a:schemeClr val="dk1"/>
              </a:solidFill>
              <a:effectLst/>
              <a:latin typeface="+mn-lt"/>
              <a:ea typeface="+mn-ea"/>
              <a:cs typeface="+mn-cs"/>
            </a:rPr>
            <a:t>the expenditure incurred by DCE-aligned beneficiaries by the month in which the expenditure was incurred and the month in which the claim was paid.</a:t>
          </a:r>
        </a:p>
        <a:p>
          <a:pPr marL="228600" indent="-228600">
            <a:buFont typeface="+mj-lt"/>
            <a:buAutoNum type="arabicPeriod"/>
          </a:pPr>
          <a:r>
            <a:rPr lang="en-US" sz="1100" baseline="0">
              <a:solidFill>
                <a:schemeClr val="dk1"/>
              </a:solidFill>
              <a:effectLst/>
              <a:latin typeface="+mn-lt"/>
              <a:ea typeface="+mn-ea"/>
              <a:cs typeface="+mn-cs"/>
            </a:rPr>
            <a:t>DATA_CLAIMS is the table of claims data which supports CLAIM_TYPE and CLAIM_LAG calculations. It contains aggregated claims data for DCE-aligned beneficiaries during the PY. The layout is similar to the DATA_CLAIMS worksheet in the Quarterly Benchmark Reports.</a:t>
          </a:r>
        </a:p>
        <a:p>
          <a:pPr marL="228600" indent="-228600">
            <a:buFont typeface="+mj-lt"/>
            <a:buAutoNum type="arabicPeriod"/>
          </a:pPr>
          <a:r>
            <a:rPr lang="en-US" sz="1100" baseline="0">
              <a:solidFill>
                <a:schemeClr val="dk1"/>
              </a:solidFill>
              <a:effectLst/>
              <a:latin typeface="+mn-lt"/>
              <a:ea typeface="+mn-ea"/>
              <a:cs typeface="+mn-cs"/>
            </a:rPr>
            <a:t>DATA_ENROLL is the table of eligible month data and contains the number of aligned beneficiaries in the DCE by month, benchmark type (AD, ESRD), and alignment type (claims, voluntary). </a:t>
          </a:r>
        </a:p>
        <a:p>
          <a:pPr marL="228600" indent="-228600">
            <a:buFont typeface="+mj-lt"/>
            <a:buAutoNum type="arabicPeriod"/>
          </a:pPr>
          <a:endParaRPr lang="en-US" sz="1100"/>
        </a:p>
        <a:p>
          <a:r>
            <a:rPr lang="en-US" sz="1100" baseline="0"/>
            <a:t>These reports can be "filtered" to limit the data that are displayed to data for beneficiaries who were aligned on the basis of claims or voluntarily aligned, or to data for beneficiaries whose benchmark is based on the blend of an historical baseline and the ratebook or on the ratebook alone.</a:t>
          </a:r>
        </a:p>
        <a:p>
          <a:endParaRPr lang="en-US" sz="1100" baseline="0"/>
        </a:p>
        <a:p>
          <a:r>
            <a:rPr lang="en-US" sz="1100" baseline="0"/>
            <a:t>CLAIM_TYPE - </a:t>
          </a:r>
          <a:r>
            <a:rPr lang="en-US" sz="1100">
              <a:solidFill>
                <a:schemeClr val="dk1"/>
              </a:solidFill>
              <a:effectLst/>
              <a:latin typeface="+mn-lt"/>
              <a:ea typeface="+mn-ea"/>
              <a:cs typeface="+mn-cs"/>
            </a:rPr>
            <a:t>In the green-shaded cells, users can specify the type of expenditures (DISPLAY), the BENCHMARK (Aged and Disabled [AD], ESRD), the ALIGNMENT TYPE (claims [C], voluntary [V]), BENCHMARK TYPE (blend, ratebook).  An asterisk (*) denotes no filtering based on the parameter.</a:t>
          </a:r>
        </a:p>
        <a:p>
          <a:endParaRPr lang="en-US" sz="1100" baseline="0"/>
        </a:p>
        <a:p>
          <a:r>
            <a:rPr lang="en-US" sz="1100">
              <a:solidFill>
                <a:schemeClr val="dk1"/>
              </a:solidFill>
              <a:effectLst/>
              <a:latin typeface="+mn-lt"/>
              <a:ea typeface="+mn-ea"/>
              <a:cs typeface="+mn-cs"/>
            </a:rPr>
            <a:t>DC Expenditure Amount (DC_TOT_AGG) is computed as the claim payment amount (CLM_PMT_AMT_AGG) + the sequestration amount (SQSTR_AMT_AGG) </a:t>
          </a:r>
          <a:r>
            <a:rPr lang="en-US" sz="1100" b="0">
              <a:solidFill>
                <a:schemeClr val="dk1"/>
              </a:solidFill>
              <a:effectLst/>
              <a:latin typeface="+mn-lt"/>
              <a:ea typeface="+mn-ea"/>
              <a:cs typeface="+mn-cs"/>
            </a:rPr>
            <a:t>+ the APO reduction amount (APO_RDCTN_AMT_AGG)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any uncompensated care amount (UCC_AMT_AGG).  AGG denotes that data</a:t>
          </a:r>
          <a:r>
            <a:rPr lang="en-US" sz="1100" baseline="0">
              <a:solidFill>
                <a:schemeClr val="dk1"/>
              </a:solidFill>
              <a:effectLst/>
              <a:latin typeface="+mn-lt"/>
              <a:ea typeface="+mn-ea"/>
              <a:cs typeface="+mn-cs"/>
            </a:rPr>
            <a:t> reported in DATA_CLAIMS</a:t>
          </a:r>
          <a:r>
            <a:rPr lang="en-US" sz="1100">
              <a:solidFill>
                <a:schemeClr val="dk1"/>
              </a:solidFill>
              <a:effectLst/>
              <a:latin typeface="+mn-lt"/>
              <a:ea typeface="+mn-ea"/>
              <a:cs typeface="+mn-cs"/>
            </a:rPr>
            <a:t> are aggregated, and do not represent individual claims.</a:t>
          </a:r>
        </a:p>
        <a:p>
          <a:endParaRPr lang="en-US">
            <a:effectLst/>
          </a:endParaRPr>
        </a:p>
        <a:p>
          <a:pPr eaLnBrk="1" fontAlgn="auto" latinLnBrk="0" hangingPunct="1"/>
          <a:r>
            <a:rPr lang="en-US" sz="1100">
              <a:solidFill>
                <a:schemeClr val="dk1"/>
              </a:solidFill>
              <a:effectLst/>
              <a:latin typeface="+mn-lt"/>
              <a:ea typeface="+mn-ea"/>
              <a:cs typeface="+mn-cs"/>
            </a:rPr>
            <a:t>Total Expenditure Amount (TOT_EXP_AMT_AGG) is computed as the claim payment amount (CLM_PMT_AMT_AGG) + the sequestration amount (SQSTR_AMT_AGG) + the APA reduction amount (APA_RDCTN_AMT_AGG) - any uncompensated care amount (UCC_AMT_AGG).  AGG denotes that data</a:t>
          </a:r>
          <a:r>
            <a:rPr lang="en-US" sz="1100" baseline="0">
              <a:solidFill>
                <a:schemeClr val="dk1"/>
              </a:solidFill>
              <a:effectLst/>
              <a:latin typeface="+mn-lt"/>
              <a:ea typeface="+mn-ea"/>
              <a:cs typeface="+mn-cs"/>
            </a:rPr>
            <a:t> reported in DATA_CLAIMS</a:t>
          </a:r>
          <a:r>
            <a:rPr lang="en-US" sz="1100">
              <a:solidFill>
                <a:schemeClr val="dk1"/>
              </a:solidFill>
              <a:effectLst/>
              <a:latin typeface="+mn-lt"/>
              <a:ea typeface="+mn-ea"/>
              <a:cs typeface="+mn-cs"/>
            </a:rPr>
            <a:t> are aggregated, and do not represent individual claims.</a:t>
          </a:r>
          <a:endParaRPr lang="en-US">
            <a:effectLst/>
          </a:endParaRP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CLAIM_LAG - </a:t>
          </a:r>
          <a:r>
            <a:rPr lang="en-US" sz="1100">
              <a:solidFill>
                <a:schemeClr val="dk1"/>
              </a:solidFill>
              <a:effectLst/>
              <a:latin typeface="+mn-lt"/>
              <a:ea typeface="+mn-ea"/>
              <a:cs typeface="+mn-cs"/>
            </a:rPr>
            <a:t>In the green-shaded cells, users can specify the type of expenditures (DISPLAY), the BENCHMARK (Aged and Disabled [AD], ESRD), the ALIGNMENT TYPE (claims [C], voluntary [V]), BENCHMARK TYPE (blend, ratebook), CLAIM TYPE (all claims, inpatient only, outpatient only, DMERC, non-DMERC, etc).  An asterisk (*) denotes no filtering based on the parameter.  </a:t>
          </a:r>
          <a:endParaRPr lang="en-US" sz="1100" baseline="0"/>
        </a:p>
        <a:p>
          <a:endParaRPr lang="en-US" sz="1100" baseline="0"/>
        </a:p>
        <a:p>
          <a:r>
            <a:rPr lang="en-US" sz="1100">
              <a:solidFill>
                <a:schemeClr val="dk1"/>
              </a:solidFill>
              <a:effectLst/>
              <a:latin typeface="+mn-lt"/>
              <a:ea typeface="+mn-ea"/>
              <a:cs typeface="+mn-cs"/>
            </a:rPr>
            <a:t>Beneficiaries' experience</a:t>
          </a:r>
          <a:r>
            <a:rPr lang="en-US" sz="1100" baseline="0">
              <a:solidFill>
                <a:schemeClr val="dk1"/>
              </a:solidFill>
              <a:effectLst/>
              <a:latin typeface="+mn-lt"/>
              <a:ea typeface="+mn-ea"/>
              <a:cs typeface="+mn-cs"/>
            </a:rPr>
            <a:t> accrues to the A</a:t>
          </a:r>
          <a:r>
            <a:rPr lang="en-US" sz="1100">
              <a:solidFill>
                <a:schemeClr val="dk1"/>
              </a:solidFill>
              <a:effectLst/>
              <a:latin typeface="+mn-lt"/>
              <a:ea typeface="+mn-ea"/>
              <a:cs typeface="+mn-cs"/>
            </a:rPr>
            <a:t>ged Disabled benchmark</a:t>
          </a:r>
          <a:r>
            <a:rPr lang="en-US" sz="1100" baseline="0">
              <a:solidFill>
                <a:schemeClr val="dk1"/>
              </a:solidFill>
              <a:effectLst/>
              <a:latin typeface="+mn-lt"/>
              <a:ea typeface="+mn-ea"/>
              <a:cs typeface="+mn-cs"/>
            </a:rPr>
            <a:t> unless the beneficiary is considered to have ESRD; th</a:t>
          </a:r>
          <a:r>
            <a:rPr lang="en-US" sz="1100">
              <a:solidFill>
                <a:schemeClr val="dk1"/>
              </a:solidFill>
              <a:effectLst/>
              <a:latin typeface="+mn-lt"/>
              <a:ea typeface="+mn-ea"/>
              <a:cs typeface="+mn-cs"/>
            </a:rPr>
            <a:t>eir status will be rechecked next month.</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Note: Eligible months reported</a:t>
          </a:r>
          <a:r>
            <a:rPr lang="en-US" sz="1100" baseline="0">
              <a:solidFill>
                <a:schemeClr val="dk1"/>
              </a:solidFill>
              <a:effectLst/>
              <a:latin typeface="+mn-lt"/>
              <a:ea typeface="+mn-ea"/>
              <a:cs typeface="+mn-cs"/>
            </a:rPr>
            <a:t> in the MERs can differ from the aligned beneficiary counts in the Alignment Reports.  T</a:t>
          </a:r>
          <a:r>
            <a:rPr lang="en-US" sz="1100">
              <a:solidFill>
                <a:schemeClr val="dk1"/>
              </a:solidFill>
              <a:effectLst/>
              <a:latin typeface="+mn-lt"/>
              <a:ea typeface="+mn-ea"/>
              <a:cs typeface="+mn-cs"/>
            </a:rPr>
            <a:t>he alignment reports will have more beneficiaries than the MERs. Alignment keeps beneficiaries who die during the PY aligned but these beneficiaries are removed from the MER counts. </a:t>
          </a:r>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9A86E-6B59-4BE5-90AB-2427C39B20B9}">
  <dimension ref="A1"/>
  <sheetViews>
    <sheetView tabSelected="1"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7E49-6BFD-4984-B4F9-BB090A448C9D}">
  <dimension ref="A1:O68"/>
  <sheetViews>
    <sheetView zoomScale="85" zoomScaleNormal="85" workbookViewId="0"/>
  </sheetViews>
  <sheetFormatPr defaultColWidth="9.1796875" defaultRowHeight="14.5" x14ac:dyDescent="0.35"/>
  <cols>
    <col min="1" max="1" width="17" customWidth="1"/>
    <col min="2" max="2" width="5" customWidth="1"/>
    <col min="3" max="15" width="16.7265625" customWidth="1"/>
  </cols>
  <sheetData>
    <row r="1" spans="1:15" x14ac:dyDescent="0.35">
      <c r="A1" s="37" t="str">
        <f>"Global and Professional Direct Contracting (GPDC) Model | Monthly Expenditure Report "&amp;TEXT(C12,"mm/yyyy")&amp;" "</f>
        <v xml:space="preserve">Global and Professional Direct Contracting (GPDC) Model | Monthly Expenditure Report 12/2022 </v>
      </c>
      <c r="F1" s="38"/>
    </row>
    <row r="2" spans="1:15" x14ac:dyDescent="0.35">
      <c r="A2" s="1" t="str">
        <f>DATA_CLAIMS!$G$2</f>
        <v>D0120</v>
      </c>
    </row>
    <row r="3" spans="1:15" x14ac:dyDescent="0.35">
      <c r="A3" s="1" t="s">
        <v>19</v>
      </c>
    </row>
    <row r="4" spans="1:15" x14ac:dyDescent="0.35">
      <c r="A4" s="37" t="str">
        <f>"Beneficiaries Aligned as of "&amp;TEXT($C$13,"mm")&amp;"/01/"&amp;TEXT($C$13,"yyyy")&amp;" "</f>
        <v xml:space="preserve">Beneficiaries Aligned as of 02/01/2023 </v>
      </c>
    </row>
    <row r="5" spans="1:15" x14ac:dyDescent="0.35">
      <c r="A5" s="29" t="str">
        <f>"Claims Incurred 01/01/2022 — "&amp;TEXT(C12,"mm/dd/yyyy")&amp;" | Runout thru "&amp;TEXT(C13,"mm/dd/yyyy")</f>
        <v>Claims Incurred 01/01/2022 — 12/31/2022 | Runout thru 02/28/2023</v>
      </c>
      <c r="D5" s="29"/>
    </row>
    <row r="6" spans="1:15" ht="15" thickBot="1" x14ac:dyDescent="0.4">
      <c r="A6" s="1"/>
    </row>
    <row r="7" spans="1:15" ht="15" thickTop="1" x14ac:dyDescent="0.35">
      <c r="A7" s="2" t="s">
        <v>0</v>
      </c>
      <c r="B7" s="26"/>
      <c r="C7" s="4"/>
      <c r="F7" s="37"/>
    </row>
    <row r="8" spans="1:15" x14ac:dyDescent="0.35">
      <c r="A8" s="5" t="s">
        <v>1</v>
      </c>
      <c r="B8" s="6"/>
      <c r="C8" s="7" t="s">
        <v>71</v>
      </c>
    </row>
    <row r="9" spans="1:15" x14ac:dyDescent="0.35">
      <c r="A9" s="8" t="s">
        <v>21</v>
      </c>
      <c r="B9" s="27"/>
      <c r="C9" s="9" t="s">
        <v>18</v>
      </c>
    </row>
    <row r="10" spans="1:15" x14ac:dyDescent="0.35">
      <c r="A10" s="8" t="s">
        <v>59</v>
      </c>
      <c r="B10" s="27"/>
      <c r="C10" s="9" t="s">
        <v>18</v>
      </c>
    </row>
    <row r="11" spans="1:15" x14ac:dyDescent="0.35">
      <c r="A11" s="8" t="s">
        <v>60</v>
      </c>
      <c r="B11" s="27"/>
      <c r="C11" s="9" t="s">
        <v>18</v>
      </c>
    </row>
    <row r="12" spans="1:15" x14ac:dyDescent="0.35">
      <c r="A12" s="8" t="s">
        <v>57</v>
      </c>
      <c r="B12" s="27"/>
      <c r="C12" s="10">
        <v>44926</v>
      </c>
    </row>
    <row r="13" spans="1:15" ht="15" thickBot="1" x14ac:dyDescent="0.4">
      <c r="A13" s="11" t="s">
        <v>58</v>
      </c>
      <c r="B13" s="12"/>
      <c r="C13" s="13">
        <v>44985</v>
      </c>
    </row>
    <row r="14" spans="1:15" ht="15" thickTop="1" x14ac:dyDescent="0.35">
      <c r="A14" s="14"/>
    </row>
    <row r="15" spans="1:15" x14ac:dyDescent="0.35">
      <c r="A15" s="57"/>
      <c r="B15" s="58"/>
      <c r="C15" s="59" t="s">
        <v>2</v>
      </c>
      <c r="D15" s="59"/>
      <c r="E15" s="59"/>
      <c r="F15" s="59"/>
      <c r="G15" s="59"/>
      <c r="H15" s="59"/>
      <c r="I15" s="59"/>
      <c r="J15" s="59"/>
      <c r="K15" s="59"/>
      <c r="L15" s="59"/>
      <c r="M15" s="59"/>
      <c r="N15" s="60"/>
      <c r="O15" s="61"/>
    </row>
    <row r="16" spans="1:15" x14ac:dyDescent="0.35">
      <c r="A16" s="62"/>
      <c r="B16" s="63"/>
      <c r="C16" s="64">
        <f>DATE(YEAR($C$12),1,31)</f>
        <v>44592</v>
      </c>
      <c r="D16" s="64">
        <f t="shared" ref="D16:N16" si="0">DATE(YEAR(C16),MONTH(C16)+2,DAY(1))-1</f>
        <v>44620</v>
      </c>
      <c r="E16" s="64">
        <f t="shared" si="0"/>
        <v>44651</v>
      </c>
      <c r="F16" s="64">
        <f t="shared" si="0"/>
        <v>44681</v>
      </c>
      <c r="G16" s="64">
        <f t="shared" si="0"/>
        <v>44712</v>
      </c>
      <c r="H16" s="64">
        <f t="shared" si="0"/>
        <v>44742</v>
      </c>
      <c r="I16" s="64">
        <f t="shared" si="0"/>
        <v>44773</v>
      </c>
      <c r="J16" s="64">
        <f t="shared" si="0"/>
        <v>44804</v>
      </c>
      <c r="K16" s="64">
        <f t="shared" si="0"/>
        <v>44834</v>
      </c>
      <c r="L16" s="64">
        <f t="shared" si="0"/>
        <v>44865</v>
      </c>
      <c r="M16" s="64">
        <f t="shared" si="0"/>
        <v>44895</v>
      </c>
      <c r="N16" s="65">
        <f t="shared" si="0"/>
        <v>44926</v>
      </c>
      <c r="O16" s="66" t="str">
        <f>"CY"&amp;YEAR(C12)</f>
        <v>CY2022</v>
      </c>
    </row>
    <row r="17" spans="1:15" s="29" customFormat="1" ht="21" customHeight="1" x14ac:dyDescent="0.35">
      <c r="A17" s="30" t="s">
        <v>3</v>
      </c>
      <c r="B17" s="31"/>
      <c r="C17" s="36">
        <f>SUMIFS(DATA_ENROLL!$I:$I,DATA_ENROLL!$B:$B,YEAR(C$16),DATA_ENROLL!$C:$C,MONTH(C$16),DATA_ENROLL!$D:$D,$C$9,DATA_ENROLL!$E:$E,$C$10,DATA_ENROLL!$F:$F,$C$11,DATA_ENROLL!$G:$G,$A$2)</f>
        <v>3663</v>
      </c>
      <c r="D17" s="36">
        <f>SUMIFS(DATA_ENROLL!$I:$I,DATA_ENROLL!$B:$B,YEAR(D$16),DATA_ENROLL!$C:$C,MONTH(D$16),DATA_ENROLL!$D:$D,$C$9,DATA_ENROLL!$E:$E,$C$10,DATA_ENROLL!$F:$F,$C$11,DATA_ENROLL!$G:$G,$A$2)</f>
        <v>3594</v>
      </c>
      <c r="E17" s="36">
        <f>SUMIFS(DATA_ENROLL!$I:$I,DATA_ENROLL!$B:$B,YEAR(E$16),DATA_ENROLL!$C:$C,MONTH(E$16),DATA_ENROLL!$D:$D,$C$9,DATA_ENROLL!$E:$E,$C$10,DATA_ENROLL!$F:$F,$C$11,DATA_ENROLL!$G:$G,$A$2)</f>
        <v>3530</v>
      </c>
      <c r="F17" s="36">
        <f>SUMIFS(DATA_ENROLL!$I:$I,DATA_ENROLL!$B:$B,YEAR(F$16),DATA_ENROLL!$C:$C,MONTH(F$16),DATA_ENROLL!$D:$D,$C$9,DATA_ENROLL!$E:$E,$C$10,DATA_ENROLL!$F:$F,$C$11,DATA_ENROLL!$G:$G,$A$2)</f>
        <v>3470</v>
      </c>
      <c r="G17" s="36">
        <f>SUMIFS(DATA_ENROLL!$I:$I,DATA_ENROLL!$B:$B,YEAR(G$16),DATA_ENROLL!$C:$C,MONTH(G$16),DATA_ENROLL!$D:$D,$C$9,DATA_ENROLL!$E:$E,$C$10,DATA_ENROLL!$F:$F,$C$11,DATA_ENROLL!$G:$G,$A$2)</f>
        <v>3416</v>
      </c>
      <c r="H17" s="36">
        <f>SUMIFS(DATA_ENROLL!$I:$I,DATA_ENROLL!$B:$B,YEAR(H$16),DATA_ENROLL!$C:$C,MONTH(H$16),DATA_ENROLL!$D:$D,$C$9,DATA_ENROLL!$E:$E,$C$10,DATA_ENROLL!$F:$F,$C$11,DATA_ENROLL!$G:$G,$A$2)</f>
        <v>3362</v>
      </c>
      <c r="I17" s="36">
        <f>SUMIFS(DATA_ENROLL!$I:$I,DATA_ENROLL!$B:$B,YEAR(I$16),DATA_ENROLL!$C:$C,MONTH(I$16),DATA_ENROLL!$D:$D,$C$9,DATA_ENROLL!$E:$E,$C$10,DATA_ENROLL!$F:$F,$C$11,DATA_ENROLL!$G:$G,$A$2)</f>
        <v>3321</v>
      </c>
      <c r="J17" s="36">
        <f>SUMIFS(DATA_ENROLL!$I:$I,DATA_ENROLL!$B:$B,YEAR(J$16),DATA_ENROLL!$C:$C,MONTH(J$16),DATA_ENROLL!$D:$D,$C$9,DATA_ENROLL!$E:$E,$C$10,DATA_ENROLL!$F:$F,$C$11,DATA_ENROLL!$G:$G,$A$2)</f>
        <v>3267</v>
      </c>
      <c r="K17" s="36">
        <f>SUMIFS(DATA_ENROLL!$I:$I,DATA_ENROLL!$B:$B,YEAR(K$16),DATA_ENROLL!$C:$C,MONTH(K$16),DATA_ENROLL!$D:$D,$C$9,DATA_ENROLL!$E:$E,$C$10,DATA_ENROLL!$F:$F,$C$11,DATA_ENROLL!$G:$G,$A$2)</f>
        <v>3208</v>
      </c>
      <c r="L17" s="36">
        <f>SUMIFS(DATA_ENROLL!$I:$I,DATA_ENROLL!$B:$B,YEAR(L$16),DATA_ENROLL!$C:$C,MONTH(L$16),DATA_ENROLL!$D:$D,$C$9,DATA_ENROLL!$E:$E,$C$10,DATA_ENROLL!$F:$F,$C$11,DATA_ENROLL!$G:$G,$A$2)</f>
        <v>3160</v>
      </c>
      <c r="M17" s="36">
        <f>SUMIFS(DATA_ENROLL!$I:$I,DATA_ENROLL!$B:$B,YEAR(M$16),DATA_ENROLL!$C:$C,MONTH(M$16),DATA_ENROLL!$D:$D,$C$9,DATA_ENROLL!$E:$E,$C$10,DATA_ENROLL!$F:$F,$C$11,DATA_ENROLL!$G:$G,$A$2)</f>
        <v>3143</v>
      </c>
      <c r="N17" s="36">
        <f>SUMIFS(DATA_ENROLL!$I:$I,DATA_ENROLL!$B:$B,YEAR(N$16),DATA_ENROLL!$C:$C,MONTH(N$16),DATA_ENROLL!$D:$D,$C$9,DATA_ENROLL!$E:$E,$C$10,DATA_ENROLL!$F:$F,$C$11,DATA_ENROLL!$G:$G,$A$2)</f>
        <v>3122</v>
      </c>
      <c r="O17" s="88">
        <f>SUM(C17:N17)</f>
        <v>40256</v>
      </c>
    </row>
    <row r="18" spans="1:15" s="15" customFormat="1" ht="21" customHeight="1" x14ac:dyDescent="0.35">
      <c r="A18" s="47" t="s">
        <v>63</v>
      </c>
      <c r="B18" s="48"/>
      <c r="C18" s="46"/>
      <c r="D18" s="49"/>
      <c r="E18" s="49"/>
      <c r="F18" s="49"/>
      <c r="G18" s="49"/>
      <c r="H18" s="49"/>
      <c r="I18" s="49"/>
      <c r="J18" s="49"/>
      <c r="K18" s="49"/>
      <c r="L18" s="49"/>
      <c r="M18" s="49"/>
      <c r="N18" s="48"/>
      <c r="O18" s="48"/>
    </row>
    <row r="19" spans="1:15" x14ac:dyDescent="0.35">
      <c r="A19" s="16" t="s">
        <v>4</v>
      </c>
      <c r="B19" s="32">
        <v>60</v>
      </c>
      <c r="C19" s="25">
        <f ca="1">SUMIFS(OFFSET(DATA_CLAIMS!$H:$H,0,MATCH($B$54,DATA_CLAIMS!$I$1:$W$1,0)),DATA_CLAIMS!$D:$D,$C$9,DATA_CLAIMS!$E:$E,$C$10,DATA_CLAIMS!$F:$F,$C$11,DATA_CLAIMS!$G:$G,$A$2,DATA_CLAIMS!$H:$H,$B19,DATA_CLAIMS!$V:$V,TEXT(C$16,"YYYYMM"),DATA_CLAIMS!$W:$W,"&lt;="&amp;TEXT($C$13,"YYYYMM"))</f>
        <v>2490873.1700000004</v>
      </c>
      <c r="D19" s="25">
        <f ca="1">SUMIFS(OFFSET(DATA_CLAIMS!$H:$H,0,MATCH($B$54,DATA_CLAIMS!$I$1:$W$1,0)),DATA_CLAIMS!$D:$D,$C$9,DATA_CLAIMS!$E:$E,$C$10,DATA_CLAIMS!$F:$F,$C$11,DATA_CLAIMS!$G:$G,$A$2,DATA_CLAIMS!$H:$H,$B19,DATA_CLAIMS!$V:$V,TEXT(D$16,"YYYYMM"),DATA_CLAIMS!$W:$W,"&lt;="&amp;TEXT($C$13,"YYYYMM"))</f>
        <v>1989212.0999999999</v>
      </c>
      <c r="E19" s="25">
        <f ca="1">SUMIFS(OFFSET(DATA_CLAIMS!$H:$H,0,MATCH($B$54,DATA_CLAIMS!$I$1:$W$1,0)),DATA_CLAIMS!$D:$D,$C$9,DATA_CLAIMS!$E:$E,$C$10,DATA_CLAIMS!$F:$F,$C$11,DATA_CLAIMS!$G:$G,$A$2,DATA_CLAIMS!$H:$H,$B19,DATA_CLAIMS!$V:$V,TEXT(E$16,"YYYYMM"),DATA_CLAIMS!$W:$W,"&lt;="&amp;TEXT($C$13,"YYYYMM"))</f>
        <v>1863137.8499999999</v>
      </c>
      <c r="F19" s="25">
        <f ca="1">SUMIFS(OFFSET(DATA_CLAIMS!$H:$H,0,MATCH($B$54,DATA_CLAIMS!$I$1:$W$1,0)),DATA_CLAIMS!$D:$D,$C$9,DATA_CLAIMS!$E:$E,$C$10,DATA_CLAIMS!$F:$F,$C$11,DATA_CLAIMS!$G:$G,$A$2,DATA_CLAIMS!$H:$H,$B19,DATA_CLAIMS!$V:$V,TEXT(F$16,"YYYYMM"),DATA_CLAIMS!$W:$W,"&lt;="&amp;TEXT($C$13,"YYYYMM"))</f>
        <v>1726008.3599999996</v>
      </c>
      <c r="G19" s="25">
        <f ca="1">SUMIFS(OFFSET(DATA_CLAIMS!$H:$H,0,MATCH($B$54,DATA_CLAIMS!$I$1:$W$1,0)),DATA_CLAIMS!$D:$D,$C$9,DATA_CLAIMS!$E:$E,$C$10,DATA_CLAIMS!$F:$F,$C$11,DATA_CLAIMS!$G:$G,$A$2,DATA_CLAIMS!$H:$H,$B19,DATA_CLAIMS!$V:$V,TEXT(G$16,"YYYYMM"),DATA_CLAIMS!$W:$W,"&lt;="&amp;TEXT($C$13,"YYYYMM"))</f>
        <v>1881397.42</v>
      </c>
      <c r="H19" s="25">
        <f ca="1">SUMIFS(OFFSET(DATA_CLAIMS!$H:$H,0,MATCH($B$54,DATA_CLAIMS!$I$1:$W$1,0)),DATA_CLAIMS!$D:$D,$C$9,DATA_CLAIMS!$E:$E,$C$10,DATA_CLAIMS!$F:$F,$C$11,DATA_CLAIMS!$G:$G,$A$2,DATA_CLAIMS!$H:$H,$B19,DATA_CLAIMS!$V:$V,TEXT(H$16,"YYYYMM"),DATA_CLAIMS!$W:$W,"&lt;="&amp;TEXT($C$13,"YYYYMM"))</f>
        <v>2542405.96</v>
      </c>
      <c r="I19" s="25">
        <f ca="1">SUMIFS(OFFSET(DATA_CLAIMS!$H:$H,0,MATCH($B$54,DATA_CLAIMS!$I$1:$W$1,0)),DATA_CLAIMS!$D:$D,$C$9,DATA_CLAIMS!$E:$E,$C$10,DATA_CLAIMS!$F:$F,$C$11,DATA_CLAIMS!$G:$G,$A$2,DATA_CLAIMS!$H:$H,$B19,DATA_CLAIMS!$V:$V,TEXT(I$16,"YYYYMM"),DATA_CLAIMS!$W:$W,"&lt;="&amp;TEXT($C$13,"YYYYMM"))</f>
        <v>1626513.95</v>
      </c>
      <c r="J19" s="25">
        <f ca="1">SUMIFS(OFFSET(DATA_CLAIMS!$H:$H,0,MATCH($B$54,DATA_CLAIMS!$I$1:$W$1,0)),DATA_CLAIMS!$D:$D,$C$9,DATA_CLAIMS!$E:$E,$C$10,DATA_CLAIMS!$F:$F,$C$11,DATA_CLAIMS!$G:$G,$A$2,DATA_CLAIMS!$H:$H,$B19,DATA_CLAIMS!$V:$V,TEXT(J$16,"YYYYMM"),DATA_CLAIMS!$W:$W,"&lt;="&amp;TEXT($C$13,"YYYYMM"))</f>
        <v>2066471.6400000004</v>
      </c>
      <c r="K19" s="25">
        <f ca="1">SUMIFS(OFFSET(DATA_CLAIMS!$H:$H,0,MATCH($B$54,DATA_CLAIMS!$I$1:$W$1,0)),DATA_CLAIMS!$D:$D,$C$9,DATA_CLAIMS!$E:$E,$C$10,DATA_CLAIMS!$F:$F,$C$11,DATA_CLAIMS!$G:$G,$A$2,DATA_CLAIMS!$H:$H,$B19,DATA_CLAIMS!$V:$V,TEXT(K$16,"YYYYMM"),DATA_CLAIMS!$W:$W,"&lt;="&amp;TEXT($C$13,"YYYYMM"))</f>
        <v>1911428.5100000002</v>
      </c>
      <c r="L19" s="25">
        <f ca="1">SUMIFS(OFFSET(DATA_CLAIMS!$H:$H,0,MATCH($B$54,DATA_CLAIMS!$I$1:$W$1,0)),DATA_CLAIMS!$D:$D,$C$9,DATA_CLAIMS!$E:$E,$C$10,DATA_CLAIMS!$F:$F,$C$11,DATA_CLAIMS!$G:$G,$A$2,DATA_CLAIMS!$H:$H,$B19,DATA_CLAIMS!$V:$V,TEXT(L$16,"YYYYMM"),DATA_CLAIMS!$W:$W,"&lt;="&amp;TEXT($C$13,"YYYYMM"))</f>
        <v>1830605.05</v>
      </c>
      <c r="M19" s="25">
        <f ca="1">SUMIFS(OFFSET(DATA_CLAIMS!$H:$H,0,MATCH($B$54,DATA_CLAIMS!$I$1:$W$1,0)),DATA_CLAIMS!$D:$D,$C$9,DATA_CLAIMS!$E:$E,$C$10,DATA_CLAIMS!$F:$F,$C$11,DATA_CLAIMS!$G:$G,$A$2,DATA_CLAIMS!$H:$H,$B19,DATA_CLAIMS!$V:$V,TEXT(M$16,"YYYYMM"),DATA_CLAIMS!$W:$W,"&lt;="&amp;TEXT($C$13,"YYYYMM"))</f>
        <v>1717501.57</v>
      </c>
      <c r="N19" s="17">
        <f ca="1">SUMIFS(OFFSET(DATA_CLAIMS!$H:$H,0,MATCH($B$54,DATA_CLAIMS!$I$1:$W$1,0)),DATA_CLAIMS!$D:$D,$C$9,DATA_CLAIMS!$E:$E,$C$10,DATA_CLAIMS!$F:$F,$C$11,DATA_CLAIMS!$G:$G,$A$2,DATA_CLAIMS!$H:$H,$B19,DATA_CLAIMS!$V:$V,TEXT(N$16,"YYYYMM"),DATA_CLAIMS!$W:$W,"&lt;="&amp;TEXT($C$13,"YYYYMM"))</f>
        <v>2162049.1</v>
      </c>
      <c r="O19" s="17">
        <f t="shared" ref="O19:O32" ca="1" si="1">SUM(C19:N19)</f>
        <v>23807604.680000003</v>
      </c>
    </row>
    <row r="20" spans="1:15" x14ac:dyDescent="0.35">
      <c r="A20" s="28" t="s">
        <v>5</v>
      </c>
      <c r="B20" s="32">
        <v>20</v>
      </c>
      <c r="C20" s="25">
        <f ca="1">SUMIFS(OFFSET(DATA_CLAIMS!$H:$H,0,MATCH($B$54,DATA_CLAIMS!$I$1:$W$1,0)),DATA_CLAIMS!$D:$D,$C$9,DATA_CLAIMS!$E:$E,$C$10,DATA_CLAIMS!$F:$F,$C$11,DATA_CLAIMS!$G:$G,$A$2,DATA_CLAIMS!$H:$H,$B20,DATA_CLAIMS!$V:$V,TEXT(C$16,"YYYYMM"),DATA_CLAIMS!$W:$W,"&lt;="&amp;TEXT($C$13,"YYYYMM"))</f>
        <v>462168.0799999999</v>
      </c>
      <c r="D20" s="25">
        <f ca="1">SUMIFS(OFFSET(DATA_CLAIMS!$H:$H,0,MATCH($B$54,DATA_CLAIMS!$I$1:$W$1,0)),DATA_CLAIMS!$D:$D,$C$9,DATA_CLAIMS!$E:$E,$C$10,DATA_CLAIMS!$F:$F,$C$11,DATA_CLAIMS!$G:$G,$A$2,DATA_CLAIMS!$H:$H,$B20,DATA_CLAIMS!$V:$V,TEXT(D$16,"YYYYMM"),DATA_CLAIMS!$W:$W,"&lt;="&amp;TEXT($C$13,"YYYYMM"))</f>
        <v>394599.1399999999</v>
      </c>
      <c r="E20" s="25">
        <f ca="1">SUMIFS(OFFSET(DATA_CLAIMS!$H:$H,0,MATCH($B$54,DATA_CLAIMS!$I$1:$W$1,0)),DATA_CLAIMS!$D:$D,$C$9,DATA_CLAIMS!$E:$E,$C$10,DATA_CLAIMS!$F:$F,$C$11,DATA_CLAIMS!$G:$G,$A$2,DATA_CLAIMS!$H:$H,$B20,DATA_CLAIMS!$V:$V,TEXT(E$16,"YYYYMM"),DATA_CLAIMS!$W:$W,"&lt;="&amp;TEXT($C$13,"YYYYMM"))</f>
        <v>317304.47000000003</v>
      </c>
      <c r="F20" s="25">
        <f ca="1">SUMIFS(OFFSET(DATA_CLAIMS!$H:$H,0,MATCH($B$54,DATA_CLAIMS!$I$1:$W$1,0)),DATA_CLAIMS!$D:$D,$C$9,DATA_CLAIMS!$E:$E,$C$10,DATA_CLAIMS!$F:$F,$C$11,DATA_CLAIMS!$G:$G,$A$2,DATA_CLAIMS!$H:$H,$B20,DATA_CLAIMS!$V:$V,TEXT(F$16,"YYYYMM"),DATA_CLAIMS!$W:$W,"&lt;="&amp;TEXT($C$13,"YYYYMM"))</f>
        <v>351139.81999999995</v>
      </c>
      <c r="G20" s="25">
        <f ca="1">SUMIFS(OFFSET(DATA_CLAIMS!$H:$H,0,MATCH($B$54,DATA_CLAIMS!$I$1:$W$1,0)),DATA_CLAIMS!$D:$D,$C$9,DATA_CLAIMS!$E:$E,$C$10,DATA_CLAIMS!$F:$F,$C$11,DATA_CLAIMS!$G:$G,$A$2,DATA_CLAIMS!$H:$H,$B20,DATA_CLAIMS!$V:$V,TEXT(G$16,"YYYYMM"),DATA_CLAIMS!$W:$W,"&lt;="&amp;TEXT($C$13,"YYYYMM"))</f>
        <v>338392.83999999997</v>
      </c>
      <c r="H20" s="25">
        <f ca="1">SUMIFS(OFFSET(DATA_CLAIMS!$H:$H,0,MATCH($B$54,DATA_CLAIMS!$I$1:$W$1,0)),DATA_CLAIMS!$D:$D,$C$9,DATA_CLAIMS!$E:$E,$C$10,DATA_CLAIMS!$F:$F,$C$11,DATA_CLAIMS!$G:$G,$A$2,DATA_CLAIMS!$H:$H,$B20,DATA_CLAIMS!$V:$V,TEXT(H$16,"YYYYMM"),DATA_CLAIMS!$W:$W,"&lt;="&amp;TEXT($C$13,"YYYYMM"))</f>
        <v>428502.89000000007</v>
      </c>
      <c r="I20" s="25">
        <f ca="1">SUMIFS(OFFSET(DATA_CLAIMS!$H:$H,0,MATCH($B$54,DATA_CLAIMS!$I$1:$W$1,0)),DATA_CLAIMS!$D:$D,$C$9,DATA_CLAIMS!$E:$E,$C$10,DATA_CLAIMS!$F:$F,$C$11,DATA_CLAIMS!$G:$G,$A$2,DATA_CLAIMS!$H:$H,$B20,DATA_CLAIMS!$V:$V,TEXT(I$16,"YYYYMM"),DATA_CLAIMS!$W:$W,"&lt;="&amp;TEXT($C$13,"YYYYMM"))</f>
        <v>284841.47000000003</v>
      </c>
      <c r="J20" s="25">
        <f ca="1">SUMIFS(OFFSET(DATA_CLAIMS!$H:$H,0,MATCH($B$54,DATA_CLAIMS!$I$1:$W$1,0)),DATA_CLAIMS!$D:$D,$C$9,DATA_CLAIMS!$E:$E,$C$10,DATA_CLAIMS!$F:$F,$C$11,DATA_CLAIMS!$G:$G,$A$2,DATA_CLAIMS!$H:$H,$B20,DATA_CLAIMS!$V:$V,TEXT(J$16,"YYYYMM"),DATA_CLAIMS!$W:$W,"&lt;="&amp;TEXT($C$13,"YYYYMM"))</f>
        <v>359672.44</v>
      </c>
      <c r="K20" s="25">
        <f ca="1">SUMIFS(OFFSET(DATA_CLAIMS!$H:$H,0,MATCH($B$54,DATA_CLAIMS!$I$1:$W$1,0)),DATA_CLAIMS!$D:$D,$C$9,DATA_CLAIMS!$E:$E,$C$10,DATA_CLAIMS!$F:$F,$C$11,DATA_CLAIMS!$G:$G,$A$2,DATA_CLAIMS!$H:$H,$B20,DATA_CLAIMS!$V:$V,TEXT(K$16,"YYYYMM"),DATA_CLAIMS!$W:$W,"&lt;="&amp;TEXT($C$13,"YYYYMM"))</f>
        <v>282974.33999999997</v>
      </c>
      <c r="L20" s="25">
        <f ca="1">SUMIFS(OFFSET(DATA_CLAIMS!$H:$H,0,MATCH($B$54,DATA_CLAIMS!$I$1:$W$1,0)),DATA_CLAIMS!$D:$D,$C$9,DATA_CLAIMS!$E:$E,$C$10,DATA_CLAIMS!$F:$F,$C$11,DATA_CLAIMS!$G:$G,$A$2,DATA_CLAIMS!$H:$H,$B20,DATA_CLAIMS!$V:$V,TEXT(L$16,"YYYYMM"),DATA_CLAIMS!$W:$W,"&lt;="&amp;TEXT($C$13,"YYYYMM"))</f>
        <v>285019.22000000003</v>
      </c>
      <c r="M20" s="25">
        <f ca="1">SUMIFS(OFFSET(DATA_CLAIMS!$H:$H,0,MATCH($B$54,DATA_CLAIMS!$I$1:$W$1,0)),DATA_CLAIMS!$D:$D,$C$9,DATA_CLAIMS!$E:$E,$C$10,DATA_CLAIMS!$F:$F,$C$11,DATA_CLAIMS!$G:$G,$A$2,DATA_CLAIMS!$H:$H,$B20,DATA_CLAIMS!$V:$V,TEXT(M$16,"YYYYMM"),DATA_CLAIMS!$W:$W,"&lt;="&amp;TEXT($C$13,"YYYYMM"))</f>
        <v>293235.58</v>
      </c>
      <c r="N20" s="17">
        <f ca="1">SUMIFS(OFFSET(DATA_CLAIMS!$H:$H,0,MATCH($B$54,DATA_CLAIMS!$I$1:$W$1,0)),DATA_CLAIMS!$D:$D,$C$9,DATA_CLAIMS!$E:$E,$C$10,DATA_CLAIMS!$F:$F,$C$11,DATA_CLAIMS!$G:$G,$A$2,DATA_CLAIMS!$H:$H,$B20,DATA_CLAIMS!$V:$V,TEXT(N$16,"YYYYMM"),DATA_CLAIMS!$W:$W,"&lt;="&amp;TEXT($C$13,"YYYYMM"))</f>
        <v>372364.55</v>
      </c>
      <c r="O20" s="17">
        <f t="shared" ca="1" si="1"/>
        <v>4170214.84</v>
      </c>
    </row>
    <row r="21" spans="1:15" x14ac:dyDescent="0.35">
      <c r="A21" s="28" t="s">
        <v>42</v>
      </c>
      <c r="B21" s="32">
        <v>30</v>
      </c>
      <c r="C21" s="25">
        <f ca="1">SUMIFS(OFFSET(DATA_CLAIMS!$H:$H,0,MATCH($B$54,DATA_CLAIMS!$I$1:$W$1,0)),DATA_CLAIMS!$D:$D,$C$9,DATA_CLAIMS!$E:$E,$C$10,DATA_CLAIMS!$F:$F,$C$11,DATA_CLAIMS!$G:$G,$A$2,DATA_CLAIMS!$H:$H,$B21,DATA_CLAIMS!$V:$V,TEXT(C$16,"YYYYMM"),DATA_CLAIMS!$W:$W,"&lt;="&amp;TEXT($C$13,"YYYYMM"))</f>
        <v>0</v>
      </c>
      <c r="D21" s="25">
        <f ca="1">SUMIFS(OFFSET(DATA_CLAIMS!$H:$H,0,MATCH($B$54,DATA_CLAIMS!$I$1:$W$1,0)),DATA_CLAIMS!$D:$D,$C$9,DATA_CLAIMS!$E:$E,$C$10,DATA_CLAIMS!$F:$F,$C$11,DATA_CLAIMS!$G:$G,$A$2,DATA_CLAIMS!$H:$H,$B21,DATA_CLAIMS!$V:$V,TEXT(D$16,"YYYYMM"),DATA_CLAIMS!$W:$W,"&lt;="&amp;TEXT($C$13,"YYYYMM"))</f>
        <v>0</v>
      </c>
      <c r="E21" s="25">
        <f ca="1">SUMIFS(OFFSET(DATA_CLAIMS!$H:$H,0,MATCH($B$54,DATA_CLAIMS!$I$1:$W$1,0)),DATA_CLAIMS!$D:$D,$C$9,DATA_CLAIMS!$E:$E,$C$10,DATA_CLAIMS!$F:$F,$C$11,DATA_CLAIMS!$G:$G,$A$2,DATA_CLAIMS!$H:$H,$B21,DATA_CLAIMS!$V:$V,TEXT(E$16,"YYYYMM"),DATA_CLAIMS!$W:$W,"&lt;="&amp;TEXT($C$13,"YYYYMM"))</f>
        <v>0</v>
      </c>
      <c r="F21" s="25">
        <f ca="1">SUMIFS(OFFSET(DATA_CLAIMS!$H:$H,0,MATCH($B$54,DATA_CLAIMS!$I$1:$W$1,0)),DATA_CLAIMS!$D:$D,$C$9,DATA_CLAIMS!$E:$E,$C$10,DATA_CLAIMS!$F:$F,$C$11,DATA_CLAIMS!$G:$G,$A$2,DATA_CLAIMS!$H:$H,$B21,DATA_CLAIMS!$V:$V,TEXT(F$16,"YYYYMM"),DATA_CLAIMS!$W:$W,"&lt;="&amp;TEXT($C$13,"YYYYMM"))</f>
        <v>0</v>
      </c>
      <c r="G21" s="25">
        <f ca="1">SUMIFS(OFFSET(DATA_CLAIMS!$H:$H,0,MATCH($B$54,DATA_CLAIMS!$I$1:$W$1,0)),DATA_CLAIMS!$D:$D,$C$9,DATA_CLAIMS!$E:$E,$C$10,DATA_CLAIMS!$F:$F,$C$11,DATA_CLAIMS!$G:$G,$A$2,DATA_CLAIMS!$H:$H,$B21,DATA_CLAIMS!$V:$V,TEXT(G$16,"YYYYMM"),DATA_CLAIMS!$W:$W,"&lt;="&amp;TEXT($C$13,"YYYYMM"))</f>
        <v>0</v>
      </c>
      <c r="H21" s="25">
        <f ca="1">SUMIFS(OFFSET(DATA_CLAIMS!$H:$H,0,MATCH($B$54,DATA_CLAIMS!$I$1:$W$1,0)),DATA_CLAIMS!$D:$D,$C$9,DATA_CLAIMS!$E:$E,$C$10,DATA_CLAIMS!$F:$F,$C$11,DATA_CLAIMS!$G:$G,$A$2,DATA_CLAIMS!$H:$H,$B21,DATA_CLAIMS!$V:$V,TEXT(H$16,"YYYYMM"),DATA_CLAIMS!$W:$W,"&lt;="&amp;TEXT($C$13,"YYYYMM"))</f>
        <v>0</v>
      </c>
      <c r="I21" s="25">
        <f ca="1">SUMIFS(OFFSET(DATA_CLAIMS!$H:$H,0,MATCH($B$54,DATA_CLAIMS!$I$1:$W$1,0)),DATA_CLAIMS!$D:$D,$C$9,DATA_CLAIMS!$E:$E,$C$10,DATA_CLAIMS!$F:$F,$C$11,DATA_CLAIMS!$G:$G,$A$2,DATA_CLAIMS!$H:$H,$B21,DATA_CLAIMS!$V:$V,TEXT(I$16,"YYYYMM"),DATA_CLAIMS!$W:$W,"&lt;="&amp;TEXT($C$13,"YYYYMM"))</f>
        <v>0</v>
      </c>
      <c r="J21" s="25">
        <f ca="1">SUMIFS(OFFSET(DATA_CLAIMS!$H:$H,0,MATCH($B$54,DATA_CLAIMS!$I$1:$W$1,0)),DATA_CLAIMS!$D:$D,$C$9,DATA_CLAIMS!$E:$E,$C$10,DATA_CLAIMS!$F:$F,$C$11,DATA_CLAIMS!$G:$G,$A$2,DATA_CLAIMS!$H:$H,$B21,DATA_CLAIMS!$V:$V,TEXT(J$16,"YYYYMM"),DATA_CLAIMS!$W:$W,"&lt;="&amp;TEXT($C$13,"YYYYMM"))</f>
        <v>0</v>
      </c>
      <c r="K21" s="25">
        <f ca="1">SUMIFS(OFFSET(DATA_CLAIMS!$H:$H,0,MATCH($B$54,DATA_CLAIMS!$I$1:$W$1,0)),DATA_CLAIMS!$D:$D,$C$9,DATA_CLAIMS!$E:$E,$C$10,DATA_CLAIMS!$F:$F,$C$11,DATA_CLAIMS!$G:$G,$A$2,DATA_CLAIMS!$H:$H,$B21,DATA_CLAIMS!$V:$V,TEXT(K$16,"YYYYMM"),DATA_CLAIMS!$W:$W,"&lt;="&amp;TEXT($C$13,"YYYYMM"))</f>
        <v>0</v>
      </c>
      <c r="L21" s="25">
        <f ca="1">SUMIFS(OFFSET(DATA_CLAIMS!$H:$H,0,MATCH($B$54,DATA_CLAIMS!$I$1:$W$1,0)),DATA_CLAIMS!$D:$D,$C$9,DATA_CLAIMS!$E:$E,$C$10,DATA_CLAIMS!$F:$F,$C$11,DATA_CLAIMS!$G:$G,$A$2,DATA_CLAIMS!$H:$H,$B21,DATA_CLAIMS!$V:$V,TEXT(L$16,"YYYYMM"),DATA_CLAIMS!$W:$W,"&lt;="&amp;TEXT($C$13,"YYYYMM"))</f>
        <v>0</v>
      </c>
      <c r="M21" s="25">
        <f ca="1">SUMIFS(OFFSET(DATA_CLAIMS!$H:$H,0,MATCH($B$54,DATA_CLAIMS!$I$1:$W$1,0)),DATA_CLAIMS!$D:$D,$C$9,DATA_CLAIMS!$E:$E,$C$10,DATA_CLAIMS!$F:$F,$C$11,DATA_CLAIMS!$G:$G,$A$2,DATA_CLAIMS!$H:$H,$B21,DATA_CLAIMS!$V:$V,TEXT(M$16,"YYYYMM"),DATA_CLAIMS!$W:$W,"&lt;="&amp;TEXT($C$13,"YYYYMM"))</f>
        <v>0</v>
      </c>
      <c r="N21" s="17">
        <f ca="1">SUMIFS(OFFSET(DATA_CLAIMS!$H:$H,0,MATCH($B$54,DATA_CLAIMS!$I$1:$W$1,0)),DATA_CLAIMS!$D:$D,$C$9,DATA_CLAIMS!$E:$E,$C$10,DATA_CLAIMS!$F:$F,$C$11,DATA_CLAIMS!$G:$G,$A$2,DATA_CLAIMS!$H:$H,$B21,DATA_CLAIMS!$V:$V,TEXT(N$16,"YYYYMM"),DATA_CLAIMS!$W:$W,"&lt;="&amp;TEXT($C$13,"YYYYMM"))</f>
        <v>0</v>
      </c>
      <c r="O21" s="17">
        <f t="shared" ca="1" si="1"/>
        <v>0</v>
      </c>
    </row>
    <row r="22" spans="1:15" x14ac:dyDescent="0.35">
      <c r="A22" s="28" t="s">
        <v>6</v>
      </c>
      <c r="B22" s="32">
        <v>10</v>
      </c>
      <c r="C22" s="25">
        <f ca="1">SUMIFS(OFFSET(DATA_CLAIMS!$H:$H,0,MATCH($B$54,DATA_CLAIMS!$I$1:$W$1,0)),DATA_CLAIMS!$D:$D,$C$9,DATA_CLAIMS!$E:$E,$C$10,DATA_CLAIMS!$F:$F,$C$11,DATA_CLAIMS!$G:$G,$A$2,DATA_CLAIMS!$H:$H,$B22,DATA_CLAIMS!$V:$V,TEXT(C$16,"YYYYMM"),DATA_CLAIMS!$W:$W,"&lt;="&amp;TEXT($C$13,"YYYYMM"))</f>
        <v>38540.610000000008</v>
      </c>
      <c r="D22" s="25">
        <f ca="1">SUMIFS(OFFSET(DATA_CLAIMS!$H:$H,0,MATCH($B$54,DATA_CLAIMS!$I$1:$W$1,0)),DATA_CLAIMS!$D:$D,$C$9,DATA_CLAIMS!$E:$E,$C$10,DATA_CLAIMS!$F:$F,$C$11,DATA_CLAIMS!$G:$G,$A$2,DATA_CLAIMS!$H:$H,$B22,DATA_CLAIMS!$V:$V,TEXT(D$16,"YYYYMM"),DATA_CLAIMS!$W:$W,"&lt;="&amp;TEXT($C$13,"YYYYMM"))</f>
        <v>50652.45</v>
      </c>
      <c r="E22" s="25">
        <f ca="1">SUMIFS(OFFSET(DATA_CLAIMS!$H:$H,0,MATCH($B$54,DATA_CLAIMS!$I$1:$W$1,0)),DATA_CLAIMS!$D:$D,$C$9,DATA_CLAIMS!$E:$E,$C$10,DATA_CLAIMS!$F:$F,$C$11,DATA_CLAIMS!$G:$G,$A$2,DATA_CLAIMS!$H:$H,$B22,DATA_CLAIMS!$V:$V,TEXT(E$16,"YYYYMM"),DATA_CLAIMS!$W:$W,"&lt;="&amp;TEXT($C$13,"YYYYMM"))</f>
        <v>57506.68</v>
      </c>
      <c r="F22" s="25">
        <f ca="1">SUMIFS(OFFSET(DATA_CLAIMS!$H:$H,0,MATCH($B$54,DATA_CLAIMS!$I$1:$W$1,0)),DATA_CLAIMS!$D:$D,$C$9,DATA_CLAIMS!$E:$E,$C$10,DATA_CLAIMS!$F:$F,$C$11,DATA_CLAIMS!$G:$G,$A$2,DATA_CLAIMS!$H:$H,$B22,DATA_CLAIMS!$V:$V,TEXT(F$16,"YYYYMM"),DATA_CLAIMS!$W:$W,"&lt;="&amp;TEXT($C$13,"YYYYMM"))</f>
        <v>53985.229999999989</v>
      </c>
      <c r="G22" s="25">
        <f ca="1">SUMIFS(OFFSET(DATA_CLAIMS!$H:$H,0,MATCH($B$54,DATA_CLAIMS!$I$1:$W$1,0)),DATA_CLAIMS!$D:$D,$C$9,DATA_CLAIMS!$E:$E,$C$10,DATA_CLAIMS!$F:$F,$C$11,DATA_CLAIMS!$G:$G,$A$2,DATA_CLAIMS!$H:$H,$B22,DATA_CLAIMS!$V:$V,TEXT(G$16,"YYYYMM"),DATA_CLAIMS!$W:$W,"&lt;="&amp;TEXT($C$13,"YYYYMM"))</f>
        <v>53963.779999999992</v>
      </c>
      <c r="H22" s="25">
        <f ca="1">SUMIFS(OFFSET(DATA_CLAIMS!$H:$H,0,MATCH($B$54,DATA_CLAIMS!$I$1:$W$1,0)),DATA_CLAIMS!$D:$D,$C$9,DATA_CLAIMS!$E:$E,$C$10,DATA_CLAIMS!$F:$F,$C$11,DATA_CLAIMS!$G:$G,$A$2,DATA_CLAIMS!$H:$H,$B22,DATA_CLAIMS!$V:$V,TEXT(H$16,"YYYYMM"),DATA_CLAIMS!$W:$W,"&lt;="&amp;TEXT($C$13,"YYYYMM"))</f>
        <v>50523.790000000008</v>
      </c>
      <c r="I22" s="25">
        <f ca="1">SUMIFS(OFFSET(DATA_CLAIMS!$H:$H,0,MATCH($B$54,DATA_CLAIMS!$I$1:$W$1,0)),DATA_CLAIMS!$D:$D,$C$9,DATA_CLAIMS!$E:$E,$C$10,DATA_CLAIMS!$F:$F,$C$11,DATA_CLAIMS!$G:$G,$A$2,DATA_CLAIMS!$H:$H,$B22,DATA_CLAIMS!$V:$V,TEXT(I$16,"YYYYMM"),DATA_CLAIMS!$W:$W,"&lt;="&amp;TEXT($C$13,"YYYYMM"))</f>
        <v>52769.210000000006</v>
      </c>
      <c r="J22" s="25">
        <f ca="1">SUMIFS(OFFSET(DATA_CLAIMS!$H:$H,0,MATCH($B$54,DATA_CLAIMS!$I$1:$W$1,0)),DATA_CLAIMS!$D:$D,$C$9,DATA_CLAIMS!$E:$E,$C$10,DATA_CLAIMS!$F:$F,$C$11,DATA_CLAIMS!$G:$G,$A$2,DATA_CLAIMS!$H:$H,$B22,DATA_CLAIMS!$V:$V,TEXT(J$16,"YYYYMM"),DATA_CLAIMS!$W:$W,"&lt;="&amp;TEXT($C$13,"YYYYMM"))</f>
        <v>46742.039999999994</v>
      </c>
      <c r="K22" s="25">
        <f ca="1">SUMIFS(OFFSET(DATA_CLAIMS!$H:$H,0,MATCH($B$54,DATA_CLAIMS!$I$1:$W$1,0)),DATA_CLAIMS!$D:$D,$C$9,DATA_CLAIMS!$E:$E,$C$10,DATA_CLAIMS!$F:$F,$C$11,DATA_CLAIMS!$G:$G,$A$2,DATA_CLAIMS!$H:$H,$B22,DATA_CLAIMS!$V:$V,TEXT(K$16,"YYYYMM"),DATA_CLAIMS!$W:$W,"&lt;="&amp;TEXT($C$13,"YYYYMM"))</f>
        <v>42881.48</v>
      </c>
      <c r="L22" s="25">
        <f ca="1">SUMIFS(OFFSET(DATA_CLAIMS!$H:$H,0,MATCH($B$54,DATA_CLAIMS!$I$1:$W$1,0)),DATA_CLAIMS!$D:$D,$C$9,DATA_CLAIMS!$E:$E,$C$10,DATA_CLAIMS!$F:$F,$C$11,DATA_CLAIMS!$G:$G,$A$2,DATA_CLAIMS!$H:$H,$B22,DATA_CLAIMS!$V:$V,TEXT(L$16,"YYYYMM"),DATA_CLAIMS!$W:$W,"&lt;="&amp;TEXT($C$13,"YYYYMM"))</f>
        <v>50256.29</v>
      </c>
      <c r="M22" s="25">
        <f ca="1">SUMIFS(OFFSET(DATA_CLAIMS!$H:$H,0,MATCH($B$54,DATA_CLAIMS!$I$1:$W$1,0)),DATA_CLAIMS!$D:$D,$C$9,DATA_CLAIMS!$E:$E,$C$10,DATA_CLAIMS!$F:$F,$C$11,DATA_CLAIMS!$G:$G,$A$2,DATA_CLAIMS!$H:$H,$B22,DATA_CLAIMS!$V:$V,TEXT(M$16,"YYYYMM"),DATA_CLAIMS!$W:$W,"&lt;="&amp;TEXT($C$13,"YYYYMM"))</f>
        <v>37061.230000000003</v>
      </c>
      <c r="N22" s="17">
        <f ca="1">SUMIFS(OFFSET(DATA_CLAIMS!$H:$H,0,MATCH($B$54,DATA_CLAIMS!$I$1:$W$1,0)),DATA_CLAIMS!$D:$D,$C$9,DATA_CLAIMS!$E:$E,$C$10,DATA_CLAIMS!$F:$F,$C$11,DATA_CLAIMS!$G:$G,$A$2,DATA_CLAIMS!$H:$H,$B22,DATA_CLAIMS!$V:$V,TEXT(N$16,"YYYYMM"),DATA_CLAIMS!$W:$W,"&lt;="&amp;TEXT($C$13,"YYYYMM"))</f>
        <v>22701.53</v>
      </c>
      <c r="O22" s="17">
        <f t="shared" ca="1" si="1"/>
        <v>557584.31999999995</v>
      </c>
    </row>
    <row r="23" spans="1:15" x14ac:dyDescent="0.35">
      <c r="A23" s="28" t="s">
        <v>7</v>
      </c>
      <c r="B23" s="32">
        <v>50</v>
      </c>
      <c r="C23" s="25">
        <f ca="1">SUMIFS(OFFSET(DATA_CLAIMS!$H:$H,0,MATCH($B$54,DATA_CLAIMS!$I$1:$W$1,0)),DATA_CLAIMS!$D:$D,$C$9,DATA_CLAIMS!$E:$E,$C$10,DATA_CLAIMS!$F:$F,$C$11,DATA_CLAIMS!$G:$G,$A$2,DATA_CLAIMS!$H:$H,$B23,DATA_CLAIMS!$V:$V,TEXT(C$16,"YYYYMM"),DATA_CLAIMS!$W:$W,"&lt;="&amp;TEXT($C$13,"YYYYMM"))</f>
        <v>44210.44</v>
      </c>
      <c r="D23" s="25">
        <f ca="1">SUMIFS(OFFSET(DATA_CLAIMS!$H:$H,0,MATCH($B$54,DATA_CLAIMS!$I$1:$W$1,0)),DATA_CLAIMS!$D:$D,$C$9,DATA_CLAIMS!$E:$E,$C$10,DATA_CLAIMS!$F:$F,$C$11,DATA_CLAIMS!$G:$G,$A$2,DATA_CLAIMS!$H:$H,$B23,DATA_CLAIMS!$V:$V,TEXT(D$16,"YYYYMM"),DATA_CLAIMS!$W:$W,"&lt;="&amp;TEXT($C$13,"YYYYMM"))</f>
        <v>38132.82</v>
      </c>
      <c r="E23" s="25">
        <f ca="1">SUMIFS(OFFSET(DATA_CLAIMS!$H:$H,0,MATCH($B$54,DATA_CLAIMS!$I$1:$W$1,0)),DATA_CLAIMS!$D:$D,$C$9,DATA_CLAIMS!$E:$E,$C$10,DATA_CLAIMS!$F:$F,$C$11,DATA_CLAIMS!$G:$G,$A$2,DATA_CLAIMS!$H:$H,$B23,DATA_CLAIMS!$V:$V,TEXT(E$16,"YYYYMM"),DATA_CLAIMS!$W:$W,"&lt;="&amp;TEXT($C$13,"YYYYMM"))</f>
        <v>19508.650000000001</v>
      </c>
      <c r="F23" s="25">
        <f ca="1">SUMIFS(OFFSET(DATA_CLAIMS!$H:$H,0,MATCH($B$54,DATA_CLAIMS!$I$1:$W$1,0)),DATA_CLAIMS!$D:$D,$C$9,DATA_CLAIMS!$E:$E,$C$10,DATA_CLAIMS!$F:$F,$C$11,DATA_CLAIMS!$G:$G,$A$2,DATA_CLAIMS!$H:$H,$B23,DATA_CLAIMS!$V:$V,TEXT(F$16,"YYYYMM"),DATA_CLAIMS!$W:$W,"&lt;="&amp;TEXT($C$13,"YYYYMM"))</f>
        <v>9772.98</v>
      </c>
      <c r="G23" s="25">
        <f ca="1">SUMIFS(OFFSET(DATA_CLAIMS!$H:$H,0,MATCH($B$54,DATA_CLAIMS!$I$1:$W$1,0)),DATA_CLAIMS!$D:$D,$C$9,DATA_CLAIMS!$E:$E,$C$10,DATA_CLAIMS!$F:$F,$C$11,DATA_CLAIMS!$G:$G,$A$2,DATA_CLAIMS!$H:$H,$B23,DATA_CLAIMS!$V:$V,TEXT(G$16,"YYYYMM"),DATA_CLAIMS!$W:$W,"&lt;="&amp;TEXT($C$13,"YYYYMM"))</f>
        <v>13000.57</v>
      </c>
      <c r="H23" s="25">
        <f ca="1">SUMIFS(OFFSET(DATA_CLAIMS!$H:$H,0,MATCH($B$54,DATA_CLAIMS!$I$1:$W$1,0)),DATA_CLAIMS!$D:$D,$C$9,DATA_CLAIMS!$E:$E,$C$10,DATA_CLAIMS!$F:$F,$C$11,DATA_CLAIMS!$G:$G,$A$2,DATA_CLAIMS!$H:$H,$B23,DATA_CLAIMS!$V:$V,TEXT(H$16,"YYYYMM"),DATA_CLAIMS!$W:$W,"&lt;="&amp;TEXT($C$13,"YYYYMM"))</f>
        <v>28217.190000000002</v>
      </c>
      <c r="I23" s="25">
        <f ca="1">SUMIFS(OFFSET(DATA_CLAIMS!$H:$H,0,MATCH($B$54,DATA_CLAIMS!$I$1:$W$1,0)),DATA_CLAIMS!$D:$D,$C$9,DATA_CLAIMS!$E:$E,$C$10,DATA_CLAIMS!$F:$F,$C$11,DATA_CLAIMS!$G:$G,$A$2,DATA_CLAIMS!$H:$H,$B23,DATA_CLAIMS!$V:$V,TEXT(I$16,"YYYYMM"),DATA_CLAIMS!$W:$W,"&lt;="&amp;TEXT($C$13,"YYYYMM"))</f>
        <v>30689.07</v>
      </c>
      <c r="J23" s="25">
        <f ca="1">SUMIFS(OFFSET(DATA_CLAIMS!$H:$H,0,MATCH($B$54,DATA_CLAIMS!$I$1:$W$1,0)),DATA_CLAIMS!$D:$D,$C$9,DATA_CLAIMS!$E:$E,$C$10,DATA_CLAIMS!$F:$F,$C$11,DATA_CLAIMS!$G:$G,$A$2,DATA_CLAIMS!$H:$H,$B23,DATA_CLAIMS!$V:$V,TEXT(J$16,"YYYYMM"),DATA_CLAIMS!$W:$W,"&lt;="&amp;TEXT($C$13,"YYYYMM"))</f>
        <v>26817.78</v>
      </c>
      <c r="K23" s="25">
        <f ca="1">SUMIFS(OFFSET(DATA_CLAIMS!$H:$H,0,MATCH($B$54,DATA_CLAIMS!$I$1:$W$1,0)),DATA_CLAIMS!$D:$D,$C$9,DATA_CLAIMS!$E:$E,$C$10,DATA_CLAIMS!$F:$F,$C$11,DATA_CLAIMS!$G:$G,$A$2,DATA_CLAIMS!$H:$H,$B23,DATA_CLAIMS!$V:$V,TEXT(K$16,"YYYYMM"),DATA_CLAIMS!$W:$W,"&lt;="&amp;TEXT($C$13,"YYYYMM"))</f>
        <v>23209.64</v>
      </c>
      <c r="L23" s="25">
        <f ca="1">SUMIFS(OFFSET(DATA_CLAIMS!$H:$H,0,MATCH($B$54,DATA_CLAIMS!$I$1:$W$1,0)),DATA_CLAIMS!$D:$D,$C$9,DATA_CLAIMS!$E:$E,$C$10,DATA_CLAIMS!$F:$F,$C$11,DATA_CLAIMS!$G:$G,$A$2,DATA_CLAIMS!$H:$H,$B23,DATA_CLAIMS!$V:$V,TEXT(L$16,"YYYYMM"),DATA_CLAIMS!$W:$W,"&lt;="&amp;TEXT($C$13,"YYYYMM"))</f>
        <v>34495.630000000005</v>
      </c>
      <c r="M23" s="25">
        <f ca="1">SUMIFS(OFFSET(DATA_CLAIMS!$H:$H,0,MATCH($B$54,DATA_CLAIMS!$I$1:$W$1,0)),DATA_CLAIMS!$D:$D,$C$9,DATA_CLAIMS!$E:$E,$C$10,DATA_CLAIMS!$F:$F,$C$11,DATA_CLAIMS!$G:$G,$A$2,DATA_CLAIMS!$H:$H,$B23,DATA_CLAIMS!$V:$V,TEXT(M$16,"YYYYMM"),DATA_CLAIMS!$W:$W,"&lt;="&amp;TEXT($C$13,"YYYYMM"))</f>
        <v>28182.14</v>
      </c>
      <c r="N23" s="17">
        <f ca="1">SUMIFS(OFFSET(DATA_CLAIMS!$H:$H,0,MATCH($B$54,DATA_CLAIMS!$I$1:$W$1,0)),DATA_CLAIMS!$D:$D,$C$9,DATA_CLAIMS!$E:$E,$C$10,DATA_CLAIMS!$F:$F,$C$11,DATA_CLAIMS!$G:$G,$A$2,DATA_CLAIMS!$H:$H,$B23,DATA_CLAIMS!$V:$V,TEXT(N$16,"YYYYMM"),DATA_CLAIMS!$W:$W,"&lt;="&amp;TEXT($C$13,"YYYYMM"))</f>
        <v>31247.84</v>
      </c>
      <c r="O23" s="17">
        <f t="shared" ca="1" si="1"/>
        <v>327484.75000000006</v>
      </c>
    </row>
    <row r="24" spans="1:15" x14ac:dyDescent="0.35">
      <c r="A24" s="28" t="s">
        <v>8</v>
      </c>
      <c r="B24" s="32"/>
      <c r="C24" s="25">
        <f t="shared" ref="C24:N24" ca="1" si="2">SUM(C19:C23)</f>
        <v>3035792.3000000003</v>
      </c>
      <c r="D24" s="25">
        <f t="shared" ca="1" si="2"/>
        <v>2472596.5099999998</v>
      </c>
      <c r="E24" s="25">
        <f t="shared" ca="1" si="2"/>
        <v>2257457.65</v>
      </c>
      <c r="F24" s="25">
        <f t="shared" ca="1" si="2"/>
        <v>2140906.3899999997</v>
      </c>
      <c r="G24" s="25">
        <f t="shared" ca="1" si="2"/>
        <v>2286754.6099999994</v>
      </c>
      <c r="H24" s="25">
        <f t="shared" ca="1" si="2"/>
        <v>3049649.83</v>
      </c>
      <c r="I24" s="25">
        <f t="shared" ca="1" si="2"/>
        <v>1994813.7</v>
      </c>
      <c r="J24" s="25">
        <f t="shared" ca="1" si="2"/>
        <v>2499703.9000000004</v>
      </c>
      <c r="K24" s="25">
        <f t="shared" ca="1" si="2"/>
        <v>2260493.9700000002</v>
      </c>
      <c r="L24" s="25">
        <f t="shared" ca="1" si="2"/>
        <v>2200376.19</v>
      </c>
      <c r="M24" s="25">
        <f t="shared" ca="1" si="2"/>
        <v>2075980.52</v>
      </c>
      <c r="N24" s="17">
        <f t="shared" ca="1" si="2"/>
        <v>2588363.0199999996</v>
      </c>
      <c r="O24" s="17">
        <f t="shared" ca="1" si="1"/>
        <v>28862888.59</v>
      </c>
    </row>
    <row r="25" spans="1:15" s="15" customFormat="1" ht="21" customHeight="1" x14ac:dyDescent="0.35">
      <c r="A25" s="50" t="s">
        <v>64</v>
      </c>
      <c r="B25" s="51"/>
      <c r="C25" s="52"/>
      <c r="D25" s="53"/>
      <c r="E25" s="53"/>
      <c r="F25" s="53"/>
      <c r="G25" s="53"/>
      <c r="H25" s="53"/>
      <c r="I25" s="53"/>
      <c r="J25" s="53"/>
      <c r="K25" s="53"/>
      <c r="L25" s="53"/>
      <c r="M25" s="53"/>
      <c r="N25" s="54"/>
      <c r="O25" s="54"/>
    </row>
    <row r="26" spans="1:15" x14ac:dyDescent="0.35">
      <c r="A26" s="28" t="s">
        <v>9</v>
      </c>
      <c r="B26" s="32">
        <v>71</v>
      </c>
      <c r="C26" s="25">
        <f ca="1">SUMIFS(OFFSET(DATA_CLAIMS!$H:$H,0,MATCH($B$54,DATA_CLAIMS!$I$1:$W$1,0)),DATA_CLAIMS!$D:$D,$C$9,DATA_CLAIMS!$E:$E,$C$10,DATA_CLAIMS!$F:$F,$C$11,DATA_CLAIMS!$G:$G,$A$2,DATA_CLAIMS!$H:$H,$B26,DATA_CLAIMS!$V:$V,TEXT(C$16,"YYYYMM"),DATA_CLAIMS!$W:$W,"&lt;="&amp;TEXT($C$13,"YYYYMM"))</f>
        <v>734231.84000000008</v>
      </c>
      <c r="D26" s="25">
        <f ca="1">SUMIFS(OFFSET(DATA_CLAIMS!$H:$H,0,MATCH($B$54,DATA_CLAIMS!$I$1:$W$1,0)),DATA_CLAIMS!$D:$D,$C$9,DATA_CLAIMS!$E:$E,$C$10,DATA_CLAIMS!$F:$F,$C$11,DATA_CLAIMS!$G:$G,$A$2,DATA_CLAIMS!$H:$H,$B26,DATA_CLAIMS!$V:$V,TEXT(D$16,"YYYYMM"),DATA_CLAIMS!$W:$W,"&lt;="&amp;TEXT($C$13,"YYYYMM"))</f>
        <v>738520.36</v>
      </c>
      <c r="E26" s="25">
        <f ca="1">SUMIFS(OFFSET(DATA_CLAIMS!$H:$H,0,MATCH($B$54,DATA_CLAIMS!$I$1:$W$1,0)),DATA_CLAIMS!$D:$D,$C$9,DATA_CLAIMS!$E:$E,$C$10,DATA_CLAIMS!$F:$F,$C$11,DATA_CLAIMS!$G:$G,$A$2,DATA_CLAIMS!$H:$H,$B26,DATA_CLAIMS!$V:$V,TEXT(E$16,"YYYYMM"),DATA_CLAIMS!$W:$W,"&lt;="&amp;TEXT($C$13,"YYYYMM"))</f>
        <v>866494.52999999991</v>
      </c>
      <c r="F26" s="25">
        <f ca="1">SUMIFS(OFFSET(DATA_CLAIMS!$H:$H,0,MATCH($B$54,DATA_CLAIMS!$I$1:$W$1,0)),DATA_CLAIMS!$D:$D,$C$9,DATA_CLAIMS!$E:$E,$C$10,DATA_CLAIMS!$F:$F,$C$11,DATA_CLAIMS!$G:$G,$A$2,DATA_CLAIMS!$H:$H,$B26,DATA_CLAIMS!$V:$V,TEXT(F$16,"YYYYMM"),DATA_CLAIMS!$W:$W,"&lt;="&amp;TEXT($C$13,"YYYYMM"))</f>
        <v>752980.82</v>
      </c>
      <c r="G26" s="25">
        <f ca="1">SUMIFS(OFFSET(DATA_CLAIMS!$H:$H,0,MATCH($B$54,DATA_CLAIMS!$I$1:$W$1,0)),DATA_CLAIMS!$D:$D,$C$9,DATA_CLAIMS!$E:$E,$C$10,DATA_CLAIMS!$F:$F,$C$11,DATA_CLAIMS!$G:$G,$A$2,DATA_CLAIMS!$H:$H,$B26,DATA_CLAIMS!$V:$V,TEXT(G$16,"YYYYMM"),DATA_CLAIMS!$W:$W,"&lt;="&amp;TEXT($C$13,"YYYYMM"))</f>
        <v>900432.85999999987</v>
      </c>
      <c r="H26" s="25">
        <f ca="1">SUMIFS(OFFSET(DATA_CLAIMS!$H:$H,0,MATCH($B$54,DATA_CLAIMS!$I$1:$W$1,0)),DATA_CLAIMS!$D:$D,$C$9,DATA_CLAIMS!$E:$E,$C$10,DATA_CLAIMS!$F:$F,$C$11,DATA_CLAIMS!$G:$G,$A$2,DATA_CLAIMS!$H:$H,$B26,DATA_CLAIMS!$V:$V,TEXT(H$16,"YYYYMM"),DATA_CLAIMS!$W:$W,"&lt;="&amp;TEXT($C$13,"YYYYMM"))</f>
        <v>768450.74999999977</v>
      </c>
      <c r="I26" s="25">
        <f ca="1">SUMIFS(OFFSET(DATA_CLAIMS!$H:$H,0,MATCH($B$54,DATA_CLAIMS!$I$1:$W$1,0)),DATA_CLAIMS!$D:$D,$C$9,DATA_CLAIMS!$E:$E,$C$10,DATA_CLAIMS!$F:$F,$C$11,DATA_CLAIMS!$G:$G,$A$2,DATA_CLAIMS!$H:$H,$B26,DATA_CLAIMS!$V:$V,TEXT(I$16,"YYYYMM"),DATA_CLAIMS!$W:$W,"&lt;="&amp;TEXT($C$13,"YYYYMM"))</f>
        <v>804739.71999999986</v>
      </c>
      <c r="J26" s="25">
        <f ca="1">SUMIFS(OFFSET(DATA_CLAIMS!$H:$H,0,MATCH($B$54,DATA_CLAIMS!$I$1:$W$1,0)),DATA_CLAIMS!$D:$D,$C$9,DATA_CLAIMS!$E:$E,$C$10,DATA_CLAIMS!$F:$F,$C$11,DATA_CLAIMS!$G:$G,$A$2,DATA_CLAIMS!$H:$H,$B26,DATA_CLAIMS!$V:$V,TEXT(J$16,"YYYYMM"),DATA_CLAIMS!$W:$W,"&lt;="&amp;TEXT($C$13,"YYYYMM"))</f>
        <v>815694.0900000002</v>
      </c>
      <c r="K26" s="25">
        <f ca="1">SUMIFS(OFFSET(DATA_CLAIMS!$H:$H,0,MATCH($B$54,DATA_CLAIMS!$I$1:$W$1,0)),DATA_CLAIMS!$D:$D,$C$9,DATA_CLAIMS!$E:$E,$C$10,DATA_CLAIMS!$F:$F,$C$11,DATA_CLAIMS!$G:$G,$A$2,DATA_CLAIMS!$H:$H,$B26,DATA_CLAIMS!$V:$V,TEXT(K$16,"YYYYMM"),DATA_CLAIMS!$W:$W,"&lt;="&amp;TEXT($C$13,"YYYYMM"))</f>
        <v>857430.09</v>
      </c>
      <c r="L26" s="25">
        <f ca="1">SUMIFS(OFFSET(DATA_CLAIMS!$H:$H,0,MATCH($B$54,DATA_CLAIMS!$I$1:$W$1,0)),DATA_CLAIMS!$D:$D,$C$9,DATA_CLAIMS!$E:$E,$C$10,DATA_CLAIMS!$F:$F,$C$11,DATA_CLAIMS!$G:$G,$A$2,DATA_CLAIMS!$H:$H,$B26,DATA_CLAIMS!$V:$V,TEXT(L$16,"YYYYMM"),DATA_CLAIMS!$W:$W,"&lt;="&amp;TEXT($C$13,"YYYYMM"))</f>
        <v>825839.51</v>
      </c>
      <c r="M26" s="25">
        <f ca="1">SUMIFS(OFFSET(DATA_CLAIMS!$H:$H,0,MATCH($B$54,DATA_CLAIMS!$I$1:$W$1,0)),DATA_CLAIMS!$D:$D,$C$9,DATA_CLAIMS!$E:$E,$C$10,DATA_CLAIMS!$F:$F,$C$11,DATA_CLAIMS!$G:$G,$A$2,DATA_CLAIMS!$H:$H,$B26,DATA_CLAIMS!$V:$V,TEXT(M$16,"YYYYMM"),DATA_CLAIMS!$W:$W,"&lt;="&amp;TEXT($C$13,"YYYYMM"))</f>
        <v>782576.16999999993</v>
      </c>
      <c r="N26" s="17">
        <f ca="1">SUMIFS(OFFSET(DATA_CLAIMS!$H:$H,0,MATCH($B$54,DATA_CLAIMS!$I$1:$W$1,0)),DATA_CLAIMS!$D:$D,$C$9,DATA_CLAIMS!$E:$E,$C$10,DATA_CLAIMS!$F:$F,$C$11,DATA_CLAIMS!$G:$G,$A$2,DATA_CLAIMS!$H:$H,$B26,DATA_CLAIMS!$V:$V,TEXT(N$16,"YYYYMM"),DATA_CLAIMS!$W:$W,"&lt;="&amp;TEXT($C$13,"YYYYMM"))</f>
        <v>669222.93000000017</v>
      </c>
      <c r="O26" s="17">
        <f t="shared" ca="1" si="1"/>
        <v>9516613.6699999981</v>
      </c>
    </row>
    <row r="27" spans="1:15" x14ac:dyDescent="0.35">
      <c r="A27" s="28" t="s">
        <v>10</v>
      </c>
      <c r="B27" s="32">
        <v>72</v>
      </c>
      <c r="C27" s="25">
        <f ca="1">SUMIFS(OFFSET(DATA_CLAIMS!$H:$H,0,MATCH($B$54,DATA_CLAIMS!$I$1:$W$1,0)),DATA_CLAIMS!$D:$D,$C$9,DATA_CLAIMS!$E:$E,$C$10,DATA_CLAIMS!$F:$F,$C$11,DATA_CLAIMS!$G:$G,$A$2,DATA_CLAIMS!$H:$H,$B27,DATA_CLAIMS!$V:$V,TEXT(C$16,"YYYYMM"),DATA_CLAIMS!$W:$W,"&lt;="&amp;TEXT($C$13,"YYYYMM"))</f>
        <v>2333.9</v>
      </c>
      <c r="D27" s="25">
        <f ca="1">SUMIFS(OFFSET(DATA_CLAIMS!$H:$H,0,MATCH($B$54,DATA_CLAIMS!$I$1:$W$1,0)),DATA_CLAIMS!$D:$D,$C$9,DATA_CLAIMS!$E:$E,$C$10,DATA_CLAIMS!$F:$F,$C$11,DATA_CLAIMS!$G:$G,$A$2,DATA_CLAIMS!$H:$H,$B27,DATA_CLAIMS!$V:$V,TEXT(D$16,"YYYYMM"),DATA_CLAIMS!$W:$W,"&lt;="&amp;TEXT($C$13,"YYYYMM"))</f>
        <v>860.81</v>
      </c>
      <c r="E27" s="25">
        <f ca="1">SUMIFS(OFFSET(DATA_CLAIMS!$H:$H,0,MATCH($B$54,DATA_CLAIMS!$I$1:$W$1,0)),DATA_CLAIMS!$D:$D,$C$9,DATA_CLAIMS!$E:$E,$C$10,DATA_CLAIMS!$F:$F,$C$11,DATA_CLAIMS!$G:$G,$A$2,DATA_CLAIMS!$H:$H,$B27,DATA_CLAIMS!$V:$V,TEXT(E$16,"YYYYMM"),DATA_CLAIMS!$W:$W,"&lt;="&amp;TEXT($C$13,"YYYYMM"))</f>
        <v>1726.6399999999999</v>
      </c>
      <c r="F27" s="25">
        <f ca="1">SUMIFS(OFFSET(DATA_CLAIMS!$H:$H,0,MATCH($B$54,DATA_CLAIMS!$I$1:$W$1,0)),DATA_CLAIMS!$D:$D,$C$9,DATA_CLAIMS!$E:$E,$C$10,DATA_CLAIMS!$F:$F,$C$11,DATA_CLAIMS!$G:$G,$A$2,DATA_CLAIMS!$H:$H,$B27,DATA_CLAIMS!$V:$V,TEXT(F$16,"YYYYMM"),DATA_CLAIMS!$W:$W,"&lt;="&amp;TEXT($C$13,"YYYYMM"))</f>
        <v>1467.81</v>
      </c>
      <c r="G27" s="25">
        <f ca="1">SUMIFS(OFFSET(DATA_CLAIMS!$H:$H,0,MATCH($B$54,DATA_CLAIMS!$I$1:$W$1,0)),DATA_CLAIMS!$D:$D,$C$9,DATA_CLAIMS!$E:$E,$C$10,DATA_CLAIMS!$F:$F,$C$11,DATA_CLAIMS!$G:$G,$A$2,DATA_CLAIMS!$H:$H,$B27,DATA_CLAIMS!$V:$V,TEXT(G$16,"YYYYMM"),DATA_CLAIMS!$W:$W,"&lt;="&amp;TEXT($C$13,"YYYYMM"))</f>
        <v>7399.63</v>
      </c>
      <c r="H27" s="25">
        <f ca="1">SUMIFS(OFFSET(DATA_CLAIMS!$H:$H,0,MATCH($B$54,DATA_CLAIMS!$I$1:$W$1,0)),DATA_CLAIMS!$D:$D,$C$9,DATA_CLAIMS!$E:$E,$C$10,DATA_CLAIMS!$F:$F,$C$11,DATA_CLAIMS!$G:$G,$A$2,DATA_CLAIMS!$H:$H,$B27,DATA_CLAIMS!$V:$V,TEXT(H$16,"YYYYMM"),DATA_CLAIMS!$W:$W,"&lt;="&amp;TEXT($C$13,"YYYYMM"))</f>
        <v>2294.8500000000004</v>
      </c>
      <c r="I27" s="25">
        <f ca="1">SUMIFS(OFFSET(DATA_CLAIMS!$H:$H,0,MATCH($B$54,DATA_CLAIMS!$I$1:$W$1,0)),DATA_CLAIMS!$D:$D,$C$9,DATA_CLAIMS!$E:$E,$C$10,DATA_CLAIMS!$F:$F,$C$11,DATA_CLAIMS!$G:$G,$A$2,DATA_CLAIMS!$H:$H,$B27,DATA_CLAIMS!$V:$V,TEXT(I$16,"YYYYMM"),DATA_CLAIMS!$W:$W,"&lt;="&amp;TEXT($C$13,"YYYYMM"))</f>
        <v>1074.42</v>
      </c>
      <c r="J27" s="25">
        <f ca="1">SUMIFS(OFFSET(DATA_CLAIMS!$H:$H,0,MATCH($B$54,DATA_CLAIMS!$I$1:$W$1,0)),DATA_CLAIMS!$D:$D,$C$9,DATA_CLAIMS!$E:$E,$C$10,DATA_CLAIMS!$F:$F,$C$11,DATA_CLAIMS!$G:$G,$A$2,DATA_CLAIMS!$H:$H,$B27,DATA_CLAIMS!$V:$V,TEXT(J$16,"YYYYMM"),DATA_CLAIMS!$W:$W,"&lt;="&amp;TEXT($C$13,"YYYYMM"))</f>
        <v>2650.61</v>
      </c>
      <c r="K27" s="25">
        <f ca="1">SUMIFS(OFFSET(DATA_CLAIMS!$H:$H,0,MATCH($B$54,DATA_CLAIMS!$I$1:$W$1,0)),DATA_CLAIMS!$D:$D,$C$9,DATA_CLAIMS!$E:$E,$C$10,DATA_CLAIMS!$F:$F,$C$11,DATA_CLAIMS!$G:$G,$A$2,DATA_CLAIMS!$H:$H,$B27,DATA_CLAIMS!$V:$V,TEXT(K$16,"YYYYMM"),DATA_CLAIMS!$W:$W,"&lt;="&amp;TEXT($C$13,"YYYYMM"))</f>
        <v>1314.6799999999998</v>
      </c>
      <c r="L27" s="25">
        <f ca="1">SUMIFS(OFFSET(DATA_CLAIMS!$H:$H,0,MATCH($B$54,DATA_CLAIMS!$I$1:$W$1,0)),DATA_CLAIMS!$D:$D,$C$9,DATA_CLAIMS!$E:$E,$C$10,DATA_CLAIMS!$F:$F,$C$11,DATA_CLAIMS!$G:$G,$A$2,DATA_CLAIMS!$H:$H,$B27,DATA_CLAIMS!$V:$V,TEXT(L$16,"YYYYMM"),DATA_CLAIMS!$W:$W,"&lt;="&amp;TEXT($C$13,"YYYYMM"))</f>
        <v>4148.2</v>
      </c>
      <c r="M27" s="25">
        <f ca="1">SUMIFS(OFFSET(DATA_CLAIMS!$H:$H,0,MATCH($B$54,DATA_CLAIMS!$I$1:$W$1,0)),DATA_CLAIMS!$D:$D,$C$9,DATA_CLAIMS!$E:$E,$C$10,DATA_CLAIMS!$F:$F,$C$11,DATA_CLAIMS!$G:$G,$A$2,DATA_CLAIMS!$H:$H,$B27,DATA_CLAIMS!$V:$V,TEXT(M$16,"YYYYMM"),DATA_CLAIMS!$W:$W,"&lt;="&amp;TEXT($C$13,"YYYYMM"))</f>
        <v>8033.97</v>
      </c>
      <c r="N27" s="17">
        <f ca="1">SUMIFS(OFFSET(DATA_CLAIMS!$H:$H,0,MATCH($B$54,DATA_CLAIMS!$I$1:$W$1,0)),DATA_CLAIMS!$D:$D,$C$9,DATA_CLAIMS!$E:$E,$C$10,DATA_CLAIMS!$F:$F,$C$11,DATA_CLAIMS!$G:$G,$A$2,DATA_CLAIMS!$H:$H,$B27,DATA_CLAIMS!$V:$V,TEXT(N$16,"YYYYMM"),DATA_CLAIMS!$W:$W,"&lt;="&amp;TEXT($C$13,"YYYYMM"))</f>
        <v>6169.8099999999995</v>
      </c>
      <c r="O27" s="17">
        <f t="shared" ca="1" si="1"/>
        <v>39475.33</v>
      </c>
    </row>
    <row r="28" spans="1:15" x14ac:dyDescent="0.35">
      <c r="A28" s="28" t="s">
        <v>11</v>
      </c>
      <c r="B28" s="32">
        <v>40</v>
      </c>
      <c r="C28" s="25">
        <f ca="1">SUMIFS(OFFSET(DATA_CLAIMS!$H:$H,0,MATCH($B$54,DATA_CLAIMS!$I$1:$W$1,0)),DATA_CLAIMS!$D:$D,$C$9,DATA_CLAIMS!$E:$E,$C$10,DATA_CLAIMS!$F:$F,$C$11,DATA_CLAIMS!$G:$G,$A$2,DATA_CLAIMS!$H:$H,$B28,DATA_CLAIMS!$V:$V,TEXT(C$16,"YYYYMM"),DATA_CLAIMS!$W:$W,"&lt;="&amp;TEXT($C$13,"YYYYMM"))</f>
        <v>609854.15999999992</v>
      </c>
      <c r="D28" s="25">
        <f ca="1">SUMIFS(OFFSET(DATA_CLAIMS!$H:$H,0,MATCH($B$54,DATA_CLAIMS!$I$1:$W$1,0)),DATA_CLAIMS!$D:$D,$C$9,DATA_CLAIMS!$E:$E,$C$10,DATA_CLAIMS!$F:$F,$C$11,DATA_CLAIMS!$G:$G,$A$2,DATA_CLAIMS!$H:$H,$B28,DATA_CLAIMS!$V:$V,TEXT(D$16,"YYYYMM"),DATA_CLAIMS!$W:$W,"&lt;="&amp;TEXT($C$13,"YYYYMM"))</f>
        <v>706568.4800000001</v>
      </c>
      <c r="E28" s="25">
        <f ca="1">SUMIFS(OFFSET(DATA_CLAIMS!$H:$H,0,MATCH($B$54,DATA_CLAIMS!$I$1:$W$1,0)),DATA_CLAIMS!$D:$D,$C$9,DATA_CLAIMS!$E:$E,$C$10,DATA_CLAIMS!$F:$F,$C$11,DATA_CLAIMS!$G:$G,$A$2,DATA_CLAIMS!$H:$H,$B28,DATA_CLAIMS!$V:$V,TEXT(E$16,"YYYYMM"),DATA_CLAIMS!$W:$W,"&lt;="&amp;TEXT($C$13,"YYYYMM"))</f>
        <v>841573.18</v>
      </c>
      <c r="F28" s="25">
        <f ca="1">SUMIFS(OFFSET(DATA_CLAIMS!$H:$H,0,MATCH($B$54,DATA_CLAIMS!$I$1:$W$1,0)),DATA_CLAIMS!$D:$D,$C$9,DATA_CLAIMS!$E:$E,$C$10,DATA_CLAIMS!$F:$F,$C$11,DATA_CLAIMS!$G:$G,$A$2,DATA_CLAIMS!$H:$H,$B28,DATA_CLAIMS!$V:$V,TEXT(F$16,"YYYYMM"),DATA_CLAIMS!$W:$W,"&lt;="&amp;TEXT($C$13,"YYYYMM"))</f>
        <v>682861.90999999992</v>
      </c>
      <c r="G28" s="25">
        <f ca="1">SUMIFS(OFFSET(DATA_CLAIMS!$H:$H,0,MATCH($B$54,DATA_CLAIMS!$I$1:$W$1,0)),DATA_CLAIMS!$D:$D,$C$9,DATA_CLAIMS!$E:$E,$C$10,DATA_CLAIMS!$F:$F,$C$11,DATA_CLAIMS!$G:$G,$A$2,DATA_CLAIMS!$H:$H,$B28,DATA_CLAIMS!$V:$V,TEXT(G$16,"YYYYMM"),DATA_CLAIMS!$W:$W,"&lt;="&amp;TEXT($C$13,"YYYYMM"))</f>
        <v>684542.52999999991</v>
      </c>
      <c r="H28" s="25">
        <f ca="1">SUMIFS(OFFSET(DATA_CLAIMS!$H:$H,0,MATCH($B$54,DATA_CLAIMS!$I$1:$W$1,0)),DATA_CLAIMS!$D:$D,$C$9,DATA_CLAIMS!$E:$E,$C$10,DATA_CLAIMS!$F:$F,$C$11,DATA_CLAIMS!$G:$G,$A$2,DATA_CLAIMS!$H:$H,$B28,DATA_CLAIMS!$V:$V,TEXT(H$16,"YYYYMM"),DATA_CLAIMS!$W:$W,"&lt;="&amp;TEXT($C$13,"YYYYMM"))</f>
        <v>665596.01000000024</v>
      </c>
      <c r="I28" s="25">
        <f ca="1">SUMIFS(OFFSET(DATA_CLAIMS!$H:$H,0,MATCH($B$54,DATA_CLAIMS!$I$1:$W$1,0)),DATA_CLAIMS!$D:$D,$C$9,DATA_CLAIMS!$E:$E,$C$10,DATA_CLAIMS!$F:$F,$C$11,DATA_CLAIMS!$G:$G,$A$2,DATA_CLAIMS!$H:$H,$B28,DATA_CLAIMS!$V:$V,TEXT(I$16,"YYYYMM"),DATA_CLAIMS!$W:$W,"&lt;="&amp;TEXT($C$13,"YYYYMM"))</f>
        <v>621943.92999999993</v>
      </c>
      <c r="J28" s="25">
        <f ca="1">SUMIFS(OFFSET(DATA_CLAIMS!$H:$H,0,MATCH($B$54,DATA_CLAIMS!$I$1:$W$1,0)),DATA_CLAIMS!$D:$D,$C$9,DATA_CLAIMS!$E:$E,$C$10,DATA_CLAIMS!$F:$F,$C$11,DATA_CLAIMS!$G:$G,$A$2,DATA_CLAIMS!$H:$H,$B28,DATA_CLAIMS!$V:$V,TEXT(J$16,"YYYYMM"),DATA_CLAIMS!$W:$W,"&lt;="&amp;TEXT($C$13,"YYYYMM"))</f>
        <v>741129.12999999989</v>
      </c>
      <c r="K28" s="25">
        <f ca="1">SUMIFS(OFFSET(DATA_CLAIMS!$H:$H,0,MATCH($B$54,DATA_CLAIMS!$I$1:$W$1,0)),DATA_CLAIMS!$D:$D,$C$9,DATA_CLAIMS!$E:$E,$C$10,DATA_CLAIMS!$F:$F,$C$11,DATA_CLAIMS!$G:$G,$A$2,DATA_CLAIMS!$H:$H,$B28,DATA_CLAIMS!$V:$V,TEXT(K$16,"YYYYMM"),DATA_CLAIMS!$W:$W,"&lt;="&amp;TEXT($C$13,"YYYYMM"))</f>
        <v>723241.80999999994</v>
      </c>
      <c r="L28" s="25">
        <f ca="1">SUMIFS(OFFSET(DATA_CLAIMS!$H:$H,0,MATCH($B$54,DATA_CLAIMS!$I$1:$W$1,0)),DATA_CLAIMS!$D:$D,$C$9,DATA_CLAIMS!$E:$E,$C$10,DATA_CLAIMS!$F:$F,$C$11,DATA_CLAIMS!$G:$G,$A$2,DATA_CLAIMS!$H:$H,$B28,DATA_CLAIMS!$V:$V,TEXT(L$16,"YYYYMM"),DATA_CLAIMS!$W:$W,"&lt;="&amp;TEXT($C$13,"YYYYMM"))</f>
        <v>787811.82999999984</v>
      </c>
      <c r="M28" s="25">
        <f ca="1">SUMIFS(OFFSET(DATA_CLAIMS!$H:$H,0,MATCH($B$54,DATA_CLAIMS!$I$1:$W$1,0)),DATA_CLAIMS!$D:$D,$C$9,DATA_CLAIMS!$E:$E,$C$10,DATA_CLAIMS!$F:$F,$C$11,DATA_CLAIMS!$G:$G,$A$2,DATA_CLAIMS!$H:$H,$B28,DATA_CLAIMS!$V:$V,TEXT(M$16,"YYYYMM"),DATA_CLAIMS!$W:$W,"&lt;="&amp;TEXT($C$13,"YYYYMM"))</f>
        <v>699944.68</v>
      </c>
      <c r="N28" s="17">
        <f ca="1">SUMIFS(OFFSET(DATA_CLAIMS!$H:$H,0,MATCH($B$54,DATA_CLAIMS!$I$1:$W$1,0)),DATA_CLAIMS!$D:$D,$C$9,DATA_CLAIMS!$E:$E,$C$10,DATA_CLAIMS!$F:$F,$C$11,DATA_CLAIMS!$G:$G,$A$2,DATA_CLAIMS!$H:$H,$B28,DATA_CLAIMS!$V:$V,TEXT(N$16,"YYYYMM"),DATA_CLAIMS!$W:$W,"&lt;="&amp;TEXT($C$13,"YYYYMM"))</f>
        <v>669977.69000000006</v>
      </c>
      <c r="O28" s="17">
        <f t="shared" ca="1" si="1"/>
        <v>8435045.3399999999</v>
      </c>
    </row>
    <row r="29" spans="1:15" x14ac:dyDescent="0.35">
      <c r="A29" s="28" t="s">
        <v>12</v>
      </c>
      <c r="B29" s="32">
        <v>81</v>
      </c>
      <c r="C29" s="25">
        <f ca="1">SUMIFS(OFFSET(DATA_CLAIMS!$H:$H,0,MATCH($B$54,DATA_CLAIMS!$I$1:$W$1,0)),DATA_CLAIMS!$D:$D,$C$9,DATA_CLAIMS!$E:$E,$C$10,DATA_CLAIMS!$F:$F,$C$11,DATA_CLAIMS!$G:$G,$A$2,DATA_CLAIMS!$H:$H,$B29,DATA_CLAIMS!$V:$V,TEXT(C$16,"YYYYMM"),DATA_CLAIMS!$W:$W,"&lt;="&amp;TEXT($C$13,"YYYYMM"))</f>
        <v>4244.6500000000005</v>
      </c>
      <c r="D29" s="25">
        <f ca="1">SUMIFS(OFFSET(DATA_CLAIMS!$H:$H,0,MATCH($B$54,DATA_CLAIMS!$I$1:$W$1,0)),DATA_CLAIMS!$D:$D,$C$9,DATA_CLAIMS!$E:$E,$C$10,DATA_CLAIMS!$F:$F,$C$11,DATA_CLAIMS!$G:$G,$A$2,DATA_CLAIMS!$H:$H,$B29,DATA_CLAIMS!$V:$V,TEXT(D$16,"YYYYMM"),DATA_CLAIMS!$W:$W,"&lt;="&amp;TEXT($C$13,"YYYYMM"))</f>
        <v>6813.09</v>
      </c>
      <c r="E29" s="25">
        <f ca="1">SUMIFS(OFFSET(DATA_CLAIMS!$H:$H,0,MATCH($B$54,DATA_CLAIMS!$I$1:$W$1,0)),DATA_CLAIMS!$D:$D,$C$9,DATA_CLAIMS!$E:$E,$C$10,DATA_CLAIMS!$F:$F,$C$11,DATA_CLAIMS!$G:$G,$A$2,DATA_CLAIMS!$H:$H,$B29,DATA_CLAIMS!$V:$V,TEXT(E$16,"YYYYMM"),DATA_CLAIMS!$W:$W,"&lt;="&amp;TEXT($C$13,"YYYYMM"))</f>
        <v>8272.3799999999992</v>
      </c>
      <c r="F29" s="25">
        <f ca="1">SUMIFS(OFFSET(DATA_CLAIMS!$H:$H,0,MATCH($B$54,DATA_CLAIMS!$I$1:$W$1,0)),DATA_CLAIMS!$D:$D,$C$9,DATA_CLAIMS!$E:$E,$C$10,DATA_CLAIMS!$F:$F,$C$11,DATA_CLAIMS!$G:$G,$A$2,DATA_CLAIMS!$H:$H,$B29,DATA_CLAIMS!$V:$V,TEXT(F$16,"YYYYMM"),DATA_CLAIMS!$W:$W,"&lt;="&amp;TEXT($C$13,"YYYYMM"))</f>
        <v>5867.82</v>
      </c>
      <c r="G29" s="25">
        <f ca="1">SUMIFS(OFFSET(DATA_CLAIMS!$H:$H,0,MATCH($B$54,DATA_CLAIMS!$I$1:$W$1,0)),DATA_CLAIMS!$D:$D,$C$9,DATA_CLAIMS!$E:$E,$C$10,DATA_CLAIMS!$F:$F,$C$11,DATA_CLAIMS!$G:$G,$A$2,DATA_CLAIMS!$H:$H,$B29,DATA_CLAIMS!$V:$V,TEXT(G$16,"YYYYMM"),DATA_CLAIMS!$W:$W,"&lt;="&amp;TEXT($C$13,"YYYYMM"))</f>
        <v>7859.21</v>
      </c>
      <c r="H29" s="25">
        <f ca="1">SUMIFS(OFFSET(DATA_CLAIMS!$H:$H,0,MATCH($B$54,DATA_CLAIMS!$I$1:$W$1,0)),DATA_CLAIMS!$D:$D,$C$9,DATA_CLAIMS!$E:$E,$C$10,DATA_CLAIMS!$F:$F,$C$11,DATA_CLAIMS!$G:$G,$A$2,DATA_CLAIMS!$H:$H,$B29,DATA_CLAIMS!$V:$V,TEXT(H$16,"YYYYMM"),DATA_CLAIMS!$W:$W,"&lt;="&amp;TEXT($C$13,"YYYYMM"))</f>
        <v>7207.64</v>
      </c>
      <c r="I29" s="25">
        <f ca="1">SUMIFS(OFFSET(DATA_CLAIMS!$H:$H,0,MATCH($B$54,DATA_CLAIMS!$I$1:$W$1,0)),DATA_CLAIMS!$D:$D,$C$9,DATA_CLAIMS!$E:$E,$C$10,DATA_CLAIMS!$F:$F,$C$11,DATA_CLAIMS!$G:$G,$A$2,DATA_CLAIMS!$H:$H,$B29,DATA_CLAIMS!$V:$V,TEXT(I$16,"YYYYMM"),DATA_CLAIMS!$W:$W,"&lt;="&amp;TEXT($C$13,"YYYYMM"))</f>
        <v>6286.34</v>
      </c>
      <c r="J29" s="25">
        <f ca="1">SUMIFS(OFFSET(DATA_CLAIMS!$H:$H,0,MATCH($B$54,DATA_CLAIMS!$I$1:$W$1,0)),DATA_CLAIMS!$D:$D,$C$9,DATA_CLAIMS!$E:$E,$C$10,DATA_CLAIMS!$F:$F,$C$11,DATA_CLAIMS!$G:$G,$A$2,DATA_CLAIMS!$H:$H,$B29,DATA_CLAIMS!$V:$V,TEXT(J$16,"YYYYMM"),DATA_CLAIMS!$W:$W,"&lt;="&amp;TEXT($C$13,"YYYYMM"))</f>
        <v>7280.41</v>
      </c>
      <c r="K29" s="25">
        <f ca="1">SUMIFS(OFFSET(DATA_CLAIMS!$H:$H,0,MATCH($B$54,DATA_CLAIMS!$I$1:$W$1,0)),DATA_CLAIMS!$D:$D,$C$9,DATA_CLAIMS!$E:$E,$C$10,DATA_CLAIMS!$F:$F,$C$11,DATA_CLAIMS!$G:$G,$A$2,DATA_CLAIMS!$H:$H,$B29,DATA_CLAIMS!$V:$V,TEXT(K$16,"YYYYMM"),DATA_CLAIMS!$W:$W,"&lt;="&amp;TEXT($C$13,"YYYYMM"))</f>
        <v>6028.27</v>
      </c>
      <c r="L29" s="25">
        <f ca="1">SUMIFS(OFFSET(DATA_CLAIMS!$H:$H,0,MATCH($B$54,DATA_CLAIMS!$I$1:$W$1,0)),DATA_CLAIMS!$D:$D,$C$9,DATA_CLAIMS!$E:$E,$C$10,DATA_CLAIMS!$F:$F,$C$11,DATA_CLAIMS!$G:$G,$A$2,DATA_CLAIMS!$H:$H,$B29,DATA_CLAIMS!$V:$V,TEXT(L$16,"YYYYMM"),DATA_CLAIMS!$W:$W,"&lt;="&amp;TEXT($C$13,"YYYYMM"))</f>
        <v>5700.5300000000007</v>
      </c>
      <c r="M29" s="25">
        <f ca="1">SUMIFS(OFFSET(DATA_CLAIMS!$H:$H,0,MATCH($B$54,DATA_CLAIMS!$I$1:$W$1,0)),DATA_CLAIMS!$D:$D,$C$9,DATA_CLAIMS!$E:$E,$C$10,DATA_CLAIMS!$F:$F,$C$11,DATA_CLAIMS!$G:$G,$A$2,DATA_CLAIMS!$H:$H,$B29,DATA_CLAIMS!$V:$V,TEXT(M$16,"YYYYMM"),DATA_CLAIMS!$W:$W,"&lt;="&amp;TEXT($C$13,"YYYYMM"))</f>
        <v>7202.58</v>
      </c>
      <c r="N29" s="17">
        <f ca="1">SUMIFS(OFFSET(DATA_CLAIMS!$H:$H,0,MATCH($B$54,DATA_CLAIMS!$I$1:$W$1,0)),DATA_CLAIMS!$D:$D,$C$9,DATA_CLAIMS!$E:$E,$C$10,DATA_CLAIMS!$F:$F,$C$11,DATA_CLAIMS!$G:$G,$A$2,DATA_CLAIMS!$H:$H,$B29,DATA_CLAIMS!$V:$V,TEXT(N$16,"YYYYMM"),DATA_CLAIMS!$W:$W,"&lt;="&amp;TEXT($C$13,"YYYYMM"))</f>
        <v>9299.89</v>
      </c>
      <c r="O29" s="17">
        <f t="shared" ca="1" si="1"/>
        <v>82062.810000000012</v>
      </c>
    </row>
    <row r="30" spans="1:15" x14ac:dyDescent="0.35">
      <c r="A30" s="28" t="s">
        <v>13</v>
      </c>
      <c r="B30" s="32">
        <v>82</v>
      </c>
      <c r="C30" s="25">
        <f ca="1">SUMIFS(OFFSET(DATA_CLAIMS!$H:$H,0,MATCH($B$54,DATA_CLAIMS!$I$1:$W$1,0)),DATA_CLAIMS!$D:$D,$C$9,DATA_CLAIMS!$E:$E,$C$10,DATA_CLAIMS!$F:$F,$C$11,DATA_CLAIMS!$G:$G,$A$2,DATA_CLAIMS!$H:$H,$B30,DATA_CLAIMS!$V:$V,TEXT(C$16,"YYYYMM"),DATA_CLAIMS!$W:$W,"&lt;="&amp;TEXT($C$13,"YYYYMM"))</f>
        <v>25629.58</v>
      </c>
      <c r="D30" s="25">
        <f ca="1">SUMIFS(OFFSET(DATA_CLAIMS!$H:$H,0,MATCH($B$54,DATA_CLAIMS!$I$1:$W$1,0)),DATA_CLAIMS!$D:$D,$C$9,DATA_CLAIMS!$E:$E,$C$10,DATA_CLAIMS!$F:$F,$C$11,DATA_CLAIMS!$G:$G,$A$2,DATA_CLAIMS!$H:$H,$B30,DATA_CLAIMS!$V:$V,TEXT(D$16,"YYYYMM"),DATA_CLAIMS!$W:$W,"&lt;="&amp;TEXT($C$13,"YYYYMM"))</f>
        <v>36614.789999999994</v>
      </c>
      <c r="E30" s="25">
        <f ca="1">SUMIFS(OFFSET(DATA_CLAIMS!$H:$H,0,MATCH($B$54,DATA_CLAIMS!$I$1:$W$1,0)),DATA_CLAIMS!$D:$D,$C$9,DATA_CLAIMS!$E:$E,$C$10,DATA_CLAIMS!$F:$F,$C$11,DATA_CLAIMS!$G:$G,$A$2,DATA_CLAIMS!$H:$H,$B30,DATA_CLAIMS!$V:$V,TEXT(E$16,"YYYYMM"),DATA_CLAIMS!$W:$W,"&lt;="&amp;TEXT($C$13,"YYYYMM"))</f>
        <v>76891.050000000017</v>
      </c>
      <c r="F30" s="25">
        <f ca="1">SUMIFS(OFFSET(DATA_CLAIMS!$H:$H,0,MATCH($B$54,DATA_CLAIMS!$I$1:$W$1,0)),DATA_CLAIMS!$D:$D,$C$9,DATA_CLAIMS!$E:$E,$C$10,DATA_CLAIMS!$F:$F,$C$11,DATA_CLAIMS!$G:$G,$A$2,DATA_CLAIMS!$H:$H,$B30,DATA_CLAIMS!$V:$V,TEXT(F$16,"YYYYMM"),DATA_CLAIMS!$W:$W,"&lt;="&amp;TEXT($C$13,"YYYYMM"))</f>
        <v>68399.289999999994</v>
      </c>
      <c r="G30" s="25">
        <f ca="1">SUMIFS(OFFSET(DATA_CLAIMS!$H:$H,0,MATCH($B$54,DATA_CLAIMS!$I$1:$W$1,0)),DATA_CLAIMS!$D:$D,$C$9,DATA_CLAIMS!$E:$E,$C$10,DATA_CLAIMS!$F:$F,$C$11,DATA_CLAIMS!$G:$G,$A$2,DATA_CLAIMS!$H:$H,$B30,DATA_CLAIMS!$V:$V,TEXT(G$16,"YYYYMM"),DATA_CLAIMS!$W:$W,"&lt;="&amp;TEXT($C$13,"YYYYMM"))</f>
        <v>58821.29</v>
      </c>
      <c r="H30" s="25">
        <f ca="1">SUMIFS(OFFSET(DATA_CLAIMS!$H:$H,0,MATCH($B$54,DATA_CLAIMS!$I$1:$W$1,0)),DATA_CLAIMS!$D:$D,$C$9,DATA_CLAIMS!$E:$E,$C$10,DATA_CLAIMS!$F:$F,$C$11,DATA_CLAIMS!$G:$G,$A$2,DATA_CLAIMS!$H:$H,$B30,DATA_CLAIMS!$V:$V,TEXT(H$16,"YYYYMM"),DATA_CLAIMS!$W:$W,"&lt;="&amp;TEXT($C$13,"YYYYMM"))</f>
        <v>38840.509999999995</v>
      </c>
      <c r="I30" s="25">
        <f ca="1">SUMIFS(OFFSET(DATA_CLAIMS!$H:$H,0,MATCH($B$54,DATA_CLAIMS!$I$1:$W$1,0)),DATA_CLAIMS!$D:$D,$C$9,DATA_CLAIMS!$E:$E,$C$10,DATA_CLAIMS!$F:$F,$C$11,DATA_CLAIMS!$G:$G,$A$2,DATA_CLAIMS!$H:$H,$B30,DATA_CLAIMS!$V:$V,TEXT(I$16,"YYYYMM"),DATA_CLAIMS!$W:$W,"&lt;="&amp;TEXT($C$13,"YYYYMM"))</f>
        <v>46738.98</v>
      </c>
      <c r="J30" s="25">
        <f ca="1">SUMIFS(OFFSET(DATA_CLAIMS!$H:$H,0,MATCH($B$54,DATA_CLAIMS!$I$1:$W$1,0)),DATA_CLAIMS!$D:$D,$C$9,DATA_CLAIMS!$E:$E,$C$10,DATA_CLAIMS!$F:$F,$C$11,DATA_CLAIMS!$G:$G,$A$2,DATA_CLAIMS!$H:$H,$B30,DATA_CLAIMS!$V:$V,TEXT(J$16,"YYYYMM"),DATA_CLAIMS!$W:$W,"&lt;="&amp;TEXT($C$13,"YYYYMM"))</f>
        <v>51295.589999999989</v>
      </c>
      <c r="K30" s="25">
        <f ca="1">SUMIFS(OFFSET(DATA_CLAIMS!$H:$H,0,MATCH($B$54,DATA_CLAIMS!$I$1:$W$1,0)),DATA_CLAIMS!$D:$D,$C$9,DATA_CLAIMS!$E:$E,$C$10,DATA_CLAIMS!$F:$F,$C$11,DATA_CLAIMS!$G:$G,$A$2,DATA_CLAIMS!$H:$H,$B30,DATA_CLAIMS!$V:$V,TEXT(K$16,"YYYYMM"),DATA_CLAIMS!$W:$W,"&lt;="&amp;TEXT($C$13,"YYYYMM"))</f>
        <v>63582.889999999992</v>
      </c>
      <c r="L30" s="25">
        <f ca="1">SUMIFS(OFFSET(DATA_CLAIMS!$H:$H,0,MATCH($B$54,DATA_CLAIMS!$I$1:$W$1,0)),DATA_CLAIMS!$D:$D,$C$9,DATA_CLAIMS!$E:$E,$C$10,DATA_CLAIMS!$F:$F,$C$11,DATA_CLAIMS!$G:$G,$A$2,DATA_CLAIMS!$H:$H,$B30,DATA_CLAIMS!$V:$V,TEXT(L$16,"YYYYMM"),DATA_CLAIMS!$W:$W,"&lt;="&amp;TEXT($C$13,"YYYYMM"))</f>
        <v>40109.250000000007</v>
      </c>
      <c r="M30" s="25">
        <f ca="1">SUMIFS(OFFSET(DATA_CLAIMS!$H:$H,0,MATCH($B$54,DATA_CLAIMS!$I$1:$W$1,0)),DATA_CLAIMS!$D:$D,$C$9,DATA_CLAIMS!$E:$E,$C$10,DATA_CLAIMS!$F:$F,$C$11,DATA_CLAIMS!$G:$G,$A$2,DATA_CLAIMS!$H:$H,$B30,DATA_CLAIMS!$V:$V,TEXT(M$16,"YYYYMM"),DATA_CLAIMS!$W:$W,"&lt;="&amp;TEXT($C$13,"YYYYMM"))</f>
        <v>44675.15</v>
      </c>
      <c r="N30" s="17">
        <f ca="1">SUMIFS(OFFSET(DATA_CLAIMS!$H:$H,0,MATCH($B$54,DATA_CLAIMS!$I$1:$W$1,0)),DATA_CLAIMS!$D:$D,$C$9,DATA_CLAIMS!$E:$E,$C$10,DATA_CLAIMS!$F:$F,$C$11,DATA_CLAIMS!$G:$G,$A$2,DATA_CLAIMS!$H:$H,$B30,DATA_CLAIMS!$V:$V,TEXT(N$16,"YYYYMM"),DATA_CLAIMS!$W:$W,"&lt;="&amp;TEXT($C$13,"YYYYMM"))</f>
        <v>48649.98</v>
      </c>
      <c r="O30" s="17">
        <f t="shared" ca="1" si="1"/>
        <v>600248.35</v>
      </c>
    </row>
    <row r="31" spans="1:15" x14ac:dyDescent="0.35">
      <c r="A31" s="28" t="s">
        <v>14</v>
      </c>
      <c r="B31" s="32"/>
      <c r="C31" s="25">
        <f t="shared" ref="C31:N31" ca="1" si="3">SUM(C26:C30)</f>
        <v>1376294.13</v>
      </c>
      <c r="D31" s="25">
        <f t="shared" ca="1" si="3"/>
        <v>1489377.5300000003</v>
      </c>
      <c r="E31" s="25">
        <f t="shared" ca="1" si="3"/>
        <v>1794957.78</v>
      </c>
      <c r="F31" s="25">
        <f t="shared" ca="1" si="3"/>
        <v>1511577.6500000001</v>
      </c>
      <c r="G31" s="25">
        <f t="shared" ca="1" si="3"/>
        <v>1659055.5199999998</v>
      </c>
      <c r="H31" s="25">
        <f t="shared" ca="1" si="3"/>
        <v>1482389.7599999998</v>
      </c>
      <c r="I31" s="25">
        <f t="shared" ca="1" si="3"/>
        <v>1480783.39</v>
      </c>
      <c r="J31" s="25">
        <f t="shared" ca="1" si="3"/>
        <v>1618049.83</v>
      </c>
      <c r="K31" s="25">
        <f t="shared" ca="1" si="3"/>
        <v>1651597.74</v>
      </c>
      <c r="L31" s="25">
        <f t="shared" ca="1" si="3"/>
        <v>1663609.3199999998</v>
      </c>
      <c r="M31" s="25">
        <f t="shared" ca="1" si="3"/>
        <v>1542432.5499999998</v>
      </c>
      <c r="N31" s="17">
        <f t="shared" ca="1" si="3"/>
        <v>1403320.3</v>
      </c>
      <c r="O31" s="17">
        <f t="shared" ca="1" si="1"/>
        <v>18673445.500000004</v>
      </c>
    </row>
    <row r="32" spans="1:15" ht="21" customHeight="1" x14ac:dyDescent="0.35">
      <c r="A32" s="18" t="s">
        <v>61</v>
      </c>
      <c r="B32" s="33"/>
      <c r="C32" s="19">
        <f ca="1">C24+C31</f>
        <v>4412086.43</v>
      </c>
      <c r="D32" s="19">
        <f t="shared" ref="D32:N32" ca="1" si="4">D24+D31</f>
        <v>3961974.04</v>
      </c>
      <c r="E32" s="19">
        <f t="shared" ca="1" si="4"/>
        <v>4052415.4299999997</v>
      </c>
      <c r="F32" s="19">
        <f t="shared" ca="1" si="4"/>
        <v>3652484.04</v>
      </c>
      <c r="G32" s="19">
        <f t="shared" ca="1" si="4"/>
        <v>3945810.129999999</v>
      </c>
      <c r="H32" s="19">
        <f t="shared" ca="1" si="4"/>
        <v>4532039.59</v>
      </c>
      <c r="I32" s="19">
        <f t="shared" ca="1" si="4"/>
        <v>3475597.09</v>
      </c>
      <c r="J32" s="19">
        <f t="shared" ca="1" si="4"/>
        <v>4117753.7300000004</v>
      </c>
      <c r="K32" s="19">
        <f t="shared" ca="1" si="4"/>
        <v>3912091.71</v>
      </c>
      <c r="L32" s="19">
        <f t="shared" ca="1" si="4"/>
        <v>3863985.51</v>
      </c>
      <c r="M32" s="19">
        <f t="shared" ca="1" si="4"/>
        <v>3618413.07</v>
      </c>
      <c r="N32" s="22">
        <f t="shared" ca="1" si="4"/>
        <v>3991683.3199999994</v>
      </c>
      <c r="O32" s="20">
        <f t="shared" ca="1" si="1"/>
        <v>47536334.089999996</v>
      </c>
    </row>
    <row r="33" spans="1:15" s="15" customFormat="1" ht="21" customHeight="1" x14ac:dyDescent="0.35">
      <c r="A33" s="47" t="s">
        <v>65</v>
      </c>
      <c r="B33" s="55"/>
      <c r="C33" s="46"/>
      <c r="D33" s="49"/>
      <c r="E33" s="49"/>
      <c r="F33" s="49"/>
      <c r="G33" s="49"/>
      <c r="H33" s="49"/>
      <c r="I33" s="49"/>
      <c r="J33" s="49"/>
      <c r="K33" s="49"/>
      <c r="L33" s="49"/>
      <c r="M33" s="49"/>
      <c r="N33" s="48"/>
      <c r="O33" s="48"/>
    </row>
    <row r="34" spans="1:15" x14ac:dyDescent="0.35">
      <c r="A34" s="16" t="s">
        <v>4</v>
      </c>
      <c r="B34" s="32">
        <v>60</v>
      </c>
      <c r="C34" s="25">
        <f t="shared" ref="C34:O34" ca="1" si="5">IFERROR(C19/C$17,0)</f>
        <v>680.00905541905547</v>
      </c>
      <c r="D34" s="25">
        <f t="shared" ca="1" si="5"/>
        <v>553.48138564273791</v>
      </c>
      <c r="E34" s="25">
        <f t="shared" ca="1" si="5"/>
        <v>527.80109065155807</v>
      </c>
      <c r="F34" s="25">
        <f t="shared" ca="1" si="5"/>
        <v>497.40874927953882</v>
      </c>
      <c r="G34" s="25">
        <f t="shared" ca="1" si="5"/>
        <v>550.76036885245901</v>
      </c>
      <c r="H34" s="25">
        <f t="shared" ca="1" si="5"/>
        <v>756.21831052944674</v>
      </c>
      <c r="I34" s="25">
        <f t="shared" ca="1" si="5"/>
        <v>489.76632038542607</v>
      </c>
      <c r="J34" s="25">
        <f t="shared" ca="1" si="5"/>
        <v>632.52881542699731</v>
      </c>
      <c r="K34" s="25">
        <f t="shared" ca="1" si="5"/>
        <v>595.83182980049878</v>
      </c>
      <c r="L34" s="25">
        <f t="shared" ca="1" si="5"/>
        <v>579.30539556962026</v>
      </c>
      <c r="M34" s="25">
        <f t="shared" ca="1" si="5"/>
        <v>546.45293350302256</v>
      </c>
      <c r="N34" s="17">
        <f t="shared" ca="1" si="5"/>
        <v>692.52053171044201</v>
      </c>
      <c r="O34" s="17">
        <f t="shared" ca="1" si="5"/>
        <v>591.40512420508753</v>
      </c>
    </row>
    <row r="35" spans="1:15" x14ac:dyDescent="0.35">
      <c r="A35" s="28" t="s">
        <v>5</v>
      </c>
      <c r="B35" s="32">
        <v>20</v>
      </c>
      <c r="C35" s="25">
        <f t="shared" ref="C35:O35" ca="1" si="6">IFERROR(C20/C$17,0)</f>
        <v>126.17201201201199</v>
      </c>
      <c r="D35" s="25">
        <f t="shared" ca="1" si="6"/>
        <v>109.79386199220922</v>
      </c>
      <c r="E35" s="25">
        <f t="shared" ca="1" si="6"/>
        <v>89.887951841359779</v>
      </c>
      <c r="F35" s="25">
        <f t="shared" ca="1" si="6"/>
        <v>101.19303170028817</v>
      </c>
      <c r="G35" s="25">
        <f t="shared" ca="1" si="6"/>
        <v>99.061135831381719</v>
      </c>
      <c r="H35" s="25">
        <f t="shared" ca="1" si="6"/>
        <v>127.454756097561</v>
      </c>
      <c r="I35" s="25">
        <f t="shared" ca="1" si="6"/>
        <v>85.769789220114433</v>
      </c>
      <c r="J35" s="25">
        <f t="shared" ca="1" si="6"/>
        <v>110.09257422711968</v>
      </c>
      <c r="K35" s="25">
        <f t="shared" ca="1" si="6"/>
        <v>88.208958852867823</v>
      </c>
      <c r="L35" s="25">
        <f t="shared" ca="1" si="6"/>
        <v>90.195955696202546</v>
      </c>
      <c r="M35" s="25">
        <f t="shared" ca="1" si="6"/>
        <v>93.297989182309905</v>
      </c>
      <c r="N35" s="17">
        <f t="shared" ca="1" si="6"/>
        <v>119.27115631005765</v>
      </c>
      <c r="O35" s="17">
        <f t="shared" ca="1" si="6"/>
        <v>103.59237976947536</v>
      </c>
    </row>
    <row r="36" spans="1:15" x14ac:dyDescent="0.35">
      <c r="A36" s="28" t="s">
        <v>42</v>
      </c>
      <c r="B36" s="32">
        <v>30</v>
      </c>
      <c r="C36" s="25">
        <f t="shared" ref="C36:O36" ca="1" si="7">IFERROR(C21/C$17,0)</f>
        <v>0</v>
      </c>
      <c r="D36" s="25">
        <f t="shared" ca="1" si="7"/>
        <v>0</v>
      </c>
      <c r="E36" s="25">
        <f t="shared" ca="1" si="7"/>
        <v>0</v>
      </c>
      <c r="F36" s="25">
        <f t="shared" ca="1" si="7"/>
        <v>0</v>
      </c>
      <c r="G36" s="25">
        <f t="shared" ca="1" si="7"/>
        <v>0</v>
      </c>
      <c r="H36" s="25">
        <f t="shared" ca="1" si="7"/>
        <v>0</v>
      </c>
      <c r="I36" s="25">
        <f t="shared" ca="1" si="7"/>
        <v>0</v>
      </c>
      <c r="J36" s="25">
        <f t="shared" ca="1" si="7"/>
        <v>0</v>
      </c>
      <c r="K36" s="25">
        <f t="shared" ca="1" si="7"/>
        <v>0</v>
      </c>
      <c r="L36" s="25">
        <f t="shared" ca="1" si="7"/>
        <v>0</v>
      </c>
      <c r="M36" s="25">
        <f t="shared" ca="1" si="7"/>
        <v>0</v>
      </c>
      <c r="N36" s="17">
        <f t="shared" ca="1" si="7"/>
        <v>0</v>
      </c>
      <c r="O36" s="17">
        <f t="shared" ca="1" si="7"/>
        <v>0</v>
      </c>
    </row>
    <row r="37" spans="1:15" x14ac:dyDescent="0.35">
      <c r="A37" s="28" t="s">
        <v>6</v>
      </c>
      <c r="B37" s="32">
        <v>10</v>
      </c>
      <c r="C37" s="25">
        <f t="shared" ref="C37:O37" ca="1" si="8">IFERROR(C22/C$17,0)</f>
        <v>10.521597051597054</v>
      </c>
      <c r="D37" s="25">
        <f t="shared" ca="1" si="8"/>
        <v>14.093614357262103</v>
      </c>
      <c r="E37" s="25">
        <f t="shared" ca="1" si="8"/>
        <v>16.290844192634562</v>
      </c>
      <c r="F37" s="25">
        <f t="shared" ca="1" si="8"/>
        <v>15.557703170028816</v>
      </c>
      <c r="G37" s="25">
        <f t="shared" ca="1" si="8"/>
        <v>15.797359484777514</v>
      </c>
      <c r="H37" s="25">
        <f t="shared" ca="1" si="8"/>
        <v>15.027897085068414</v>
      </c>
      <c r="I37" s="25">
        <f t="shared" ca="1" si="8"/>
        <v>15.889554351099068</v>
      </c>
      <c r="J37" s="25">
        <f t="shared" ca="1" si="8"/>
        <v>14.307327823691459</v>
      </c>
      <c r="K37" s="25">
        <f t="shared" ca="1" si="8"/>
        <v>13.367044887780549</v>
      </c>
      <c r="L37" s="25">
        <f t="shared" ca="1" si="8"/>
        <v>15.903889240506329</v>
      </c>
      <c r="M37" s="25">
        <f t="shared" ca="1" si="8"/>
        <v>11.791673560292715</v>
      </c>
      <c r="N37" s="17">
        <f t="shared" ca="1" si="8"/>
        <v>7.2714702114029466</v>
      </c>
      <c r="O37" s="17">
        <f t="shared" ca="1" si="8"/>
        <v>13.850961844197137</v>
      </c>
    </row>
    <row r="38" spans="1:15" x14ac:dyDescent="0.35">
      <c r="A38" s="28" t="s">
        <v>7</v>
      </c>
      <c r="B38" s="32">
        <v>50</v>
      </c>
      <c r="C38" s="25">
        <f t="shared" ref="C38:O38" ca="1" si="9">IFERROR(C23/C$17,0)</f>
        <v>12.06946218946219</v>
      </c>
      <c r="D38" s="25">
        <f t="shared" ca="1" si="9"/>
        <v>10.610133555926543</v>
      </c>
      <c r="E38" s="25">
        <f t="shared" ca="1" si="9"/>
        <v>5.5265297450424935</v>
      </c>
      <c r="F38" s="25">
        <f t="shared" ca="1" si="9"/>
        <v>2.8164207492795388</v>
      </c>
      <c r="G38" s="25">
        <f t="shared" ca="1" si="9"/>
        <v>3.8057874707259951</v>
      </c>
      <c r="H38" s="25">
        <f t="shared" ca="1" si="9"/>
        <v>8.3929773944080903</v>
      </c>
      <c r="I38" s="25">
        <f t="shared" ca="1" si="9"/>
        <v>9.2409123757904243</v>
      </c>
      <c r="J38" s="25">
        <f t="shared" ca="1" si="9"/>
        <v>8.2086868686868684</v>
      </c>
      <c r="K38" s="25">
        <f t="shared" ca="1" si="9"/>
        <v>7.2349251870324185</v>
      </c>
      <c r="L38" s="25">
        <f t="shared" ca="1" si="9"/>
        <v>10.916338607594938</v>
      </c>
      <c r="M38" s="25">
        <f t="shared" ca="1" si="9"/>
        <v>8.9666369710467713</v>
      </c>
      <c r="N38" s="17">
        <f t="shared" ca="1" si="9"/>
        <v>10.00891736066624</v>
      </c>
      <c r="O38" s="17">
        <f t="shared" ca="1" si="9"/>
        <v>8.1350544018283006</v>
      </c>
    </row>
    <row r="39" spans="1:15" x14ac:dyDescent="0.35">
      <c r="A39" s="28" t="s">
        <v>8</v>
      </c>
      <c r="B39" s="32"/>
      <c r="C39" s="25">
        <f t="shared" ref="C39:O39" ca="1" si="10">IFERROR(C24/C$17,0)</f>
        <v>828.77212667212677</v>
      </c>
      <c r="D39" s="25">
        <f t="shared" ca="1" si="10"/>
        <v>687.97899554813569</v>
      </c>
      <c r="E39" s="25">
        <f t="shared" ca="1" si="10"/>
        <v>639.50641643059487</v>
      </c>
      <c r="F39" s="25">
        <f t="shared" ca="1" si="10"/>
        <v>616.97590489913534</v>
      </c>
      <c r="G39" s="25">
        <f t="shared" ca="1" si="10"/>
        <v>669.42465163934412</v>
      </c>
      <c r="H39" s="25">
        <f t="shared" ca="1" si="10"/>
        <v>907.09394110648429</v>
      </c>
      <c r="I39" s="25">
        <f t="shared" ca="1" si="10"/>
        <v>600.66657633242994</v>
      </c>
      <c r="J39" s="25">
        <f t="shared" ca="1" si="10"/>
        <v>765.13740434649537</v>
      </c>
      <c r="K39" s="25">
        <f t="shared" ca="1" si="10"/>
        <v>704.64275872817961</v>
      </c>
      <c r="L39" s="25">
        <f t="shared" ca="1" si="10"/>
        <v>696.32157911392403</v>
      </c>
      <c r="M39" s="25">
        <f t="shared" ca="1" si="10"/>
        <v>660.50923321667199</v>
      </c>
      <c r="N39" s="17">
        <f t="shared" ca="1" si="10"/>
        <v>829.07207559256869</v>
      </c>
      <c r="O39" s="17">
        <f t="shared" ca="1" si="10"/>
        <v>716.98352022058828</v>
      </c>
    </row>
    <row r="40" spans="1:15" s="15" customFormat="1" ht="21" customHeight="1" x14ac:dyDescent="0.35">
      <c r="A40" s="50" t="s">
        <v>66</v>
      </c>
      <c r="B40" s="51"/>
      <c r="C40" s="52"/>
      <c r="D40" s="53"/>
      <c r="E40" s="53"/>
      <c r="F40" s="53"/>
      <c r="G40" s="53"/>
      <c r="H40" s="53"/>
      <c r="I40" s="53"/>
      <c r="J40" s="53"/>
      <c r="K40" s="53"/>
      <c r="L40" s="53"/>
      <c r="M40" s="53"/>
      <c r="N40" s="54"/>
      <c r="O40" s="54"/>
    </row>
    <row r="41" spans="1:15" x14ac:dyDescent="0.35">
      <c r="A41" s="28" t="s">
        <v>9</v>
      </c>
      <c r="B41" s="32">
        <v>71</v>
      </c>
      <c r="C41" s="25">
        <f t="shared" ref="C41:O41" ca="1" si="11">IFERROR(C26/C$17,0)</f>
        <v>200.44549276549279</v>
      </c>
      <c r="D41" s="25">
        <f t="shared" ca="1" si="11"/>
        <v>205.48702281580412</v>
      </c>
      <c r="E41" s="25">
        <f t="shared" ca="1" si="11"/>
        <v>245.46587252124644</v>
      </c>
      <c r="F41" s="25">
        <f t="shared" ca="1" si="11"/>
        <v>216.99735446685878</v>
      </c>
      <c r="G41" s="25">
        <f t="shared" ca="1" si="11"/>
        <v>263.59275761124115</v>
      </c>
      <c r="H41" s="25">
        <f t="shared" ca="1" si="11"/>
        <v>228.56952706722183</v>
      </c>
      <c r="I41" s="25">
        <f t="shared" ca="1" si="11"/>
        <v>242.31849442938869</v>
      </c>
      <c r="J41" s="25">
        <f t="shared" ca="1" si="11"/>
        <v>249.6767952249771</v>
      </c>
      <c r="K41" s="25">
        <f t="shared" ca="1" si="11"/>
        <v>267.27870635910222</v>
      </c>
      <c r="L41" s="25">
        <f t="shared" ca="1" si="11"/>
        <v>261.34161708860762</v>
      </c>
      <c r="M41" s="25">
        <f t="shared" ca="1" si="11"/>
        <v>248.99019090041358</v>
      </c>
      <c r="N41" s="17">
        <f t="shared" ca="1" si="11"/>
        <v>214.35712043561824</v>
      </c>
      <c r="O41" s="17">
        <f t="shared" ca="1" si="11"/>
        <v>236.40236660373603</v>
      </c>
    </row>
    <row r="42" spans="1:15" x14ac:dyDescent="0.35">
      <c r="A42" s="28" t="s">
        <v>10</v>
      </c>
      <c r="B42" s="32">
        <v>72</v>
      </c>
      <c r="C42" s="25">
        <f t="shared" ref="C42:O42" ca="1" si="12">IFERROR(C27/C$17,0)</f>
        <v>0.63715533715533723</v>
      </c>
      <c r="D42" s="25">
        <f t="shared" ca="1" si="12"/>
        <v>0.23951307735114077</v>
      </c>
      <c r="E42" s="25">
        <f t="shared" ca="1" si="12"/>
        <v>0.48913314447592066</v>
      </c>
      <c r="F42" s="25">
        <f t="shared" ca="1" si="12"/>
        <v>0.42299999999999999</v>
      </c>
      <c r="G42" s="25">
        <f t="shared" ca="1" si="12"/>
        <v>2.1661680327868851</v>
      </c>
      <c r="H42" s="25">
        <f t="shared" ca="1" si="12"/>
        <v>0.68258477096966097</v>
      </c>
      <c r="I42" s="25">
        <f t="shared" ca="1" si="12"/>
        <v>0.32352303523035231</v>
      </c>
      <c r="J42" s="25">
        <f t="shared" ca="1" si="12"/>
        <v>0.81132843587389047</v>
      </c>
      <c r="K42" s="25">
        <f t="shared" ca="1" si="12"/>
        <v>0.40981296758104735</v>
      </c>
      <c r="L42" s="25">
        <f t="shared" ca="1" si="12"/>
        <v>1.3127215189873418</v>
      </c>
      <c r="M42" s="25">
        <f t="shared" ca="1" si="12"/>
        <v>2.5561469933184857</v>
      </c>
      <c r="N42" s="17">
        <f t="shared" ca="1" si="12"/>
        <v>1.9762363869314541</v>
      </c>
      <c r="O42" s="17">
        <f t="shared" ca="1" si="12"/>
        <v>0.98060736287758354</v>
      </c>
    </row>
    <row r="43" spans="1:15" x14ac:dyDescent="0.35">
      <c r="A43" s="28" t="s">
        <v>11</v>
      </c>
      <c r="B43" s="32">
        <v>40</v>
      </c>
      <c r="C43" s="25">
        <f t="shared" ref="C43:O43" ca="1" si="13">IFERROR(C28/C$17,0)</f>
        <v>166.49035217035214</v>
      </c>
      <c r="D43" s="25">
        <f t="shared" ca="1" si="13"/>
        <v>196.59668336115752</v>
      </c>
      <c r="E43" s="25">
        <f t="shared" ca="1" si="13"/>
        <v>238.40600000000001</v>
      </c>
      <c r="F43" s="25">
        <f t="shared" ca="1" si="13"/>
        <v>196.79017579250717</v>
      </c>
      <c r="G43" s="25">
        <f t="shared" ca="1" si="13"/>
        <v>200.39301229508195</v>
      </c>
      <c r="H43" s="25">
        <f t="shared" ca="1" si="13"/>
        <v>197.97620761451523</v>
      </c>
      <c r="I43" s="25">
        <f t="shared" ca="1" si="13"/>
        <v>187.2761005721168</v>
      </c>
      <c r="J43" s="25">
        <f t="shared" ca="1" si="13"/>
        <v>226.85311600857051</v>
      </c>
      <c r="K43" s="25">
        <f t="shared" ca="1" si="13"/>
        <v>225.44944201995011</v>
      </c>
      <c r="L43" s="25">
        <f t="shared" ca="1" si="13"/>
        <v>249.30754113924047</v>
      </c>
      <c r="M43" s="25">
        <f t="shared" ca="1" si="13"/>
        <v>222.69954820235446</v>
      </c>
      <c r="N43" s="17">
        <f t="shared" ca="1" si="13"/>
        <v>214.59887572069189</v>
      </c>
      <c r="O43" s="17">
        <f t="shared" ca="1" si="13"/>
        <v>209.53510880365658</v>
      </c>
    </row>
    <row r="44" spans="1:15" x14ac:dyDescent="0.35">
      <c r="A44" s="28" t="s">
        <v>12</v>
      </c>
      <c r="B44" s="32">
        <v>81</v>
      </c>
      <c r="C44" s="25">
        <f t="shared" ref="C44:O44" ca="1" si="14">IFERROR(C29/C$17,0)</f>
        <v>1.158790608790609</v>
      </c>
      <c r="D44" s="25">
        <f t="shared" ca="1" si="14"/>
        <v>1.8956844741235392</v>
      </c>
      <c r="E44" s="25">
        <f t="shared" ca="1" si="14"/>
        <v>2.3434504249291783</v>
      </c>
      <c r="F44" s="25">
        <f t="shared" ca="1" si="14"/>
        <v>1.6910144092219019</v>
      </c>
      <c r="G44" s="25">
        <f t="shared" ca="1" si="14"/>
        <v>2.3007055035128805</v>
      </c>
      <c r="H44" s="25">
        <f t="shared" ca="1" si="14"/>
        <v>2.1438548483045805</v>
      </c>
      <c r="I44" s="25">
        <f t="shared" ca="1" si="14"/>
        <v>1.8929057512797351</v>
      </c>
      <c r="J44" s="25">
        <f t="shared" ca="1" si="14"/>
        <v>2.2284695439240894</v>
      </c>
      <c r="K44" s="25">
        <f t="shared" ca="1" si="14"/>
        <v>1.8791365336658354</v>
      </c>
      <c r="L44" s="25">
        <f t="shared" ca="1" si="14"/>
        <v>1.8039651898734179</v>
      </c>
      <c r="M44" s="25">
        <f t="shared" ca="1" si="14"/>
        <v>2.2916258351893095</v>
      </c>
      <c r="N44" s="17">
        <f t="shared" ca="1" si="14"/>
        <v>2.9788244714926329</v>
      </c>
      <c r="O44" s="17">
        <f t="shared" ca="1" si="14"/>
        <v>2.038523698330684</v>
      </c>
    </row>
    <row r="45" spans="1:15" x14ac:dyDescent="0.35">
      <c r="A45" s="28" t="s">
        <v>13</v>
      </c>
      <c r="B45" s="32">
        <v>82</v>
      </c>
      <c r="C45" s="25">
        <f t="shared" ref="C45:O45" ca="1" si="15">IFERROR(C30/C$17,0)</f>
        <v>6.9968823368823374</v>
      </c>
      <c r="D45" s="25">
        <f t="shared" ca="1" si="15"/>
        <v>10.187754590984973</v>
      </c>
      <c r="E45" s="25">
        <f t="shared" ca="1" si="15"/>
        <v>21.782167138810202</v>
      </c>
      <c r="F45" s="25">
        <f t="shared" ca="1" si="15"/>
        <v>19.711610951008645</v>
      </c>
      <c r="G45" s="25">
        <f t="shared" ca="1" si="15"/>
        <v>17.219347189695551</v>
      </c>
      <c r="H45" s="25">
        <f t="shared" ca="1" si="15"/>
        <v>11.552798929208803</v>
      </c>
      <c r="I45" s="25">
        <f t="shared" ca="1" si="15"/>
        <v>14.073766937669378</v>
      </c>
      <c r="J45" s="25">
        <f t="shared" ca="1" si="15"/>
        <v>15.701129476584018</v>
      </c>
      <c r="K45" s="25">
        <f t="shared" ca="1" si="15"/>
        <v>19.820102867830421</v>
      </c>
      <c r="L45" s="25">
        <f t="shared" ca="1" si="15"/>
        <v>12.692800632911394</v>
      </c>
      <c r="M45" s="25">
        <f t="shared" ca="1" si="15"/>
        <v>14.214174355711105</v>
      </c>
      <c r="N45" s="17">
        <f t="shared" ca="1" si="15"/>
        <v>15.582953235105702</v>
      </c>
      <c r="O45" s="17">
        <f t="shared" ca="1" si="15"/>
        <v>14.910779759538951</v>
      </c>
    </row>
    <row r="46" spans="1:15" x14ac:dyDescent="0.35">
      <c r="A46" s="56" t="s">
        <v>14</v>
      </c>
      <c r="B46" s="34"/>
      <c r="C46" s="25">
        <f t="shared" ref="C46:O46" ca="1" si="16">IFERROR(C31/C$17,0)</f>
        <v>375.72867321867318</v>
      </c>
      <c r="D46" s="25">
        <f t="shared" ca="1" si="16"/>
        <v>414.40665831942135</v>
      </c>
      <c r="E46" s="25">
        <f t="shared" ca="1" si="16"/>
        <v>508.48662322946177</v>
      </c>
      <c r="F46" s="25">
        <f t="shared" ca="1" si="16"/>
        <v>435.61315561959657</v>
      </c>
      <c r="G46" s="25">
        <f t="shared" ca="1" si="16"/>
        <v>485.67199063231845</v>
      </c>
      <c r="H46" s="25">
        <f t="shared" ca="1" si="16"/>
        <v>440.92497323022002</v>
      </c>
      <c r="I46" s="25">
        <f t="shared" ca="1" si="16"/>
        <v>445.88479072568498</v>
      </c>
      <c r="J46" s="25">
        <f t="shared" ca="1" si="16"/>
        <v>495.27083868992963</v>
      </c>
      <c r="K46" s="25">
        <f t="shared" ca="1" si="16"/>
        <v>514.8372007481297</v>
      </c>
      <c r="L46" s="25">
        <f t="shared" ca="1" si="16"/>
        <v>526.45864556962022</v>
      </c>
      <c r="M46" s="25">
        <f t="shared" ca="1" si="16"/>
        <v>490.75168628698691</v>
      </c>
      <c r="N46" s="17">
        <f t="shared" ca="1" si="16"/>
        <v>449.49401024983985</v>
      </c>
      <c r="O46" s="17">
        <f t="shared" ca="1" si="16"/>
        <v>463.86738622813999</v>
      </c>
    </row>
    <row r="47" spans="1:15" s="15" customFormat="1" ht="21" customHeight="1" x14ac:dyDescent="0.35">
      <c r="A47" s="45" t="s">
        <v>62</v>
      </c>
      <c r="B47" s="44"/>
      <c r="C47" s="21">
        <f t="shared" ref="C47:O47" ca="1" si="17">IFERROR(C32/C$17,0)</f>
        <v>1204.5007998907997</v>
      </c>
      <c r="D47" s="21">
        <f t="shared" ca="1" si="17"/>
        <v>1102.385653867557</v>
      </c>
      <c r="E47" s="21">
        <f t="shared" ca="1" si="17"/>
        <v>1147.9930396600566</v>
      </c>
      <c r="F47" s="21">
        <f t="shared" ca="1" si="17"/>
        <v>1052.5890605187319</v>
      </c>
      <c r="G47" s="21">
        <f t="shared" ca="1" si="17"/>
        <v>1155.0966422716624</v>
      </c>
      <c r="H47" s="21">
        <f t="shared" ca="1" si="17"/>
        <v>1348.0189143367043</v>
      </c>
      <c r="I47" s="21">
        <f t="shared" ca="1" si="17"/>
        <v>1046.5513670581149</v>
      </c>
      <c r="J47" s="21">
        <f t="shared" ca="1" si="17"/>
        <v>1260.4082430364249</v>
      </c>
      <c r="K47" s="21">
        <f t="shared" ca="1" si="17"/>
        <v>1219.4799594763092</v>
      </c>
      <c r="L47" s="21">
        <f t="shared" ca="1" si="17"/>
        <v>1222.7802246835442</v>
      </c>
      <c r="M47" s="21">
        <f t="shared" ca="1" si="17"/>
        <v>1151.2609195036589</v>
      </c>
      <c r="N47" s="22">
        <f t="shared" ca="1" si="17"/>
        <v>1278.5660858424085</v>
      </c>
      <c r="O47" s="22">
        <f t="shared" ca="1" si="17"/>
        <v>1180.850906448728</v>
      </c>
    </row>
    <row r="48" spans="1:15" s="15" customFormat="1" ht="21" customHeight="1" x14ac:dyDescent="0.35">
      <c r="A48" s="93" t="s">
        <v>78</v>
      </c>
      <c r="B48" s="92"/>
      <c r="C48" s="25"/>
      <c r="D48" s="25"/>
      <c r="E48" s="25"/>
      <c r="F48" s="25"/>
      <c r="G48" s="25"/>
      <c r="H48" s="25"/>
      <c r="I48" s="25"/>
      <c r="J48" s="25"/>
      <c r="K48" s="25"/>
      <c r="L48" s="25"/>
      <c r="M48" s="25"/>
      <c r="N48" s="25"/>
      <c r="O48" s="25"/>
    </row>
    <row r="49" spans="1:15" s="15" customFormat="1" ht="21" customHeight="1" x14ac:dyDescent="0.35">
      <c r="A49" s="92" t="s">
        <v>79</v>
      </c>
      <c r="B49" s="92"/>
      <c r="C49" s="25"/>
      <c r="D49" s="25"/>
      <c r="E49" s="25"/>
      <c r="F49" s="25"/>
      <c r="G49" s="25"/>
      <c r="H49" s="25"/>
      <c r="I49" s="25"/>
      <c r="J49" s="25"/>
      <c r="K49" s="25"/>
      <c r="L49" s="25"/>
      <c r="M49" s="25"/>
      <c r="N49" s="25"/>
      <c r="O49" s="25"/>
    </row>
    <row r="50" spans="1:15" s="15" customFormat="1" ht="21" customHeight="1" x14ac:dyDescent="0.35">
      <c r="A50" s="92"/>
      <c r="B50" s="92"/>
      <c r="C50" s="25"/>
      <c r="D50" s="25"/>
      <c r="E50" s="25"/>
      <c r="F50" s="25"/>
      <c r="G50" s="25"/>
      <c r="H50" s="25"/>
      <c r="I50" s="25"/>
      <c r="J50" s="25"/>
      <c r="K50" s="25"/>
      <c r="L50" s="25"/>
      <c r="M50" s="25"/>
      <c r="N50" s="25"/>
      <c r="O50" s="25"/>
    </row>
    <row r="51" spans="1:15" s="15" customFormat="1" ht="21" hidden="1" customHeight="1" x14ac:dyDescent="0.35">
      <c r="A51" s="92"/>
      <c r="B51" s="92"/>
      <c r="C51" s="25"/>
      <c r="D51" s="25"/>
      <c r="E51" s="25"/>
      <c r="F51" s="25"/>
      <c r="G51" s="25"/>
      <c r="H51" s="25"/>
      <c r="I51" s="25"/>
      <c r="J51" s="25"/>
      <c r="K51" s="25"/>
      <c r="L51" s="25"/>
      <c r="M51" s="25"/>
      <c r="N51" s="25"/>
      <c r="O51" s="25"/>
    </row>
    <row r="52" spans="1:15" s="15" customFormat="1" ht="21" hidden="1" customHeight="1" x14ac:dyDescent="0.35">
      <c r="A52" s="92"/>
      <c r="B52" s="92"/>
      <c r="C52" s="25"/>
      <c r="D52" s="25"/>
      <c r="E52" s="25"/>
      <c r="F52" s="25"/>
      <c r="G52" s="25"/>
      <c r="H52" s="25"/>
      <c r="I52" s="25"/>
      <c r="J52" s="25"/>
      <c r="K52" s="25"/>
      <c r="L52" s="25"/>
      <c r="M52" s="25"/>
      <c r="N52" s="25"/>
      <c r="O52" s="25"/>
    </row>
    <row r="53" spans="1:15" ht="14" hidden="1" customHeight="1" x14ac:dyDescent="0.35"/>
    <row r="54" spans="1:15" hidden="1" x14ac:dyDescent="0.35">
      <c r="A54" s="40" t="s">
        <v>1</v>
      </c>
      <c r="B54" s="41" t="str">
        <f>VLOOKUP(C8,$A$55:$B$67,2,FALSE)</f>
        <v>DC_AMT_AGG_APA</v>
      </c>
      <c r="C54" s="40"/>
      <c r="F54" s="35"/>
    </row>
    <row r="55" spans="1:15" hidden="1" x14ac:dyDescent="0.35">
      <c r="A55" s="40" t="s">
        <v>54</v>
      </c>
      <c r="B55" s="40" t="s">
        <v>30</v>
      </c>
      <c r="C55" s="40"/>
    </row>
    <row r="56" spans="1:15" hidden="1" x14ac:dyDescent="0.35">
      <c r="A56" s="40" t="s">
        <v>56</v>
      </c>
      <c r="B56" s="40" t="s">
        <v>31</v>
      </c>
      <c r="C56" s="40"/>
    </row>
    <row r="57" spans="1:15" hidden="1" x14ac:dyDescent="0.35">
      <c r="A57" s="40" t="s">
        <v>43</v>
      </c>
      <c r="B57" s="40" t="s">
        <v>32</v>
      </c>
      <c r="C57" s="40"/>
    </row>
    <row r="58" spans="1:15" hidden="1" x14ac:dyDescent="0.35">
      <c r="A58" s="40" t="s">
        <v>72</v>
      </c>
      <c r="B58" t="s">
        <v>68</v>
      </c>
      <c r="C58" s="40"/>
    </row>
    <row r="59" spans="1:15" hidden="1" x14ac:dyDescent="0.35">
      <c r="A59" s="40" t="s">
        <v>73</v>
      </c>
      <c r="B59" t="s">
        <v>69</v>
      </c>
      <c r="C59" s="40"/>
    </row>
    <row r="60" spans="1:15" hidden="1" x14ac:dyDescent="0.35">
      <c r="A60" s="40" t="s">
        <v>74</v>
      </c>
      <c r="B60" t="s">
        <v>70</v>
      </c>
      <c r="C60" s="40"/>
    </row>
    <row r="61" spans="1:15" hidden="1" x14ac:dyDescent="0.35">
      <c r="A61" s="40" t="s">
        <v>55</v>
      </c>
      <c r="B61" s="40" t="s">
        <v>33</v>
      </c>
      <c r="C61" s="40"/>
    </row>
    <row r="62" spans="1:15" hidden="1" x14ac:dyDescent="0.35">
      <c r="A62" s="40" t="s">
        <v>44</v>
      </c>
      <c r="B62" s="40" t="s">
        <v>34</v>
      </c>
      <c r="C62" s="40"/>
    </row>
    <row r="63" spans="1:15" hidden="1" x14ac:dyDescent="0.35">
      <c r="A63" s="40" t="s">
        <v>45</v>
      </c>
      <c r="B63" s="40" t="s">
        <v>35</v>
      </c>
      <c r="C63" s="40"/>
    </row>
    <row r="64" spans="1:15" hidden="1" x14ac:dyDescent="0.35">
      <c r="A64" s="40" t="s">
        <v>46</v>
      </c>
      <c r="B64" s="40" t="s">
        <v>36</v>
      </c>
      <c r="C64" s="40"/>
    </row>
    <row r="65" spans="1:3" hidden="1" x14ac:dyDescent="0.35">
      <c r="A65" s="40" t="s">
        <v>47</v>
      </c>
      <c r="B65" s="40" t="s">
        <v>37</v>
      </c>
      <c r="C65" s="40"/>
    </row>
    <row r="66" spans="1:3" hidden="1" x14ac:dyDescent="0.35">
      <c r="A66" s="40" t="s">
        <v>76</v>
      </c>
      <c r="B66" t="s">
        <v>75</v>
      </c>
      <c r="C66" s="40"/>
    </row>
    <row r="67" spans="1:3" hidden="1" x14ac:dyDescent="0.35">
      <c r="A67" s="40" t="s">
        <v>71</v>
      </c>
      <c r="B67" s="40" t="s">
        <v>77</v>
      </c>
    </row>
    <row r="68" spans="1:3" hidden="1" x14ac:dyDescent="0.35"/>
  </sheetData>
  <dataValidations count="4">
    <dataValidation type="list" allowBlank="1" showInputMessage="1" showErrorMessage="1" sqref="C11" xr:uid="{89A135EE-440C-42B8-B717-A3C82A6BAC0A}">
      <formula1>"*,BLEND,RATEBOOK"</formula1>
    </dataValidation>
    <dataValidation type="list" allowBlank="1" showInputMessage="1" showErrorMessage="1" sqref="C10" xr:uid="{F58C4140-4A30-470E-8E59-9EE82AF77D63}">
      <formula1>"*,C,V"</formula1>
    </dataValidation>
    <dataValidation type="list" allowBlank="1" showInputMessage="1" showErrorMessage="1" sqref="C9" xr:uid="{C94038F8-6ADA-41A0-8047-643752616DE6}">
      <formula1>"*,AD,ESRD"</formula1>
    </dataValidation>
    <dataValidation type="list" allowBlank="1" showInputMessage="1" showErrorMessage="1" sqref="C8" xr:uid="{CDD96A84-CD2B-4534-805D-72BA52DAA6D7}">
      <formula1>$A$55:$A$67</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2E7F6-1723-4BC4-B5AB-8D6D705E9271}">
  <sheetPr>
    <pageSetUpPr fitToPage="1"/>
  </sheetPr>
  <dimension ref="A1:N62"/>
  <sheetViews>
    <sheetView zoomScale="85" zoomScaleNormal="85" workbookViewId="0">
      <selection activeCell="A23" sqref="A23"/>
    </sheetView>
  </sheetViews>
  <sheetFormatPr defaultColWidth="9.1796875" defaultRowHeight="14.5" x14ac:dyDescent="0.35"/>
  <cols>
    <col min="1" max="1" width="15.54296875" customWidth="1"/>
    <col min="2" max="14" width="16.7265625" customWidth="1"/>
  </cols>
  <sheetData>
    <row r="1" spans="1:14" x14ac:dyDescent="0.35">
      <c r="A1" s="1" t="str">
        <f>CLAIM_TYPE!A1</f>
        <v xml:space="preserve">Global and Professional Direct Contracting (GPDC) Model | Monthly Expenditure Report 12/2022 </v>
      </c>
    </row>
    <row r="2" spans="1:14" x14ac:dyDescent="0.35">
      <c r="A2" s="1" t="str">
        <f>CLAIM_TYPE!A2</f>
        <v>D0120</v>
      </c>
    </row>
    <row r="3" spans="1:14" x14ac:dyDescent="0.35">
      <c r="A3" s="1" t="s">
        <v>20</v>
      </c>
    </row>
    <row r="4" spans="1:14" x14ac:dyDescent="0.35">
      <c r="A4" s="1" t="str">
        <f>CLAIM_TYPE!A4</f>
        <v xml:space="preserve">Beneficiaries Aligned as of 02/01/2023 </v>
      </c>
    </row>
    <row r="5" spans="1:14" ht="15" thickBot="1" x14ac:dyDescent="0.4">
      <c r="A5" s="1"/>
    </row>
    <row r="6" spans="1:14" ht="15" thickTop="1" x14ac:dyDescent="0.35">
      <c r="A6" s="2" t="s">
        <v>0</v>
      </c>
      <c r="B6" s="3"/>
      <c r="C6" s="4"/>
    </row>
    <row r="7" spans="1:14" x14ac:dyDescent="0.35">
      <c r="A7" s="5" t="s">
        <v>1</v>
      </c>
      <c r="B7" s="6"/>
      <c r="C7" s="7" t="s">
        <v>71</v>
      </c>
    </row>
    <row r="8" spans="1:14" x14ac:dyDescent="0.35">
      <c r="A8" s="8" t="s">
        <v>21</v>
      </c>
      <c r="C8" s="9" t="s">
        <v>18</v>
      </c>
    </row>
    <row r="9" spans="1:14" x14ac:dyDescent="0.35">
      <c r="A9" s="8" t="s">
        <v>59</v>
      </c>
      <c r="C9" s="9" t="s">
        <v>18</v>
      </c>
    </row>
    <row r="10" spans="1:14" x14ac:dyDescent="0.35">
      <c r="A10" s="8" t="s">
        <v>60</v>
      </c>
      <c r="C10" s="9" t="s">
        <v>18</v>
      </c>
    </row>
    <row r="11" spans="1:14" x14ac:dyDescent="0.35">
      <c r="A11" s="8" t="s">
        <v>81</v>
      </c>
      <c r="C11" s="23">
        <f>YEAR(CLAIM_TYPE!C12)</f>
        <v>2022</v>
      </c>
    </row>
    <row r="12" spans="1:14" ht="15" thickBot="1" x14ac:dyDescent="0.4">
      <c r="A12" s="11" t="s">
        <v>80</v>
      </c>
      <c r="B12" s="12"/>
      <c r="C12" s="39" t="s">
        <v>48</v>
      </c>
    </row>
    <row r="13" spans="1:14" ht="15" thickTop="1" x14ac:dyDescent="0.35">
      <c r="B13" s="24"/>
    </row>
    <row r="14" spans="1:14" x14ac:dyDescent="0.35">
      <c r="A14" s="75"/>
      <c r="B14" s="67" t="s">
        <v>2</v>
      </c>
      <c r="C14" s="59"/>
      <c r="D14" s="59"/>
      <c r="E14" s="59"/>
      <c r="F14" s="59"/>
      <c r="G14" s="59"/>
      <c r="H14" s="59"/>
      <c r="I14" s="59"/>
      <c r="J14" s="59"/>
      <c r="K14" s="59"/>
      <c r="L14" s="59"/>
      <c r="M14" s="59"/>
      <c r="N14" s="82"/>
    </row>
    <row r="15" spans="1:14" x14ac:dyDescent="0.35">
      <c r="A15" s="68" t="s">
        <v>16</v>
      </c>
      <c r="B15" s="89">
        <f>DATE($C$11,1,31)</f>
        <v>44592</v>
      </c>
      <c r="C15" s="90">
        <f t="shared" ref="C15:M15" si="0">DATE(YEAR(B15),MONTH(B15)+2,DAY(1))-1</f>
        <v>44620</v>
      </c>
      <c r="D15" s="90">
        <f t="shared" si="0"/>
        <v>44651</v>
      </c>
      <c r="E15" s="90">
        <f t="shared" si="0"/>
        <v>44681</v>
      </c>
      <c r="F15" s="90">
        <f t="shared" si="0"/>
        <v>44712</v>
      </c>
      <c r="G15" s="90">
        <f t="shared" si="0"/>
        <v>44742</v>
      </c>
      <c r="H15" s="90">
        <f t="shared" si="0"/>
        <v>44773</v>
      </c>
      <c r="I15" s="90">
        <f t="shared" si="0"/>
        <v>44804</v>
      </c>
      <c r="J15" s="90">
        <f t="shared" si="0"/>
        <v>44834</v>
      </c>
      <c r="K15" s="90">
        <f t="shared" si="0"/>
        <v>44865</v>
      </c>
      <c r="L15" s="90">
        <f t="shared" si="0"/>
        <v>44895</v>
      </c>
      <c r="M15" s="91">
        <f t="shared" si="0"/>
        <v>44926</v>
      </c>
      <c r="N15" s="83" t="s">
        <v>67</v>
      </c>
    </row>
    <row r="16" spans="1:14" x14ac:dyDescent="0.35">
      <c r="A16" s="69">
        <f>DATE($C$11,1,31)</f>
        <v>44592</v>
      </c>
      <c r="B16" s="76">
        <f ca="1">SUMIFS(OFFSET(DATA_CLAIMS!$H:$H,0,MATCH($B$49,DATA_CLAIMS!$I$1:$W$1,0)),DATA_CLAIMS!$D:$D,$C$8,DATA_CLAIMS!$E:$E,$C$9,DATA_CLAIMS!$F:$F,$C$10,DATA_CLAIMS!$G:$G,$A$2,DATA_CLAIMS!$H:$H,$B$34,DATA_CLAIMS!$V:$V,TEXT(B$15,"YYYYMM"),DATA_CLAIMS!$W:$W,"&lt;"&amp;TEXT($A16,"YYYYMM"))</f>
        <v>1101.75</v>
      </c>
      <c r="C16" s="25">
        <f ca="1">SUMIFS(OFFSET(DATA_CLAIMS!$H:$H,0,MATCH($B$49,DATA_CLAIMS!$I$1:$W$1,0)),DATA_CLAIMS!$D:$D,$C$8,DATA_CLAIMS!$E:$E,$C$9,DATA_CLAIMS!$F:$F,$C$10,DATA_CLAIMS!$G:$G,$A$2,DATA_CLAIMS!$H:$H,$B$34,DATA_CLAIMS!$V:$V,TEXT(C$15,"YYYYMM"),DATA_CLAIMS!$W:$W,"&lt;"&amp;TEXT($A16,"YYYYMM"))</f>
        <v>568.3900000000001</v>
      </c>
      <c r="D16" s="25">
        <f ca="1">SUMIFS(OFFSET(DATA_CLAIMS!$H:$H,0,MATCH($B$49,DATA_CLAIMS!$I$1:$W$1,0)),DATA_CLAIMS!$D:$D,$C$8,DATA_CLAIMS!$E:$E,$C$9,DATA_CLAIMS!$F:$F,$C$10,DATA_CLAIMS!$G:$G,$A$2,DATA_CLAIMS!$H:$H,$B$34,DATA_CLAIMS!$V:$V,TEXT(D$15,"YYYYMM"),DATA_CLAIMS!$W:$W,"&lt;"&amp;TEXT($A16,"YYYYMM"))</f>
        <v>149.84</v>
      </c>
      <c r="E16" s="25">
        <f ca="1">SUMIFS(OFFSET(DATA_CLAIMS!$H:$H,0,MATCH($B$49,DATA_CLAIMS!$I$1:$W$1,0)),DATA_CLAIMS!$D:$D,$C$8,DATA_CLAIMS!$E:$E,$C$9,DATA_CLAIMS!$F:$F,$C$10,DATA_CLAIMS!$G:$G,$A$2,DATA_CLAIMS!$H:$H,$B$34,DATA_CLAIMS!$V:$V,TEXT(E$15,"YYYYMM"),DATA_CLAIMS!$W:$W,"&lt;"&amp;TEXT($A16,"YYYYMM"))</f>
        <v>0</v>
      </c>
      <c r="F16" s="25">
        <f ca="1">SUMIFS(OFFSET(DATA_CLAIMS!$H:$H,0,MATCH($B$49,DATA_CLAIMS!$I$1:$W$1,0)),DATA_CLAIMS!$D:$D,$C$8,DATA_CLAIMS!$E:$E,$C$9,DATA_CLAIMS!$F:$F,$C$10,DATA_CLAIMS!$G:$G,$A$2,DATA_CLAIMS!$H:$H,$B$34,DATA_CLAIMS!$V:$V,TEXT(F$15,"YYYYMM"),DATA_CLAIMS!$W:$W,"&lt;"&amp;TEXT($A16,"YYYYMM"))</f>
        <v>0</v>
      </c>
      <c r="G16" s="25">
        <f ca="1">SUMIFS(OFFSET(DATA_CLAIMS!$H:$H,0,MATCH($B$49,DATA_CLAIMS!$I$1:$W$1,0)),DATA_CLAIMS!$D:$D,$C$8,DATA_CLAIMS!$E:$E,$C$9,DATA_CLAIMS!$F:$F,$C$10,DATA_CLAIMS!$G:$G,$A$2,DATA_CLAIMS!$H:$H,$B$34,DATA_CLAIMS!$V:$V,TEXT(G$15,"YYYYMM"),DATA_CLAIMS!$W:$W,"&lt;"&amp;TEXT($A16,"YYYYMM"))</f>
        <v>0</v>
      </c>
      <c r="H16" s="25">
        <f ca="1">SUMIFS(OFFSET(DATA_CLAIMS!$H:$H,0,MATCH($B$49,DATA_CLAIMS!$I$1:$W$1,0)),DATA_CLAIMS!$D:$D,$C$8,DATA_CLAIMS!$E:$E,$C$9,DATA_CLAIMS!$F:$F,$C$10,DATA_CLAIMS!$G:$G,$A$2,DATA_CLAIMS!$H:$H,$B$34,DATA_CLAIMS!$V:$V,TEXT(H$15,"YYYYMM"),DATA_CLAIMS!$W:$W,"&lt;"&amp;TEXT($A16,"YYYYMM"))</f>
        <v>0</v>
      </c>
      <c r="I16" s="25">
        <f ca="1">SUMIFS(OFFSET(DATA_CLAIMS!$H:$H,0,MATCH($B$49,DATA_CLAIMS!$I$1:$W$1,0)),DATA_CLAIMS!$D:$D,$C$8,DATA_CLAIMS!$E:$E,$C$9,DATA_CLAIMS!$F:$F,$C$10,DATA_CLAIMS!$G:$G,$A$2,DATA_CLAIMS!$H:$H,$B$34,DATA_CLAIMS!$V:$V,TEXT(I$15,"YYYYMM"),DATA_CLAIMS!$W:$W,"&lt;"&amp;TEXT($A16,"YYYYMM"))</f>
        <v>0</v>
      </c>
      <c r="J16" s="25">
        <f ca="1">SUMIFS(OFFSET(DATA_CLAIMS!$H:$H,0,MATCH($B$49,DATA_CLAIMS!$I$1:$W$1,0)),DATA_CLAIMS!$D:$D,$C$8,DATA_CLAIMS!$E:$E,$C$9,DATA_CLAIMS!$F:$F,$C$10,DATA_CLAIMS!$G:$G,$A$2,DATA_CLAIMS!$H:$H,$B$34,DATA_CLAIMS!$V:$V,TEXT(J$15,"YYYYMM"),DATA_CLAIMS!$W:$W,"&lt;"&amp;TEXT($A16,"YYYYMM"))</f>
        <v>0</v>
      </c>
      <c r="K16" s="25">
        <f ca="1">SUMIFS(OFFSET(DATA_CLAIMS!$H:$H,0,MATCH($B$49,DATA_CLAIMS!$I$1:$W$1,0)),DATA_CLAIMS!$D:$D,$C$8,DATA_CLAIMS!$E:$E,$C$9,DATA_CLAIMS!$F:$F,$C$10,DATA_CLAIMS!$G:$G,$A$2,DATA_CLAIMS!$H:$H,$B$34,DATA_CLAIMS!$V:$V,TEXT(K$15,"YYYYMM"),DATA_CLAIMS!$W:$W,"&lt;"&amp;TEXT($A16,"YYYYMM"))</f>
        <v>0</v>
      </c>
      <c r="L16" s="25">
        <f ca="1">SUMIFS(OFFSET(DATA_CLAIMS!$H:$H,0,MATCH($B$49,DATA_CLAIMS!$I$1:$W$1,0)),DATA_CLAIMS!$D:$D,$C$8,DATA_CLAIMS!$E:$E,$C$9,DATA_CLAIMS!$F:$F,$C$10,DATA_CLAIMS!$G:$G,$A$2,DATA_CLAIMS!$H:$H,$B$34,DATA_CLAIMS!$V:$V,TEXT(L$15,"YYYYMM"),DATA_CLAIMS!$W:$W,"&lt;"&amp;TEXT($A16,"YYYYMM"))</f>
        <v>0</v>
      </c>
      <c r="M16" s="17">
        <f ca="1">SUMIFS(OFFSET(DATA_CLAIMS!$H:$H,0,MATCH($B$49,DATA_CLAIMS!$I$1:$W$1,0)),DATA_CLAIMS!$D:$D,$C$8,DATA_CLAIMS!$E:$E,$C$9,DATA_CLAIMS!$F:$F,$C$10,DATA_CLAIMS!$G:$G,$A$2,DATA_CLAIMS!$H:$H,$B$34,DATA_CLAIMS!$V:$V,TEXT(M$15,"YYYYMM"),DATA_CLAIMS!$W:$W,"&lt;"&amp;TEXT($A16,"YYYYMM"))</f>
        <v>0</v>
      </c>
      <c r="N16" s="17">
        <f t="shared" ref="N16:N32" ca="1" si="1">SUM(B16:M16)</f>
        <v>1819.98</v>
      </c>
    </row>
    <row r="17" spans="1:14" x14ac:dyDescent="0.35">
      <c r="A17" s="70">
        <f>DATE($C$11,1,31)</f>
        <v>44592</v>
      </c>
      <c r="B17" s="77">
        <f ca="1">SUMIFS(OFFSET(DATA_CLAIMS!$H:$H,0,MATCH($B$49,DATA_CLAIMS!$I$1:$W$1,0)),DATA_CLAIMS!$D:$D,$C$8,DATA_CLAIMS!$E:$E,$C$9,DATA_CLAIMS!$F:$F,$C$10,DATA_CLAIMS!$G:$G,$A$2,DATA_CLAIMS!$H:$H,$B$34,DATA_CLAIMS!$V:$V,TEXT(B$15,"YYYYMM"),DATA_CLAIMS!$W:$W,TEXT($A17,"YYYYMM"))</f>
        <v>925563.27000000025</v>
      </c>
      <c r="C17" s="71">
        <f ca="1">SUMIFS(OFFSET(DATA_CLAIMS!$H:$H,0,MATCH($B$49,DATA_CLAIMS!$I$1:$W$1,0)),DATA_CLAIMS!$D:$D,$C$8,DATA_CLAIMS!$E:$E,$C$9,DATA_CLAIMS!$F:$F,$C$10,DATA_CLAIMS!$G:$G,$A$2,DATA_CLAIMS!$H:$H,$B$34,DATA_CLAIMS!$V:$V,TEXT(C$15,"YYYYMM"),DATA_CLAIMS!$W:$W,TEXT($A17,"YYYYMM"))</f>
        <v>183</v>
      </c>
      <c r="D17" s="71">
        <f ca="1">SUMIFS(OFFSET(DATA_CLAIMS!$H:$H,0,MATCH($B$49,DATA_CLAIMS!$I$1:$W$1,0)),DATA_CLAIMS!$D:$D,$C$8,DATA_CLAIMS!$E:$E,$C$9,DATA_CLAIMS!$F:$F,$C$10,DATA_CLAIMS!$G:$G,$A$2,DATA_CLAIMS!$H:$H,$B$34,DATA_CLAIMS!$V:$V,TEXT(D$15,"YYYYMM"),DATA_CLAIMS!$W:$W,TEXT($A17,"YYYYMM"))</f>
        <v>476.74</v>
      </c>
      <c r="E17" s="71">
        <f ca="1">SUMIFS(OFFSET(DATA_CLAIMS!$H:$H,0,MATCH($B$49,DATA_CLAIMS!$I$1:$W$1,0)),DATA_CLAIMS!$D:$D,$C$8,DATA_CLAIMS!$E:$E,$C$9,DATA_CLAIMS!$F:$F,$C$10,DATA_CLAIMS!$G:$G,$A$2,DATA_CLAIMS!$H:$H,$B$34,DATA_CLAIMS!$V:$V,TEXT(E$15,"YYYYMM"),DATA_CLAIMS!$W:$W,TEXT($A17,"YYYYMM"))</f>
        <v>0</v>
      </c>
      <c r="F17" s="71">
        <f ca="1">SUMIFS(OFFSET(DATA_CLAIMS!$H:$H,0,MATCH($B$49,DATA_CLAIMS!$I$1:$W$1,0)),DATA_CLAIMS!$D:$D,$C$8,DATA_CLAIMS!$E:$E,$C$9,DATA_CLAIMS!$F:$F,$C$10,DATA_CLAIMS!$G:$G,$A$2,DATA_CLAIMS!$H:$H,$B$34,DATA_CLAIMS!$V:$V,TEXT(F$15,"YYYYMM"),DATA_CLAIMS!$W:$W,TEXT($A17,"YYYYMM"))</f>
        <v>0</v>
      </c>
      <c r="G17" s="71">
        <f ca="1">SUMIFS(OFFSET(DATA_CLAIMS!$H:$H,0,MATCH($B$49,DATA_CLAIMS!$I$1:$W$1,0)),DATA_CLAIMS!$D:$D,$C$8,DATA_CLAIMS!$E:$E,$C$9,DATA_CLAIMS!$F:$F,$C$10,DATA_CLAIMS!$G:$G,$A$2,DATA_CLAIMS!$H:$H,$B$34,DATA_CLAIMS!$V:$V,TEXT(G$15,"YYYYMM"),DATA_CLAIMS!$W:$W,TEXT($A17,"YYYYMM"))</f>
        <v>0</v>
      </c>
      <c r="H17" s="71">
        <f ca="1">SUMIFS(OFFSET(DATA_CLAIMS!$H:$H,0,MATCH($B$49,DATA_CLAIMS!$I$1:$W$1,0)),DATA_CLAIMS!$D:$D,$C$8,DATA_CLAIMS!$E:$E,$C$9,DATA_CLAIMS!$F:$F,$C$10,DATA_CLAIMS!$G:$G,$A$2,DATA_CLAIMS!$H:$H,$B$34,DATA_CLAIMS!$V:$V,TEXT(H$15,"YYYYMM"),DATA_CLAIMS!$W:$W,TEXT($A17,"YYYYMM"))</f>
        <v>0</v>
      </c>
      <c r="I17" s="71">
        <f ca="1">SUMIFS(OFFSET(DATA_CLAIMS!$H:$H,0,MATCH($B$49,DATA_CLAIMS!$I$1:$W$1,0)),DATA_CLAIMS!$D:$D,$C$8,DATA_CLAIMS!$E:$E,$C$9,DATA_CLAIMS!$F:$F,$C$10,DATA_CLAIMS!$G:$G,$A$2,DATA_CLAIMS!$H:$H,$B$34,DATA_CLAIMS!$V:$V,TEXT(I$15,"YYYYMM"),DATA_CLAIMS!$W:$W,TEXT($A17,"YYYYMM"))</f>
        <v>0</v>
      </c>
      <c r="J17" s="71">
        <f ca="1">SUMIFS(OFFSET(DATA_CLAIMS!$H:$H,0,MATCH($B$49,DATA_CLAIMS!$I$1:$W$1,0)),DATA_CLAIMS!$D:$D,$C$8,DATA_CLAIMS!$E:$E,$C$9,DATA_CLAIMS!$F:$F,$C$10,DATA_CLAIMS!$G:$G,$A$2,DATA_CLAIMS!$H:$H,$B$34,DATA_CLAIMS!$V:$V,TEXT(J$15,"YYYYMM"),DATA_CLAIMS!$W:$W,TEXT($A17,"YYYYMM"))</f>
        <v>0</v>
      </c>
      <c r="K17" s="71">
        <f ca="1">SUMIFS(OFFSET(DATA_CLAIMS!$H:$H,0,MATCH($B$49,DATA_CLAIMS!$I$1:$W$1,0)),DATA_CLAIMS!$D:$D,$C$8,DATA_CLAIMS!$E:$E,$C$9,DATA_CLAIMS!$F:$F,$C$10,DATA_CLAIMS!$G:$G,$A$2,DATA_CLAIMS!$H:$H,$B$34,DATA_CLAIMS!$V:$V,TEXT(K$15,"YYYYMM"),DATA_CLAIMS!$W:$W,TEXT($A17,"YYYYMM"))</f>
        <v>0</v>
      </c>
      <c r="L17" s="71">
        <f ca="1">SUMIFS(OFFSET(DATA_CLAIMS!$H:$H,0,MATCH($B$49,DATA_CLAIMS!$I$1:$W$1,0)),DATA_CLAIMS!$D:$D,$C$8,DATA_CLAIMS!$E:$E,$C$9,DATA_CLAIMS!$F:$F,$C$10,DATA_CLAIMS!$G:$G,$A$2,DATA_CLAIMS!$H:$H,$B$34,DATA_CLAIMS!$V:$V,TEXT(L$15,"YYYYMM"),DATA_CLAIMS!$W:$W,TEXT($A17,"YYYYMM"))</f>
        <v>0</v>
      </c>
      <c r="M17" s="71">
        <f ca="1">SUMIFS(OFFSET(DATA_CLAIMS!$H:$H,0,MATCH($B$49,DATA_CLAIMS!$I$1:$W$1,0)),DATA_CLAIMS!$D:$D,$C$8,DATA_CLAIMS!$E:$E,$C$9,DATA_CLAIMS!$F:$F,$C$10,DATA_CLAIMS!$G:$G,$A$2,DATA_CLAIMS!$H:$H,$B$34,DATA_CLAIMS!$V:$V,TEXT(M$15,"YYYYMM"),DATA_CLAIMS!$W:$W,TEXT($A17,"YYYYMM"))</f>
        <v>0</v>
      </c>
      <c r="N17" s="85">
        <f t="shared" ref="N17:N24" ca="1" si="2">SUM(B17:M17)</f>
        <v>926223.01000000024</v>
      </c>
    </row>
    <row r="18" spans="1:14" x14ac:dyDescent="0.35">
      <c r="A18" s="72">
        <f>DATE(YEAR(A17),MONTH(A17)+2,DAY(1))-1</f>
        <v>44620</v>
      </c>
      <c r="B18" s="76">
        <f ca="1">SUMIFS(OFFSET(DATA_CLAIMS!$H:$H,0,MATCH($B$49,DATA_CLAIMS!$I$1:$W$1,0)),DATA_CLAIMS!$D:$D,$C$8,DATA_CLAIMS!$E:$E,$C$9,DATA_CLAIMS!$F:$F,$C$10,DATA_CLAIMS!$G:$G,$A$2,DATA_CLAIMS!$H:$H,$B$34,DATA_CLAIMS!$V:$V,TEXT(B$15,"YYYYMM"),DATA_CLAIMS!$W:$W,TEXT($A18,"YYYYMM"))</f>
        <v>2699277.0100000002</v>
      </c>
      <c r="C18" s="25">
        <f ca="1">SUMIFS(OFFSET(DATA_CLAIMS!$H:$H,0,MATCH($B$49,DATA_CLAIMS!$I$1:$W$1,0)),DATA_CLAIMS!$D:$D,$C$8,DATA_CLAIMS!$E:$E,$C$9,DATA_CLAIMS!$F:$F,$C$10,DATA_CLAIMS!$G:$G,$A$2,DATA_CLAIMS!$H:$H,$B$34,DATA_CLAIMS!$V:$V,TEXT(C$15,"YYYYMM"),DATA_CLAIMS!$W:$W,TEXT($A18,"YYYYMM"))</f>
        <v>924046.74999999977</v>
      </c>
      <c r="D18" s="25">
        <f ca="1">SUMIFS(OFFSET(DATA_CLAIMS!$H:$H,0,MATCH($B$49,DATA_CLAIMS!$I$1:$W$1,0)),DATA_CLAIMS!$D:$D,$C$8,DATA_CLAIMS!$E:$E,$C$9,DATA_CLAIMS!$F:$F,$C$10,DATA_CLAIMS!$G:$G,$A$2,DATA_CLAIMS!$H:$H,$B$34,DATA_CLAIMS!$V:$V,TEXT(D$15,"YYYYMM"),DATA_CLAIMS!$W:$W,TEXT($A18,"YYYYMM"))</f>
        <v>111.91</v>
      </c>
      <c r="E18" s="25">
        <f ca="1">SUMIFS(OFFSET(DATA_CLAIMS!$H:$H,0,MATCH($B$49,DATA_CLAIMS!$I$1:$W$1,0)),DATA_CLAIMS!$D:$D,$C$8,DATA_CLAIMS!$E:$E,$C$9,DATA_CLAIMS!$F:$F,$C$10,DATA_CLAIMS!$G:$G,$A$2,DATA_CLAIMS!$H:$H,$B$34,DATA_CLAIMS!$V:$V,TEXT(E$15,"YYYYMM"),DATA_CLAIMS!$W:$W,TEXT($A18,"YYYYMM"))</f>
        <v>43.35</v>
      </c>
      <c r="F18" s="25">
        <f ca="1">SUMIFS(OFFSET(DATA_CLAIMS!$H:$H,0,MATCH($B$49,DATA_CLAIMS!$I$1:$W$1,0)),DATA_CLAIMS!$D:$D,$C$8,DATA_CLAIMS!$E:$E,$C$9,DATA_CLAIMS!$F:$F,$C$10,DATA_CLAIMS!$G:$G,$A$2,DATA_CLAIMS!$H:$H,$B$34,DATA_CLAIMS!$V:$V,TEXT(F$15,"YYYYMM"),DATA_CLAIMS!$W:$W,TEXT($A18,"YYYYMM"))</f>
        <v>44.489999999999995</v>
      </c>
      <c r="G18" s="25">
        <f ca="1">SUMIFS(OFFSET(DATA_CLAIMS!$H:$H,0,MATCH($B$49,DATA_CLAIMS!$I$1:$W$1,0)),DATA_CLAIMS!$D:$D,$C$8,DATA_CLAIMS!$E:$E,$C$9,DATA_CLAIMS!$F:$F,$C$10,DATA_CLAIMS!$G:$G,$A$2,DATA_CLAIMS!$H:$H,$B$34,DATA_CLAIMS!$V:$V,TEXT(G$15,"YYYYMM"),DATA_CLAIMS!$W:$W,TEXT($A18,"YYYYMM"))</f>
        <v>0</v>
      </c>
      <c r="H18" s="25">
        <f ca="1">SUMIFS(OFFSET(DATA_CLAIMS!$H:$H,0,MATCH($B$49,DATA_CLAIMS!$I$1:$W$1,0)),DATA_CLAIMS!$D:$D,$C$8,DATA_CLAIMS!$E:$E,$C$9,DATA_CLAIMS!$F:$F,$C$10,DATA_CLAIMS!$G:$G,$A$2,DATA_CLAIMS!$H:$H,$B$34,DATA_CLAIMS!$V:$V,TEXT(H$15,"YYYYMM"),DATA_CLAIMS!$W:$W,TEXT($A18,"YYYYMM"))</f>
        <v>0</v>
      </c>
      <c r="I18" s="25">
        <f ca="1">SUMIFS(OFFSET(DATA_CLAIMS!$H:$H,0,MATCH($B$49,DATA_CLAIMS!$I$1:$W$1,0)),DATA_CLAIMS!$D:$D,$C$8,DATA_CLAIMS!$E:$E,$C$9,DATA_CLAIMS!$F:$F,$C$10,DATA_CLAIMS!$G:$G,$A$2,DATA_CLAIMS!$H:$H,$B$34,DATA_CLAIMS!$V:$V,TEXT(I$15,"YYYYMM"),DATA_CLAIMS!$W:$W,TEXT($A18,"YYYYMM"))</f>
        <v>0</v>
      </c>
      <c r="J18" s="25">
        <f ca="1">SUMIFS(OFFSET(DATA_CLAIMS!$H:$H,0,MATCH($B$49,DATA_CLAIMS!$I$1:$W$1,0)),DATA_CLAIMS!$D:$D,$C$8,DATA_CLAIMS!$E:$E,$C$9,DATA_CLAIMS!$F:$F,$C$10,DATA_CLAIMS!$G:$G,$A$2,DATA_CLAIMS!$H:$H,$B$34,DATA_CLAIMS!$V:$V,TEXT(J$15,"YYYYMM"),DATA_CLAIMS!$W:$W,TEXT($A18,"YYYYMM"))</f>
        <v>0</v>
      </c>
      <c r="K18" s="25">
        <f ca="1">SUMIFS(OFFSET(DATA_CLAIMS!$H:$H,0,MATCH($B$49,DATA_CLAIMS!$I$1:$W$1,0)),DATA_CLAIMS!$D:$D,$C$8,DATA_CLAIMS!$E:$E,$C$9,DATA_CLAIMS!$F:$F,$C$10,DATA_CLAIMS!$G:$G,$A$2,DATA_CLAIMS!$H:$H,$B$34,DATA_CLAIMS!$V:$V,TEXT(K$15,"YYYYMM"),DATA_CLAIMS!$W:$W,TEXT($A18,"YYYYMM"))</f>
        <v>0</v>
      </c>
      <c r="L18" s="25">
        <f ca="1">SUMIFS(OFFSET(DATA_CLAIMS!$H:$H,0,MATCH($B$49,DATA_CLAIMS!$I$1:$W$1,0)),DATA_CLAIMS!$D:$D,$C$8,DATA_CLAIMS!$E:$E,$C$9,DATA_CLAIMS!$F:$F,$C$10,DATA_CLAIMS!$G:$G,$A$2,DATA_CLAIMS!$H:$H,$B$34,DATA_CLAIMS!$V:$V,TEXT(L$15,"YYYYMM"),DATA_CLAIMS!$W:$W,TEXT($A18,"YYYYMM"))</f>
        <v>0</v>
      </c>
      <c r="M18" s="25">
        <f ca="1">SUMIFS(OFFSET(DATA_CLAIMS!$H:$H,0,MATCH($B$49,DATA_CLAIMS!$I$1:$W$1,0)),DATA_CLAIMS!$D:$D,$C$8,DATA_CLAIMS!$E:$E,$C$9,DATA_CLAIMS!$F:$F,$C$10,DATA_CLAIMS!$G:$G,$A$2,DATA_CLAIMS!$H:$H,$B$34,DATA_CLAIMS!$V:$V,TEXT(M$15,"YYYYMM"),DATA_CLAIMS!$W:$W,TEXT($A18,"YYYYMM"))</f>
        <v>0</v>
      </c>
      <c r="N18" s="84">
        <f t="shared" ca="1" si="2"/>
        <v>3623523.5100000002</v>
      </c>
    </row>
    <row r="19" spans="1:14" x14ac:dyDescent="0.35">
      <c r="A19" s="70">
        <f>DATE(YEAR(A18),MONTH(A18)+2,DAY(1))-1</f>
        <v>44651</v>
      </c>
      <c r="B19" s="77">
        <f ca="1">SUMIFS(OFFSET(DATA_CLAIMS!$H:$H,0,MATCH($B$49,DATA_CLAIMS!$I$1:$W$1,0)),DATA_CLAIMS!$D:$D,$C$8,DATA_CLAIMS!$E:$E,$C$9,DATA_CLAIMS!$F:$F,$C$10,DATA_CLAIMS!$G:$G,$A$2,DATA_CLAIMS!$H:$H,$B$34,DATA_CLAIMS!$V:$V,TEXT(B$15,"YYYYMM"),DATA_CLAIMS!$W:$W,TEXT($A19,"YYYYMM"))</f>
        <v>281433.68</v>
      </c>
      <c r="C19" s="71">
        <f ca="1">SUMIFS(OFFSET(DATA_CLAIMS!$H:$H,0,MATCH($B$49,DATA_CLAIMS!$I$1:$W$1,0)),DATA_CLAIMS!$D:$D,$C$8,DATA_CLAIMS!$E:$E,$C$9,DATA_CLAIMS!$F:$F,$C$10,DATA_CLAIMS!$G:$G,$A$2,DATA_CLAIMS!$H:$H,$B$34,DATA_CLAIMS!$V:$V,TEXT(C$15,"YYYYMM"),DATA_CLAIMS!$W:$W,TEXT($A19,"YYYYMM"))</f>
        <v>2505882.54</v>
      </c>
      <c r="D19" s="71">
        <f ca="1">SUMIFS(OFFSET(DATA_CLAIMS!$H:$H,0,MATCH($B$49,DATA_CLAIMS!$I$1:$W$1,0)),DATA_CLAIMS!$D:$D,$C$8,DATA_CLAIMS!$E:$E,$C$9,DATA_CLAIMS!$F:$F,$C$10,DATA_CLAIMS!$G:$G,$A$2,DATA_CLAIMS!$H:$H,$B$34,DATA_CLAIMS!$V:$V,TEXT(D$15,"YYYYMM"),DATA_CLAIMS!$W:$W,TEXT($A19,"YYYYMM"))</f>
        <v>1058312.1100000001</v>
      </c>
      <c r="E19" s="71">
        <f ca="1">SUMIFS(OFFSET(DATA_CLAIMS!$H:$H,0,MATCH($B$49,DATA_CLAIMS!$I$1:$W$1,0)),DATA_CLAIMS!$D:$D,$C$8,DATA_CLAIMS!$E:$E,$C$9,DATA_CLAIMS!$F:$F,$C$10,DATA_CLAIMS!$G:$G,$A$2,DATA_CLAIMS!$H:$H,$B$34,DATA_CLAIMS!$V:$V,TEXT(E$15,"YYYYMM"),DATA_CLAIMS!$W:$W,TEXT($A19,"YYYYMM"))</f>
        <v>402.93</v>
      </c>
      <c r="F19" s="71">
        <f ca="1">SUMIFS(OFFSET(DATA_CLAIMS!$H:$H,0,MATCH($B$49,DATA_CLAIMS!$I$1:$W$1,0)),DATA_CLAIMS!$D:$D,$C$8,DATA_CLAIMS!$E:$E,$C$9,DATA_CLAIMS!$F:$F,$C$10,DATA_CLAIMS!$G:$G,$A$2,DATA_CLAIMS!$H:$H,$B$34,DATA_CLAIMS!$V:$V,TEXT(F$15,"YYYYMM"),DATA_CLAIMS!$W:$W,TEXT($A19,"YYYYMM"))</f>
        <v>81.010000000000005</v>
      </c>
      <c r="G19" s="71">
        <f ca="1">SUMIFS(OFFSET(DATA_CLAIMS!$H:$H,0,MATCH($B$49,DATA_CLAIMS!$I$1:$W$1,0)),DATA_CLAIMS!$D:$D,$C$8,DATA_CLAIMS!$E:$E,$C$9,DATA_CLAIMS!$F:$F,$C$10,DATA_CLAIMS!$G:$G,$A$2,DATA_CLAIMS!$H:$H,$B$34,DATA_CLAIMS!$V:$V,TEXT(G$15,"YYYYMM"),DATA_CLAIMS!$W:$W,TEXT($A19,"YYYYMM"))</f>
        <v>13.31</v>
      </c>
      <c r="H19" s="71">
        <f ca="1">SUMIFS(OFFSET(DATA_CLAIMS!$H:$H,0,MATCH($B$49,DATA_CLAIMS!$I$1:$W$1,0)),DATA_CLAIMS!$D:$D,$C$8,DATA_CLAIMS!$E:$E,$C$9,DATA_CLAIMS!$F:$F,$C$10,DATA_CLAIMS!$G:$G,$A$2,DATA_CLAIMS!$H:$H,$B$34,DATA_CLAIMS!$V:$V,TEXT(H$15,"YYYYMM"),DATA_CLAIMS!$W:$W,TEXT($A19,"YYYYMM"))</f>
        <v>0</v>
      </c>
      <c r="I19" s="71">
        <f ca="1">SUMIFS(OFFSET(DATA_CLAIMS!$H:$H,0,MATCH($B$49,DATA_CLAIMS!$I$1:$W$1,0)),DATA_CLAIMS!$D:$D,$C$8,DATA_CLAIMS!$E:$E,$C$9,DATA_CLAIMS!$F:$F,$C$10,DATA_CLAIMS!$G:$G,$A$2,DATA_CLAIMS!$H:$H,$B$34,DATA_CLAIMS!$V:$V,TEXT(I$15,"YYYYMM"),DATA_CLAIMS!$W:$W,TEXT($A19,"YYYYMM"))</f>
        <v>0</v>
      </c>
      <c r="J19" s="71">
        <f ca="1">SUMIFS(OFFSET(DATA_CLAIMS!$H:$H,0,MATCH($B$49,DATA_CLAIMS!$I$1:$W$1,0)),DATA_CLAIMS!$D:$D,$C$8,DATA_CLAIMS!$E:$E,$C$9,DATA_CLAIMS!$F:$F,$C$10,DATA_CLAIMS!$G:$G,$A$2,DATA_CLAIMS!$H:$H,$B$34,DATA_CLAIMS!$V:$V,TEXT(J$15,"YYYYMM"),DATA_CLAIMS!$W:$W,TEXT($A19,"YYYYMM"))</f>
        <v>0</v>
      </c>
      <c r="K19" s="71">
        <f ca="1">SUMIFS(OFFSET(DATA_CLAIMS!$H:$H,0,MATCH($B$49,DATA_CLAIMS!$I$1:$W$1,0)),DATA_CLAIMS!$D:$D,$C$8,DATA_CLAIMS!$E:$E,$C$9,DATA_CLAIMS!$F:$F,$C$10,DATA_CLAIMS!$G:$G,$A$2,DATA_CLAIMS!$H:$H,$B$34,DATA_CLAIMS!$V:$V,TEXT(K$15,"YYYYMM"),DATA_CLAIMS!$W:$W,TEXT($A19,"YYYYMM"))</f>
        <v>0</v>
      </c>
      <c r="L19" s="71">
        <f ca="1">SUMIFS(OFFSET(DATA_CLAIMS!$H:$H,0,MATCH($B$49,DATA_CLAIMS!$I$1:$W$1,0)),DATA_CLAIMS!$D:$D,$C$8,DATA_CLAIMS!$E:$E,$C$9,DATA_CLAIMS!$F:$F,$C$10,DATA_CLAIMS!$G:$G,$A$2,DATA_CLAIMS!$H:$H,$B$34,DATA_CLAIMS!$V:$V,TEXT(L$15,"YYYYMM"),DATA_CLAIMS!$W:$W,TEXT($A19,"YYYYMM"))</f>
        <v>0</v>
      </c>
      <c r="M19" s="71">
        <f ca="1">SUMIFS(OFFSET(DATA_CLAIMS!$H:$H,0,MATCH($B$49,DATA_CLAIMS!$I$1:$W$1,0)),DATA_CLAIMS!$D:$D,$C$8,DATA_CLAIMS!$E:$E,$C$9,DATA_CLAIMS!$F:$F,$C$10,DATA_CLAIMS!$G:$G,$A$2,DATA_CLAIMS!$H:$H,$B$34,DATA_CLAIMS!$V:$V,TEXT(M$15,"YYYYMM"),DATA_CLAIMS!$W:$W,TEXT($A19,"YYYYMM"))</f>
        <v>0</v>
      </c>
      <c r="N19" s="85">
        <f t="shared" ca="1" si="2"/>
        <v>3846125.58</v>
      </c>
    </row>
    <row r="20" spans="1:14" x14ac:dyDescent="0.35">
      <c r="A20" s="72">
        <f t="shared" ref="A20:A31" si="3">DATE(YEAR(A19),MONTH(A19)+2,DAY(1))-1</f>
        <v>44681</v>
      </c>
      <c r="B20" s="76">
        <f ca="1">SUMIFS(OFFSET(DATA_CLAIMS!$H:$H,0,MATCH($B$49,DATA_CLAIMS!$I$1:$W$1,0)),DATA_CLAIMS!$D:$D,$C$8,DATA_CLAIMS!$E:$E,$C$9,DATA_CLAIMS!$F:$F,$C$10,DATA_CLAIMS!$G:$G,$A$2,DATA_CLAIMS!$H:$H,$B$34,DATA_CLAIMS!$V:$V,TEXT(B$15,"YYYYMM"),DATA_CLAIMS!$W:$W,TEXT($A20,"YYYYMM"))</f>
        <v>365438.09</v>
      </c>
      <c r="C20" s="25">
        <f ca="1">SUMIFS(OFFSET(DATA_CLAIMS!$H:$H,0,MATCH($B$49,DATA_CLAIMS!$I$1:$W$1,0)),DATA_CLAIMS!$D:$D,$C$8,DATA_CLAIMS!$E:$E,$C$9,DATA_CLAIMS!$F:$F,$C$10,DATA_CLAIMS!$G:$G,$A$2,DATA_CLAIMS!$H:$H,$B$34,DATA_CLAIMS!$V:$V,TEXT(C$15,"YYYYMM"),DATA_CLAIMS!$W:$W,TEXT($A20,"YYYYMM"))</f>
        <v>246052.77000000002</v>
      </c>
      <c r="D20" s="25">
        <f ca="1">SUMIFS(OFFSET(DATA_CLAIMS!$H:$H,0,MATCH($B$49,DATA_CLAIMS!$I$1:$W$1,0)),DATA_CLAIMS!$D:$D,$C$8,DATA_CLAIMS!$E:$E,$C$9,DATA_CLAIMS!$F:$F,$C$10,DATA_CLAIMS!$G:$G,$A$2,DATA_CLAIMS!$H:$H,$B$34,DATA_CLAIMS!$V:$V,TEXT(D$15,"YYYYMM"),DATA_CLAIMS!$W:$W,TEXT($A20,"YYYYMM"))</f>
        <v>2639519.4</v>
      </c>
      <c r="E20" s="25">
        <f ca="1">SUMIFS(OFFSET(DATA_CLAIMS!$H:$H,0,MATCH($B$49,DATA_CLAIMS!$I$1:$W$1,0)),DATA_CLAIMS!$D:$D,$C$8,DATA_CLAIMS!$E:$E,$C$9,DATA_CLAIMS!$F:$F,$C$10,DATA_CLAIMS!$G:$G,$A$2,DATA_CLAIMS!$H:$H,$B$34,DATA_CLAIMS!$V:$V,TEXT(E$15,"YYYYMM"),DATA_CLAIMS!$W:$W,TEXT($A20,"YYYYMM"))</f>
        <v>1322736.1099999999</v>
      </c>
      <c r="F20" s="25">
        <f ca="1">SUMIFS(OFFSET(DATA_CLAIMS!$H:$H,0,MATCH($B$49,DATA_CLAIMS!$I$1:$W$1,0)),DATA_CLAIMS!$D:$D,$C$8,DATA_CLAIMS!$E:$E,$C$9,DATA_CLAIMS!$F:$F,$C$10,DATA_CLAIMS!$G:$G,$A$2,DATA_CLAIMS!$H:$H,$B$34,DATA_CLAIMS!$V:$V,TEXT(F$15,"YYYYMM"),DATA_CLAIMS!$W:$W,TEXT($A20,"YYYYMM"))</f>
        <v>402.82</v>
      </c>
      <c r="G20" s="25">
        <f ca="1">SUMIFS(OFFSET(DATA_CLAIMS!$H:$H,0,MATCH($B$49,DATA_CLAIMS!$I$1:$W$1,0)),DATA_CLAIMS!$D:$D,$C$8,DATA_CLAIMS!$E:$E,$C$9,DATA_CLAIMS!$F:$F,$C$10,DATA_CLAIMS!$G:$G,$A$2,DATA_CLAIMS!$H:$H,$B$34,DATA_CLAIMS!$V:$V,TEXT(G$15,"YYYYMM"),DATA_CLAIMS!$W:$W,TEXT($A20,"YYYYMM"))</f>
        <v>246.19</v>
      </c>
      <c r="H20" s="25">
        <f ca="1">SUMIFS(OFFSET(DATA_CLAIMS!$H:$H,0,MATCH($B$49,DATA_CLAIMS!$I$1:$W$1,0)),DATA_CLAIMS!$D:$D,$C$8,DATA_CLAIMS!$E:$E,$C$9,DATA_CLAIMS!$F:$F,$C$10,DATA_CLAIMS!$G:$G,$A$2,DATA_CLAIMS!$H:$H,$B$34,DATA_CLAIMS!$V:$V,TEXT(H$15,"YYYYMM"),DATA_CLAIMS!$W:$W,TEXT($A20,"YYYYMM"))</f>
        <v>55.51</v>
      </c>
      <c r="I20" s="25">
        <f ca="1">SUMIFS(OFFSET(DATA_CLAIMS!$H:$H,0,MATCH($B$49,DATA_CLAIMS!$I$1:$W$1,0)),DATA_CLAIMS!$D:$D,$C$8,DATA_CLAIMS!$E:$E,$C$9,DATA_CLAIMS!$F:$F,$C$10,DATA_CLAIMS!$G:$G,$A$2,DATA_CLAIMS!$H:$H,$B$34,DATA_CLAIMS!$V:$V,TEXT(I$15,"YYYYMM"),DATA_CLAIMS!$W:$W,TEXT($A20,"YYYYMM"))</f>
        <v>0</v>
      </c>
      <c r="J20" s="25">
        <f ca="1">SUMIFS(OFFSET(DATA_CLAIMS!$H:$H,0,MATCH($B$49,DATA_CLAIMS!$I$1:$W$1,0)),DATA_CLAIMS!$D:$D,$C$8,DATA_CLAIMS!$E:$E,$C$9,DATA_CLAIMS!$F:$F,$C$10,DATA_CLAIMS!$G:$G,$A$2,DATA_CLAIMS!$H:$H,$B$34,DATA_CLAIMS!$V:$V,TEXT(J$15,"YYYYMM"),DATA_CLAIMS!$W:$W,TEXT($A20,"YYYYMM"))</f>
        <v>0</v>
      </c>
      <c r="K20" s="25">
        <f ca="1">SUMIFS(OFFSET(DATA_CLAIMS!$H:$H,0,MATCH($B$49,DATA_CLAIMS!$I$1:$W$1,0)),DATA_CLAIMS!$D:$D,$C$8,DATA_CLAIMS!$E:$E,$C$9,DATA_CLAIMS!$F:$F,$C$10,DATA_CLAIMS!$G:$G,$A$2,DATA_CLAIMS!$H:$H,$B$34,DATA_CLAIMS!$V:$V,TEXT(K$15,"YYYYMM"),DATA_CLAIMS!$W:$W,TEXT($A20,"YYYYMM"))</f>
        <v>0</v>
      </c>
      <c r="L20" s="25">
        <f ca="1">SUMIFS(OFFSET(DATA_CLAIMS!$H:$H,0,MATCH($B$49,DATA_CLAIMS!$I$1:$W$1,0)),DATA_CLAIMS!$D:$D,$C$8,DATA_CLAIMS!$E:$E,$C$9,DATA_CLAIMS!$F:$F,$C$10,DATA_CLAIMS!$G:$G,$A$2,DATA_CLAIMS!$H:$H,$B$34,DATA_CLAIMS!$V:$V,TEXT(L$15,"YYYYMM"),DATA_CLAIMS!$W:$W,TEXT($A20,"YYYYMM"))</f>
        <v>0</v>
      </c>
      <c r="M20" s="25">
        <f ca="1">SUMIFS(OFFSET(DATA_CLAIMS!$H:$H,0,MATCH($B$49,DATA_CLAIMS!$I$1:$W$1,0)),DATA_CLAIMS!$D:$D,$C$8,DATA_CLAIMS!$E:$E,$C$9,DATA_CLAIMS!$F:$F,$C$10,DATA_CLAIMS!$G:$G,$A$2,DATA_CLAIMS!$H:$H,$B$34,DATA_CLAIMS!$V:$V,TEXT(M$15,"YYYYMM"),DATA_CLAIMS!$W:$W,TEXT($A20,"YYYYMM"))</f>
        <v>0</v>
      </c>
      <c r="N20" s="84">
        <f t="shared" ca="1" si="2"/>
        <v>4574450.8899999997</v>
      </c>
    </row>
    <row r="21" spans="1:14" x14ac:dyDescent="0.35">
      <c r="A21" s="70">
        <f t="shared" si="3"/>
        <v>44712</v>
      </c>
      <c r="B21" s="77">
        <f ca="1">SUMIFS(OFFSET(DATA_CLAIMS!$H:$H,0,MATCH($B$49,DATA_CLAIMS!$I$1:$W$1,0)),DATA_CLAIMS!$D:$D,$C$8,DATA_CLAIMS!$E:$E,$C$9,DATA_CLAIMS!$F:$F,$C$10,DATA_CLAIMS!$G:$G,$A$2,DATA_CLAIMS!$H:$H,$B$34,DATA_CLAIMS!$V:$V,TEXT(B$15,"YYYYMM"),DATA_CLAIMS!$W:$W,TEXT($A21,"YYYYMM"))</f>
        <v>37832.799999999996</v>
      </c>
      <c r="C21" s="71">
        <f ca="1">SUMIFS(OFFSET(DATA_CLAIMS!$H:$H,0,MATCH($B$49,DATA_CLAIMS!$I$1:$W$1,0)),DATA_CLAIMS!$D:$D,$C$8,DATA_CLAIMS!$E:$E,$C$9,DATA_CLAIMS!$F:$F,$C$10,DATA_CLAIMS!$G:$G,$A$2,DATA_CLAIMS!$H:$H,$B$34,DATA_CLAIMS!$V:$V,TEXT(C$15,"YYYYMM"),DATA_CLAIMS!$W:$W,TEXT($A21,"YYYYMM"))</f>
        <v>167568.04999999999</v>
      </c>
      <c r="D21" s="71">
        <f ca="1">SUMIFS(OFFSET(DATA_CLAIMS!$H:$H,0,MATCH($B$49,DATA_CLAIMS!$I$1:$W$1,0)),DATA_CLAIMS!$D:$D,$C$8,DATA_CLAIMS!$E:$E,$C$9,DATA_CLAIMS!$F:$F,$C$10,DATA_CLAIMS!$G:$G,$A$2,DATA_CLAIMS!$H:$H,$B$34,DATA_CLAIMS!$V:$V,TEXT(D$15,"YYYYMM"),DATA_CLAIMS!$W:$W,TEXT($A21,"YYYYMM"))</f>
        <v>233283.58</v>
      </c>
      <c r="E21" s="71">
        <f ca="1">SUMIFS(OFFSET(DATA_CLAIMS!$H:$H,0,MATCH($B$49,DATA_CLAIMS!$I$1:$W$1,0)),DATA_CLAIMS!$D:$D,$C$8,DATA_CLAIMS!$E:$E,$C$9,DATA_CLAIMS!$F:$F,$C$10,DATA_CLAIMS!$G:$G,$A$2,DATA_CLAIMS!$H:$H,$B$34,DATA_CLAIMS!$V:$V,TEXT(E$15,"YYYYMM"),DATA_CLAIMS!$W:$W,TEXT($A21,"YYYYMM"))</f>
        <v>1932738.3299999998</v>
      </c>
      <c r="F21" s="71">
        <f ca="1">SUMIFS(OFFSET(DATA_CLAIMS!$H:$H,0,MATCH($B$49,DATA_CLAIMS!$I$1:$W$1,0)),DATA_CLAIMS!$D:$D,$C$8,DATA_CLAIMS!$E:$E,$C$9,DATA_CLAIMS!$F:$F,$C$10,DATA_CLAIMS!$G:$G,$A$2,DATA_CLAIMS!$H:$H,$B$34,DATA_CLAIMS!$V:$V,TEXT(F$15,"YYYYMM"),DATA_CLAIMS!$W:$W,TEXT($A21,"YYYYMM"))</f>
        <v>1243052.8099999996</v>
      </c>
      <c r="G21" s="71">
        <f ca="1">SUMIFS(OFFSET(DATA_CLAIMS!$H:$H,0,MATCH($B$49,DATA_CLAIMS!$I$1:$W$1,0)),DATA_CLAIMS!$D:$D,$C$8,DATA_CLAIMS!$E:$E,$C$9,DATA_CLAIMS!$F:$F,$C$10,DATA_CLAIMS!$G:$G,$A$2,DATA_CLAIMS!$H:$H,$B$34,DATA_CLAIMS!$V:$V,TEXT(G$15,"YYYYMM"),DATA_CLAIMS!$W:$W,TEXT($A21,"YYYYMM"))</f>
        <v>481.7</v>
      </c>
      <c r="H21" s="71">
        <f ca="1">SUMIFS(OFFSET(DATA_CLAIMS!$H:$H,0,MATCH($B$49,DATA_CLAIMS!$I$1:$W$1,0)),DATA_CLAIMS!$D:$D,$C$8,DATA_CLAIMS!$E:$E,$C$9,DATA_CLAIMS!$F:$F,$C$10,DATA_CLAIMS!$G:$G,$A$2,DATA_CLAIMS!$H:$H,$B$34,DATA_CLAIMS!$V:$V,TEXT(H$15,"YYYYMM"),DATA_CLAIMS!$W:$W,TEXT($A21,"YYYYMM"))</f>
        <v>119.98</v>
      </c>
      <c r="I21" s="71">
        <f ca="1">SUMIFS(OFFSET(DATA_CLAIMS!$H:$H,0,MATCH($B$49,DATA_CLAIMS!$I$1:$W$1,0)),DATA_CLAIMS!$D:$D,$C$8,DATA_CLAIMS!$E:$E,$C$9,DATA_CLAIMS!$F:$F,$C$10,DATA_CLAIMS!$G:$G,$A$2,DATA_CLAIMS!$H:$H,$B$34,DATA_CLAIMS!$V:$V,TEXT(I$15,"YYYYMM"),DATA_CLAIMS!$W:$W,TEXT($A21,"YYYYMM"))</f>
        <v>109.11</v>
      </c>
      <c r="J21" s="71">
        <f ca="1">SUMIFS(OFFSET(DATA_CLAIMS!$H:$H,0,MATCH($B$49,DATA_CLAIMS!$I$1:$W$1,0)),DATA_CLAIMS!$D:$D,$C$8,DATA_CLAIMS!$E:$E,$C$9,DATA_CLAIMS!$F:$F,$C$10,DATA_CLAIMS!$G:$G,$A$2,DATA_CLAIMS!$H:$H,$B$34,DATA_CLAIMS!$V:$V,TEXT(J$15,"YYYYMM"),DATA_CLAIMS!$W:$W,TEXT($A21,"YYYYMM"))</f>
        <v>0</v>
      </c>
      <c r="K21" s="71">
        <f ca="1">SUMIFS(OFFSET(DATA_CLAIMS!$H:$H,0,MATCH($B$49,DATA_CLAIMS!$I$1:$W$1,0)),DATA_CLAIMS!$D:$D,$C$8,DATA_CLAIMS!$E:$E,$C$9,DATA_CLAIMS!$F:$F,$C$10,DATA_CLAIMS!$G:$G,$A$2,DATA_CLAIMS!$H:$H,$B$34,DATA_CLAIMS!$V:$V,TEXT(K$15,"YYYYMM"),DATA_CLAIMS!$W:$W,TEXT($A21,"YYYYMM"))</f>
        <v>0</v>
      </c>
      <c r="L21" s="71">
        <f ca="1">SUMIFS(OFFSET(DATA_CLAIMS!$H:$H,0,MATCH($B$49,DATA_CLAIMS!$I$1:$W$1,0)),DATA_CLAIMS!$D:$D,$C$8,DATA_CLAIMS!$E:$E,$C$9,DATA_CLAIMS!$F:$F,$C$10,DATA_CLAIMS!$G:$G,$A$2,DATA_CLAIMS!$H:$H,$B$34,DATA_CLAIMS!$V:$V,TEXT(L$15,"YYYYMM"),DATA_CLAIMS!$W:$W,TEXT($A21,"YYYYMM"))</f>
        <v>0</v>
      </c>
      <c r="M21" s="71">
        <f ca="1">SUMIFS(OFFSET(DATA_CLAIMS!$H:$H,0,MATCH($B$49,DATA_CLAIMS!$I$1:$W$1,0)),DATA_CLAIMS!$D:$D,$C$8,DATA_CLAIMS!$E:$E,$C$9,DATA_CLAIMS!$F:$F,$C$10,DATA_CLAIMS!$G:$G,$A$2,DATA_CLAIMS!$H:$H,$B$34,DATA_CLAIMS!$V:$V,TEXT(M$15,"YYYYMM"),DATA_CLAIMS!$W:$W,TEXT($A21,"YYYYMM"))</f>
        <v>0</v>
      </c>
      <c r="N21" s="85">
        <f t="shared" ca="1" si="2"/>
        <v>3615186.3599999994</v>
      </c>
    </row>
    <row r="22" spans="1:14" x14ac:dyDescent="0.35">
      <c r="A22" s="72">
        <f t="shared" si="3"/>
        <v>44742</v>
      </c>
      <c r="B22" s="76">
        <f ca="1">SUMIFS(OFFSET(DATA_CLAIMS!$H:$H,0,MATCH($B$49,DATA_CLAIMS!$I$1:$W$1,0)),DATA_CLAIMS!$D:$D,$C$8,DATA_CLAIMS!$E:$E,$C$9,DATA_CLAIMS!$F:$F,$C$10,DATA_CLAIMS!$G:$G,$A$2,DATA_CLAIMS!$H:$H,$B$34,DATA_CLAIMS!$V:$V,TEXT(B$15,"YYYYMM"),DATA_CLAIMS!$W:$W,TEXT($A22,"YYYYMM"))</f>
        <v>36851.550000000003</v>
      </c>
      <c r="C22" s="25">
        <f ca="1">SUMIFS(OFFSET(DATA_CLAIMS!$H:$H,0,MATCH($B$49,DATA_CLAIMS!$I$1:$W$1,0)),DATA_CLAIMS!$D:$D,$C$8,DATA_CLAIMS!$E:$E,$C$9,DATA_CLAIMS!$F:$F,$C$10,DATA_CLAIMS!$G:$G,$A$2,DATA_CLAIMS!$H:$H,$B$34,DATA_CLAIMS!$V:$V,TEXT(C$15,"YYYYMM"),DATA_CLAIMS!$W:$W,TEXT($A22,"YYYYMM"))</f>
        <v>25377.899999999998</v>
      </c>
      <c r="D22" s="25">
        <f ca="1">SUMIFS(OFFSET(DATA_CLAIMS!$H:$H,0,MATCH($B$49,DATA_CLAIMS!$I$1:$W$1,0)),DATA_CLAIMS!$D:$D,$C$8,DATA_CLAIMS!$E:$E,$C$9,DATA_CLAIMS!$F:$F,$C$10,DATA_CLAIMS!$G:$G,$A$2,DATA_CLAIMS!$H:$H,$B$34,DATA_CLAIMS!$V:$V,TEXT(D$15,"YYYYMM"),DATA_CLAIMS!$W:$W,TEXT($A22,"YYYYMM"))</f>
        <v>43935.17</v>
      </c>
      <c r="E22" s="25">
        <f ca="1">SUMIFS(OFFSET(DATA_CLAIMS!$H:$H,0,MATCH($B$49,DATA_CLAIMS!$I$1:$W$1,0)),DATA_CLAIMS!$D:$D,$C$8,DATA_CLAIMS!$E:$E,$C$9,DATA_CLAIMS!$F:$F,$C$10,DATA_CLAIMS!$G:$G,$A$2,DATA_CLAIMS!$H:$H,$B$34,DATA_CLAIMS!$V:$V,TEXT(E$15,"YYYYMM"),DATA_CLAIMS!$W:$W,TEXT($A22,"YYYYMM"))</f>
        <v>173092.99</v>
      </c>
      <c r="F22" s="25">
        <f ca="1">SUMIFS(OFFSET(DATA_CLAIMS!$H:$H,0,MATCH($B$49,DATA_CLAIMS!$I$1:$W$1,0)),DATA_CLAIMS!$D:$D,$C$8,DATA_CLAIMS!$E:$E,$C$9,DATA_CLAIMS!$F:$F,$C$10,DATA_CLAIMS!$G:$G,$A$2,DATA_CLAIMS!$H:$H,$B$34,DATA_CLAIMS!$V:$V,TEXT(F$15,"YYYYMM"),DATA_CLAIMS!$W:$W,TEXT($A22,"YYYYMM"))</f>
        <v>2066034.5400000003</v>
      </c>
      <c r="G22" s="25">
        <f ca="1">SUMIFS(OFFSET(DATA_CLAIMS!$H:$H,0,MATCH($B$49,DATA_CLAIMS!$I$1:$W$1,0)),DATA_CLAIMS!$D:$D,$C$8,DATA_CLAIMS!$E:$E,$C$9,DATA_CLAIMS!$F:$F,$C$10,DATA_CLAIMS!$G:$G,$A$2,DATA_CLAIMS!$H:$H,$B$34,DATA_CLAIMS!$V:$V,TEXT(G$15,"YYYYMM"),DATA_CLAIMS!$W:$W,TEXT($A22,"YYYYMM"))</f>
        <v>1037398.5299999999</v>
      </c>
      <c r="H22" s="25">
        <f ca="1">SUMIFS(OFFSET(DATA_CLAIMS!$H:$H,0,MATCH($B$49,DATA_CLAIMS!$I$1:$W$1,0)),DATA_CLAIMS!$D:$D,$C$8,DATA_CLAIMS!$E:$E,$C$9,DATA_CLAIMS!$F:$F,$C$10,DATA_CLAIMS!$G:$G,$A$2,DATA_CLAIMS!$H:$H,$B$34,DATA_CLAIMS!$V:$V,TEXT(H$15,"YYYYMM"),DATA_CLAIMS!$W:$W,TEXT($A22,"YYYYMM"))</f>
        <v>183.82</v>
      </c>
      <c r="I22" s="25">
        <f ca="1">SUMIFS(OFFSET(DATA_CLAIMS!$H:$H,0,MATCH($B$49,DATA_CLAIMS!$I$1:$W$1,0)),DATA_CLAIMS!$D:$D,$C$8,DATA_CLAIMS!$E:$E,$C$9,DATA_CLAIMS!$F:$F,$C$10,DATA_CLAIMS!$G:$G,$A$2,DATA_CLAIMS!$H:$H,$B$34,DATA_CLAIMS!$V:$V,TEXT(I$15,"YYYYMM"),DATA_CLAIMS!$W:$W,TEXT($A22,"YYYYMM"))</f>
        <v>57.56</v>
      </c>
      <c r="J22" s="25">
        <f ca="1">SUMIFS(OFFSET(DATA_CLAIMS!$H:$H,0,MATCH($B$49,DATA_CLAIMS!$I$1:$W$1,0)),DATA_CLAIMS!$D:$D,$C$8,DATA_CLAIMS!$E:$E,$C$9,DATA_CLAIMS!$F:$F,$C$10,DATA_CLAIMS!$G:$G,$A$2,DATA_CLAIMS!$H:$H,$B$34,DATA_CLAIMS!$V:$V,TEXT(J$15,"YYYYMM"),DATA_CLAIMS!$W:$W,TEXT($A22,"YYYYMM"))</f>
        <v>0</v>
      </c>
      <c r="K22" s="25">
        <f ca="1">SUMIFS(OFFSET(DATA_CLAIMS!$H:$H,0,MATCH($B$49,DATA_CLAIMS!$I$1:$W$1,0)),DATA_CLAIMS!$D:$D,$C$8,DATA_CLAIMS!$E:$E,$C$9,DATA_CLAIMS!$F:$F,$C$10,DATA_CLAIMS!$G:$G,$A$2,DATA_CLAIMS!$H:$H,$B$34,DATA_CLAIMS!$V:$V,TEXT(K$15,"YYYYMM"),DATA_CLAIMS!$W:$W,TEXT($A22,"YYYYMM"))</f>
        <v>0</v>
      </c>
      <c r="L22" s="25">
        <f ca="1">SUMIFS(OFFSET(DATA_CLAIMS!$H:$H,0,MATCH($B$49,DATA_CLAIMS!$I$1:$W$1,0)),DATA_CLAIMS!$D:$D,$C$8,DATA_CLAIMS!$E:$E,$C$9,DATA_CLAIMS!$F:$F,$C$10,DATA_CLAIMS!$G:$G,$A$2,DATA_CLAIMS!$H:$H,$B$34,DATA_CLAIMS!$V:$V,TEXT(L$15,"YYYYMM"),DATA_CLAIMS!$W:$W,TEXT($A22,"YYYYMM"))</f>
        <v>0</v>
      </c>
      <c r="M22" s="25">
        <f ca="1">SUMIFS(OFFSET(DATA_CLAIMS!$H:$H,0,MATCH($B$49,DATA_CLAIMS!$I$1:$W$1,0)),DATA_CLAIMS!$D:$D,$C$8,DATA_CLAIMS!$E:$E,$C$9,DATA_CLAIMS!$F:$F,$C$10,DATA_CLAIMS!$G:$G,$A$2,DATA_CLAIMS!$H:$H,$B$34,DATA_CLAIMS!$V:$V,TEXT(M$15,"YYYYMM"),DATA_CLAIMS!$W:$W,TEXT($A22,"YYYYMM"))</f>
        <v>0</v>
      </c>
      <c r="N22" s="84">
        <f t="shared" ca="1" si="2"/>
        <v>3382932.06</v>
      </c>
    </row>
    <row r="23" spans="1:14" x14ac:dyDescent="0.35">
      <c r="A23" s="70">
        <f t="shared" si="3"/>
        <v>44773</v>
      </c>
      <c r="B23" s="77">
        <f ca="1">SUMIFS(OFFSET(DATA_CLAIMS!$H:$H,0,MATCH($B$49,DATA_CLAIMS!$I$1:$W$1,0)),DATA_CLAIMS!$D:$D,$C$8,DATA_CLAIMS!$E:$E,$C$9,DATA_CLAIMS!$F:$F,$C$10,DATA_CLAIMS!$G:$G,$A$2,DATA_CLAIMS!$H:$H,$B$34,DATA_CLAIMS!$V:$V,TEXT(B$15,"YYYYMM"),DATA_CLAIMS!$W:$W,TEXT($A23,"YYYYMM"))</f>
        <v>4018.49</v>
      </c>
      <c r="C23" s="71">
        <f ca="1">SUMIFS(OFFSET(DATA_CLAIMS!$H:$H,0,MATCH($B$49,DATA_CLAIMS!$I$1:$W$1,0)),DATA_CLAIMS!$D:$D,$C$8,DATA_CLAIMS!$E:$E,$C$9,DATA_CLAIMS!$F:$F,$C$10,DATA_CLAIMS!$G:$G,$A$2,DATA_CLAIMS!$H:$H,$B$34,DATA_CLAIMS!$V:$V,TEXT(C$15,"YYYYMM"),DATA_CLAIMS!$W:$W,TEXT($A23,"YYYYMM"))</f>
        <v>28306.43</v>
      </c>
      <c r="D23" s="71">
        <f ca="1">SUMIFS(OFFSET(DATA_CLAIMS!$H:$H,0,MATCH($B$49,DATA_CLAIMS!$I$1:$W$1,0)),DATA_CLAIMS!$D:$D,$C$8,DATA_CLAIMS!$E:$E,$C$9,DATA_CLAIMS!$F:$F,$C$10,DATA_CLAIMS!$G:$G,$A$2,DATA_CLAIMS!$H:$H,$B$34,DATA_CLAIMS!$V:$V,TEXT(D$15,"YYYYMM"),DATA_CLAIMS!$W:$W,TEXT($A23,"YYYYMM"))</f>
        <v>29100.529999999995</v>
      </c>
      <c r="E23" s="71">
        <f ca="1">SUMIFS(OFFSET(DATA_CLAIMS!$H:$H,0,MATCH($B$49,DATA_CLAIMS!$I$1:$W$1,0)),DATA_CLAIMS!$D:$D,$C$8,DATA_CLAIMS!$E:$E,$C$9,DATA_CLAIMS!$F:$F,$C$10,DATA_CLAIMS!$G:$G,$A$2,DATA_CLAIMS!$H:$H,$B$34,DATA_CLAIMS!$V:$V,TEXT(E$15,"YYYYMM"),DATA_CLAIMS!$W:$W,TEXT($A23,"YYYYMM"))</f>
        <v>133619.48000000004</v>
      </c>
      <c r="F23" s="71">
        <f ca="1">SUMIFS(OFFSET(DATA_CLAIMS!$H:$H,0,MATCH($B$49,DATA_CLAIMS!$I$1:$W$1,0)),DATA_CLAIMS!$D:$D,$C$8,DATA_CLAIMS!$E:$E,$C$9,DATA_CLAIMS!$F:$F,$C$10,DATA_CLAIMS!$G:$G,$A$2,DATA_CLAIMS!$H:$H,$B$34,DATA_CLAIMS!$V:$V,TEXT(F$15,"YYYYMM"),DATA_CLAIMS!$W:$W,TEXT($A23,"YYYYMM"))</f>
        <v>351249.74</v>
      </c>
      <c r="G23" s="71">
        <f ca="1">SUMIFS(OFFSET(DATA_CLAIMS!$H:$H,0,MATCH($B$49,DATA_CLAIMS!$I$1:$W$1,0)),DATA_CLAIMS!$D:$D,$C$8,DATA_CLAIMS!$E:$E,$C$9,DATA_CLAIMS!$F:$F,$C$10,DATA_CLAIMS!$G:$G,$A$2,DATA_CLAIMS!$H:$H,$B$34,DATA_CLAIMS!$V:$V,TEXT(G$15,"YYYYMM"),DATA_CLAIMS!$W:$W,TEXT($A23,"YYYYMM"))</f>
        <v>3029180.45</v>
      </c>
      <c r="H23" s="71">
        <f ca="1">SUMIFS(OFFSET(DATA_CLAIMS!$H:$H,0,MATCH($B$49,DATA_CLAIMS!$I$1:$W$1,0)),DATA_CLAIMS!$D:$D,$C$8,DATA_CLAIMS!$E:$E,$C$9,DATA_CLAIMS!$F:$F,$C$10,DATA_CLAIMS!$G:$G,$A$2,DATA_CLAIMS!$H:$H,$B$34,DATA_CLAIMS!$V:$V,TEXT(H$15,"YYYYMM"),DATA_CLAIMS!$W:$W,TEXT($A23,"YYYYMM"))</f>
        <v>1185415.6400000001</v>
      </c>
      <c r="I23" s="71">
        <f ca="1">SUMIFS(OFFSET(DATA_CLAIMS!$H:$H,0,MATCH($B$49,DATA_CLAIMS!$I$1:$W$1,0)),DATA_CLAIMS!$D:$D,$C$8,DATA_CLAIMS!$E:$E,$C$9,DATA_CLAIMS!$F:$F,$C$10,DATA_CLAIMS!$G:$G,$A$2,DATA_CLAIMS!$H:$H,$B$34,DATA_CLAIMS!$V:$V,TEXT(I$15,"YYYYMM"),DATA_CLAIMS!$W:$W,TEXT($A23,"YYYYMM"))</f>
        <v>147.59</v>
      </c>
      <c r="J23" s="71">
        <f ca="1">SUMIFS(OFFSET(DATA_CLAIMS!$H:$H,0,MATCH($B$49,DATA_CLAIMS!$I$1:$W$1,0)),DATA_CLAIMS!$D:$D,$C$8,DATA_CLAIMS!$E:$E,$C$9,DATA_CLAIMS!$F:$F,$C$10,DATA_CLAIMS!$G:$G,$A$2,DATA_CLAIMS!$H:$H,$B$34,DATA_CLAIMS!$V:$V,TEXT(J$15,"YYYYMM"),DATA_CLAIMS!$W:$W,TEXT($A23,"YYYYMM"))</f>
        <v>151.38999999999999</v>
      </c>
      <c r="K23" s="71">
        <f ca="1">SUMIFS(OFFSET(DATA_CLAIMS!$H:$H,0,MATCH($B$49,DATA_CLAIMS!$I$1:$W$1,0)),DATA_CLAIMS!$D:$D,$C$8,DATA_CLAIMS!$E:$E,$C$9,DATA_CLAIMS!$F:$F,$C$10,DATA_CLAIMS!$G:$G,$A$2,DATA_CLAIMS!$H:$H,$B$34,DATA_CLAIMS!$V:$V,TEXT(K$15,"YYYYMM"),DATA_CLAIMS!$W:$W,TEXT($A23,"YYYYMM"))</f>
        <v>168.42</v>
      </c>
      <c r="L23" s="71">
        <f ca="1">SUMIFS(OFFSET(DATA_CLAIMS!$H:$H,0,MATCH($B$49,DATA_CLAIMS!$I$1:$W$1,0)),DATA_CLAIMS!$D:$D,$C$8,DATA_CLAIMS!$E:$E,$C$9,DATA_CLAIMS!$F:$F,$C$10,DATA_CLAIMS!$G:$G,$A$2,DATA_CLAIMS!$H:$H,$B$34,DATA_CLAIMS!$V:$V,TEXT(L$15,"YYYYMM"),DATA_CLAIMS!$W:$W,TEXT($A23,"YYYYMM"))</f>
        <v>0</v>
      </c>
      <c r="M23" s="71">
        <f ca="1">SUMIFS(OFFSET(DATA_CLAIMS!$H:$H,0,MATCH($B$49,DATA_CLAIMS!$I$1:$W$1,0)),DATA_CLAIMS!$D:$D,$C$8,DATA_CLAIMS!$E:$E,$C$9,DATA_CLAIMS!$F:$F,$C$10,DATA_CLAIMS!$G:$G,$A$2,DATA_CLAIMS!$H:$H,$B$34,DATA_CLAIMS!$V:$V,TEXT(M$15,"YYYYMM"),DATA_CLAIMS!$W:$W,TEXT($A23,"YYYYMM"))</f>
        <v>0</v>
      </c>
      <c r="N23" s="85">
        <f t="shared" ca="1" si="2"/>
        <v>4761358.1599999992</v>
      </c>
    </row>
    <row r="24" spans="1:14" x14ac:dyDescent="0.35">
      <c r="A24" s="72">
        <f t="shared" si="3"/>
        <v>44804</v>
      </c>
      <c r="B24" s="76">
        <f ca="1">SUMIFS(OFFSET(DATA_CLAIMS!$H:$H,0,MATCH($B$49,DATA_CLAIMS!$I$1:$W$1,0)),DATA_CLAIMS!$D:$D,$C$8,DATA_CLAIMS!$E:$E,$C$9,DATA_CLAIMS!$F:$F,$C$10,DATA_CLAIMS!$G:$G,$A$2,DATA_CLAIMS!$H:$H,$B$34,DATA_CLAIMS!$V:$V,TEXT(B$15,"YYYYMM"),DATA_CLAIMS!$W:$W,TEXT($A24,"YYYYMM"))</f>
        <v>-2548.5099999999998</v>
      </c>
      <c r="C24" s="25">
        <f ca="1">SUMIFS(OFFSET(DATA_CLAIMS!$H:$H,0,MATCH($B$49,DATA_CLAIMS!$I$1:$W$1,0)),DATA_CLAIMS!$D:$D,$C$8,DATA_CLAIMS!$E:$E,$C$9,DATA_CLAIMS!$F:$F,$C$10,DATA_CLAIMS!$G:$G,$A$2,DATA_CLAIMS!$H:$H,$B$34,DATA_CLAIMS!$V:$V,TEXT(C$15,"YYYYMM"),DATA_CLAIMS!$W:$W,TEXT($A24,"YYYYMM"))</f>
        <v>20546.18</v>
      </c>
      <c r="D24" s="25">
        <f ca="1">SUMIFS(OFFSET(DATA_CLAIMS!$H:$H,0,MATCH($B$49,DATA_CLAIMS!$I$1:$W$1,0)),DATA_CLAIMS!$D:$D,$C$8,DATA_CLAIMS!$E:$E,$C$9,DATA_CLAIMS!$F:$F,$C$10,DATA_CLAIMS!$G:$G,$A$2,DATA_CLAIMS!$H:$H,$B$34,DATA_CLAIMS!$V:$V,TEXT(D$15,"YYYYMM"),DATA_CLAIMS!$W:$W,TEXT($A24,"YYYYMM"))</f>
        <v>12515.41</v>
      </c>
      <c r="E24" s="25">
        <f ca="1">SUMIFS(OFFSET(DATA_CLAIMS!$H:$H,0,MATCH($B$49,DATA_CLAIMS!$I$1:$W$1,0)),DATA_CLAIMS!$D:$D,$C$8,DATA_CLAIMS!$E:$E,$C$9,DATA_CLAIMS!$F:$F,$C$10,DATA_CLAIMS!$G:$G,$A$2,DATA_CLAIMS!$H:$H,$B$34,DATA_CLAIMS!$V:$V,TEXT(E$15,"YYYYMM"),DATA_CLAIMS!$W:$W,TEXT($A24,"YYYYMM"))</f>
        <v>47148.35</v>
      </c>
      <c r="F24" s="25">
        <f ca="1">SUMIFS(OFFSET(DATA_CLAIMS!$H:$H,0,MATCH($B$49,DATA_CLAIMS!$I$1:$W$1,0)),DATA_CLAIMS!$D:$D,$C$8,DATA_CLAIMS!$E:$E,$C$9,DATA_CLAIMS!$F:$F,$C$10,DATA_CLAIMS!$G:$G,$A$2,DATA_CLAIMS!$H:$H,$B$34,DATA_CLAIMS!$V:$V,TEXT(F$15,"YYYYMM"),DATA_CLAIMS!$W:$W,TEXT($A24,"YYYYMM"))</f>
        <v>150129.78</v>
      </c>
      <c r="G24" s="25">
        <f ca="1">SUMIFS(OFFSET(DATA_CLAIMS!$H:$H,0,MATCH($B$49,DATA_CLAIMS!$I$1:$W$1,0)),DATA_CLAIMS!$D:$D,$C$8,DATA_CLAIMS!$E:$E,$C$9,DATA_CLAIMS!$F:$F,$C$10,DATA_CLAIMS!$G:$G,$A$2,DATA_CLAIMS!$H:$H,$B$34,DATA_CLAIMS!$V:$V,TEXT(G$15,"YYYYMM"),DATA_CLAIMS!$W:$W,TEXT($A24,"YYYYMM"))</f>
        <v>356861.02000000014</v>
      </c>
      <c r="H24" s="25">
        <f ca="1">SUMIFS(OFFSET(DATA_CLAIMS!$H:$H,0,MATCH($B$49,DATA_CLAIMS!$I$1:$W$1,0)),DATA_CLAIMS!$D:$D,$C$8,DATA_CLAIMS!$E:$E,$C$9,DATA_CLAIMS!$F:$F,$C$10,DATA_CLAIMS!$G:$G,$A$2,DATA_CLAIMS!$H:$H,$B$34,DATA_CLAIMS!$V:$V,TEXT(H$15,"YYYYMM"),DATA_CLAIMS!$W:$W,TEXT($A24,"YYYYMM"))</f>
        <v>2002312.57</v>
      </c>
      <c r="I24" s="25">
        <f ca="1">SUMIFS(OFFSET(DATA_CLAIMS!$H:$H,0,MATCH($B$49,DATA_CLAIMS!$I$1:$W$1,0)),DATA_CLAIMS!$D:$D,$C$8,DATA_CLAIMS!$E:$E,$C$9,DATA_CLAIMS!$F:$F,$C$10,DATA_CLAIMS!$G:$G,$A$2,DATA_CLAIMS!$H:$H,$B$34,DATA_CLAIMS!$V:$V,TEXT(I$15,"YYYYMM"),DATA_CLAIMS!$W:$W,TEXT($A24,"YYYYMM"))</f>
        <v>1109600.1600000004</v>
      </c>
      <c r="J24" s="25">
        <f ca="1">SUMIFS(OFFSET(DATA_CLAIMS!$H:$H,0,MATCH($B$49,DATA_CLAIMS!$I$1:$W$1,0)),DATA_CLAIMS!$D:$D,$C$8,DATA_CLAIMS!$E:$E,$C$9,DATA_CLAIMS!$F:$F,$C$10,DATA_CLAIMS!$G:$G,$A$2,DATA_CLAIMS!$H:$H,$B$34,DATA_CLAIMS!$V:$V,TEXT(J$15,"YYYYMM"),DATA_CLAIMS!$W:$W,TEXT($A24,"YYYYMM"))</f>
        <v>377.46</v>
      </c>
      <c r="K24" s="25">
        <f ca="1">SUMIFS(OFFSET(DATA_CLAIMS!$H:$H,0,MATCH($B$49,DATA_CLAIMS!$I$1:$W$1,0)),DATA_CLAIMS!$D:$D,$C$8,DATA_CLAIMS!$E:$E,$C$9,DATA_CLAIMS!$F:$F,$C$10,DATA_CLAIMS!$G:$G,$A$2,DATA_CLAIMS!$H:$H,$B$34,DATA_CLAIMS!$V:$V,TEXT(K$15,"YYYYMM"),DATA_CLAIMS!$W:$W,TEXT($A24,"YYYYMM"))</f>
        <v>147.07</v>
      </c>
      <c r="L24" s="25">
        <f ca="1">SUMIFS(OFFSET(DATA_CLAIMS!$H:$H,0,MATCH($B$49,DATA_CLAIMS!$I$1:$W$1,0)),DATA_CLAIMS!$D:$D,$C$8,DATA_CLAIMS!$E:$E,$C$9,DATA_CLAIMS!$F:$F,$C$10,DATA_CLAIMS!$G:$G,$A$2,DATA_CLAIMS!$H:$H,$B$34,DATA_CLAIMS!$V:$V,TEXT(L$15,"YYYYMM"),DATA_CLAIMS!$W:$W,TEXT($A24,"YYYYMM"))</f>
        <v>39.93</v>
      </c>
      <c r="M24" s="25">
        <f ca="1">SUMIFS(OFFSET(DATA_CLAIMS!$H:$H,0,MATCH($B$49,DATA_CLAIMS!$I$1:$W$1,0)),DATA_CLAIMS!$D:$D,$C$8,DATA_CLAIMS!$E:$E,$C$9,DATA_CLAIMS!$F:$F,$C$10,DATA_CLAIMS!$G:$G,$A$2,DATA_CLAIMS!$H:$H,$B$34,DATA_CLAIMS!$V:$V,TEXT(M$15,"YYYYMM"),DATA_CLAIMS!$W:$W,TEXT($A24,"YYYYMM"))</f>
        <v>0</v>
      </c>
      <c r="N24" s="84">
        <f t="shared" ca="1" si="2"/>
        <v>3697129.4200000009</v>
      </c>
    </row>
    <row r="25" spans="1:14" x14ac:dyDescent="0.35">
      <c r="A25" s="70">
        <f t="shared" si="3"/>
        <v>44834</v>
      </c>
      <c r="B25" s="77">
        <f ca="1">SUMIFS(OFFSET(DATA_CLAIMS!$H:$H,0,MATCH($B$49,DATA_CLAIMS!$I$1:$W$1,0)),DATA_CLAIMS!$D:$D,$C$8,DATA_CLAIMS!$E:$E,$C$9,DATA_CLAIMS!$F:$F,$C$10,DATA_CLAIMS!$G:$G,$A$2,DATA_CLAIMS!$H:$H,$B$34,DATA_CLAIMS!$V:$V,TEXT(B$15,"YYYYMM"),DATA_CLAIMS!$W:$W,TEXT($A25,"YYYYMM"))</f>
        <v>9708.27</v>
      </c>
      <c r="C25" s="71">
        <f ca="1">SUMIFS(OFFSET(DATA_CLAIMS!$H:$H,0,MATCH($B$49,DATA_CLAIMS!$I$1:$W$1,0)),DATA_CLAIMS!$D:$D,$C$8,DATA_CLAIMS!$E:$E,$C$9,DATA_CLAIMS!$F:$F,$C$10,DATA_CLAIMS!$G:$G,$A$2,DATA_CLAIMS!$H:$H,$B$34,DATA_CLAIMS!$V:$V,TEXT(C$15,"YYYYMM"),DATA_CLAIMS!$W:$W,TEXT($A25,"YYYYMM"))</f>
        <v>-5605.8799999999992</v>
      </c>
      <c r="D25" s="71">
        <f ca="1">SUMIFS(OFFSET(DATA_CLAIMS!$H:$H,0,MATCH($B$49,DATA_CLAIMS!$I$1:$W$1,0)),DATA_CLAIMS!$D:$D,$C$8,DATA_CLAIMS!$E:$E,$C$9,DATA_CLAIMS!$F:$F,$C$10,DATA_CLAIMS!$G:$G,$A$2,DATA_CLAIMS!$H:$H,$B$34,DATA_CLAIMS!$V:$V,TEXT(D$15,"YYYYMM"),DATA_CLAIMS!$W:$W,TEXT($A25,"YYYYMM"))</f>
        <v>13643.22</v>
      </c>
      <c r="E25" s="71">
        <f ca="1">SUMIFS(OFFSET(DATA_CLAIMS!$H:$H,0,MATCH($B$49,DATA_CLAIMS!$I$1:$W$1,0)),DATA_CLAIMS!$D:$D,$C$8,DATA_CLAIMS!$E:$E,$C$9,DATA_CLAIMS!$F:$F,$C$10,DATA_CLAIMS!$G:$G,$A$2,DATA_CLAIMS!$H:$H,$B$34,DATA_CLAIMS!$V:$V,TEXT(E$15,"YYYYMM"),DATA_CLAIMS!$W:$W,TEXT($A25,"YYYYMM"))</f>
        <v>10070.999999999998</v>
      </c>
      <c r="F25" s="71">
        <f ca="1">SUMIFS(OFFSET(DATA_CLAIMS!$H:$H,0,MATCH($B$49,DATA_CLAIMS!$I$1:$W$1,0)),DATA_CLAIMS!$D:$D,$C$8,DATA_CLAIMS!$E:$E,$C$9,DATA_CLAIMS!$F:$F,$C$10,DATA_CLAIMS!$G:$G,$A$2,DATA_CLAIMS!$H:$H,$B$34,DATA_CLAIMS!$V:$V,TEXT(F$15,"YYYYMM"),DATA_CLAIMS!$W:$W,TEXT($A25,"YYYYMM"))</f>
        <v>43808.569999999992</v>
      </c>
      <c r="G25" s="71">
        <f ca="1">SUMIFS(OFFSET(DATA_CLAIMS!$H:$H,0,MATCH($B$49,DATA_CLAIMS!$I$1:$W$1,0)),DATA_CLAIMS!$D:$D,$C$8,DATA_CLAIMS!$E:$E,$C$9,DATA_CLAIMS!$F:$F,$C$10,DATA_CLAIMS!$G:$G,$A$2,DATA_CLAIMS!$H:$H,$B$34,DATA_CLAIMS!$V:$V,TEXT(G$15,"YYYYMM"),DATA_CLAIMS!$W:$W,TEXT($A25,"YYYYMM"))</f>
        <v>58063.560000000005</v>
      </c>
      <c r="H25" s="71">
        <f ca="1">SUMIFS(OFFSET(DATA_CLAIMS!$H:$H,0,MATCH($B$49,DATA_CLAIMS!$I$1:$W$1,0)),DATA_CLAIMS!$D:$D,$C$8,DATA_CLAIMS!$E:$E,$C$9,DATA_CLAIMS!$F:$F,$C$10,DATA_CLAIMS!$G:$G,$A$2,DATA_CLAIMS!$H:$H,$B$34,DATA_CLAIMS!$V:$V,TEXT(H$15,"YYYYMM"),DATA_CLAIMS!$W:$W,TEXT($A25,"YYYYMM"))</f>
        <v>217069.01999999996</v>
      </c>
      <c r="I25" s="71">
        <f ca="1">SUMIFS(OFFSET(DATA_CLAIMS!$H:$H,0,MATCH($B$49,DATA_CLAIMS!$I$1:$W$1,0)),DATA_CLAIMS!$D:$D,$C$8,DATA_CLAIMS!$E:$E,$C$9,DATA_CLAIMS!$F:$F,$C$10,DATA_CLAIMS!$G:$G,$A$2,DATA_CLAIMS!$H:$H,$B$34,DATA_CLAIMS!$V:$V,TEXT(I$15,"YYYYMM"),DATA_CLAIMS!$W:$W,TEXT($A25,"YYYYMM"))</f>
        <v>2476400.3700000006</v>
      </c>
      <c r="J25" s="71">
        <f ca="1">SUMIFS(OFFSET(DATA_CLAIMS!$H:$H,0,MATCH($B$49,DATA_CLAIMS!$I$1:$W$1,0)),DATA_CLAIMS!$D:$D,$C$8,DATA_CLAIMS!$E:$E,$C$9,DATA_CLAIMS!$F:$F,$C$10,DATA_CLAIMS!$G:$G,$A$2,DATA_CLAIMS!$H:$H,$B$34,DATA_CLAIMS!$V:$V,TEXT(J$15,"YYYYMM"),DATA_CLAIMS!$W:$W,TEXT($A25,"YYYYMM"))</f>
        <v>1358181.95</v>
      </c>
      <c r="K25" s="71">
        <f ca="1">SUMIFS(OFFSET(DATA_CLAIMS!$H:$H,0,MATCH($B$49,DATA_CLAIMS!$I$1:$W$1,0)),DATA_CLAIMS!$D:$D,$C$8,DATA_CLAIMS!$E:$E,$C$9,DATA_CLAIMS!$F:$F,$C$10,DATA_CLAIMS!$G:$G,$A$2,DATA_CLAIMS!$H:$H,$B$34,DATA_CLAIMS!$V:$V,TEXT(K$15,"YYYYMM"),DATA_CLAIMS!$W:$W,TEXT($A25,"YYYYMM"))</f>
        <v>190.92</v>
      </c>
      <c r="L25" s="71">
        <f ca="1">SUMIFS(OFFSET(DATA_CLAIMS!$H:$H,0,MATCH($B$49,DATA_CLAIMS!$I$1:$W$1,0)),DATA_CLAIMS!$D:$D,$C$8,DATA_CLAIMS!$E:$E,$C$9,DATA_CLAIMS!$F:$F,$C$10,DATA_CLAIMS!$G:$G,$A$2,DATA_CLAIMS!$H:$H,$B$34,DATA_CLAIMS!$V:$V,TEXT(L$15,"YYYYMM"),DATA_CLAIMS!$W:$W,TEXT($A25,"YYYYMM"))</f>
        <v>152.11000000000001</v>
      </c>
      <c r="M25" s="71">
        <f ca="1">SUMIFS(OFFSET(DATA_CLAIMS!$H:$H,0,MATCH($B$49,DATA_CLAIMS!$I$1:$W$1,0)),DATA_CLAIMS!$D:$D,$C$8,DATA_CLAIMS!$E:$E,$C$9,DATA_CLAIMS!$F:$F,$C$10,DATA_CLAIMS!$G:$G,$A$2,DATA_CLAIMS!$H:$H,$B$34,DATA_CLAIMS!$V:$V,TEXT(M$15,"YYYYMM"),DATA_CLAIMS!$W:$W,TEXT($A25,"YYYYMM"))</f>
        <v>114.29</v>
      </c>
      <c r="N25" s="85">
        <f t="shared" ca="1" si="1"/>
        <v>4181797.4</v>
      </c>
    </row>
    <row r="26" spans="1:14" x14ac:dyDescent="0.35">
      <c r="A26" s="72">
        <f t="shared" si="3"/>
        <v>44865</v>
      </c>
      <c r="B26" s="76">
        <f ca="1">SUMIFS(OFFSET(DATA_CLAIMS!$H:$H,0,MATCH($B$49,DATA_CLAIMS!$I$1:$W$1,0)),DATA_CLAIMS!$D:$D,$C$8,DATA_CLAIMS!$E:$E,$C$9,DATA_CLAIMS!$F:$F,$C$10,DATA_CLAIMS!$G:$G,$A$2,DATA_CLAIMS!$H:$H,$B$34,DATA_CLAIMS!$V:$V,TEXT(B$15,"YYYYMM"),DATA_CLAIMS!$W:$W,TEXT($A26,"YYYYMM"))</f>
        <v>20491.66</v>
      </c>
      <c r="C26" s="25">
        <f ca="1">SUMIFS(OFFSET(DATA_CLAIMS!$H:$H,0,MATCH($B$49,DATA_CLAIMS!$I$1:$W$1,0)),DATA_CLAIMS!$D:$D,$C$8,DATA_CLAIMS!$E:$E,$C$9,DATA_CLAIMS!$F:$F,$C$10,DATA_CLAIMS!$G:$G,$A$2,DATA_CLAIMS!$H:$H,$B$34,DATA_CLAIMS!$V:$V,TEXT(C$15,"YYYYMM"),DATA_CLAIMS!$W:$W,TEXT($A26,"YYYYMM"))</f>
        <v>3623.2900000000004</v>
      </c>
      <c r="D26" s="25">
        <f ca="1">SUMIFS(OFFSET(DATA_CLAIMS!$H:$H,0,MATCH($B$49,DATA_CLAIMS!$I$1:$W$1,0)),DATA_CLAIMS!$D:$D,$C$8,DATA_CLAIMS!$E:$E,$C$9,DATA_CLAIMS!$F:$F,$C$10,DATA_CLAIMS!$G:$G,$A$2,DATA_CLAIMS!$H:$H,$B$34,DATA_CLAIMS!$V:$V,TEXT(D$15,"YYYYMM"),DATA_CLAIMS!$W:$W,TEXT($A26,"YYYYMM"))</f>
        <v>5917.57</v>
      </c>
      <c r="E26" s="25">
        <f ca="1">SUMIFS(OFFSET(DATA_CLAIMS!$H:$H,0,MATCH($B$49,DATA_CLAIMS!$I$1:$W$1,0)),DATA_CLAIMS!$D:$D,$C$8,DATA_CLAIMS!$E:$E,$C$9,DATA_CLAIMS!$F:$F,$C$10,DATA_CLAIMS!$G:$G,$A$2,DATA_CLAIMS!$H:$H,$B$34,DATA_CLAIMS!$V:$V,TEXT(E$15,"YYYYMM"),DATA_CLAIMS!$W:$W,TEXT($A26,"YYYYMM"))</f>
        <v>7609.65</v>
      </c>
      <c r="F26" s="25">
        <f ca="1">SUMIFS(OFFSET(DATA_CLAIMS!$H:$H,0,MATCH($B$49,DATA_CLAIMS!$I$1:$W$1,0)),DATA_CLAIMS!$D:$D,$C$8,DATA_CLAIMS!$E:$E,$C$9,DATA_CLAIMS!$F:$F,$C$10,DATA_CLAIMS!$G:$G,$A$2,DATA_CLAIMS!$H:$H,$B$34,DATA_CLAIMS!$V:$V,TEXT(F$15,"YYYYMM"),DATA_CLAIMS!$W:$W,TEXT($A26,"YYYYMM"))</f>
        <v>37501.1</v>
      </c>
      <c r="G26" s="25">
        <f ca="1">SUMIFS(OFFSET(DATA_CLAIMS!$H:$H,0,MATCH($B$49,DATA_CLAIMS!$I$1:$W$1,0)),DATA_CLAIMS!$D:$D,$C$8,DATA_CLAIMS!$E:$E,$C$9,DATA_CLAIMS!$F:$F,$C$10,DATA_CLAIMS!$G:$G,$A$2,DATA_CLAIMS!$H:$H,$B$34,DATA_CLAIMS!$V:$V,TEXT(G$15,"YYYYMM"),DATA_CLAIMS!$W:$W,TEXT($A26,"YYYYMM"))</f>
        <v>17107.669999999998</v>
      </c>
      <c r="H26" s="25">
        <f ca="1">SUMIFS(OFFSET(DATA_CLAIMS!$H:$H,0,MATCH($B$49,DATA_CLAIMS!$I$1:$W$1,0)),DATA_CLAIMS!$D:$D,$C$8,DATA_CLAIMS!$E:$E,$C$9,DATA_CLAIMS!$F:$F,$C$10,DATA_CLAIMS!$G:$G,$A$2,DATA_CLAIMS!$H:$H,$B$34,DATA_CLAIMS!$V:$V,TEXT(H$15,"YYYYMM"),DATA_CLAIMS!$W:$W,TEXT($A26,"YYYYMM"))</f>
        <v>-23688.91</v>
      </c>
      <c r="I26" s="25">
        <f ca="1">SUMIFS(OFFSET(DATA_CLAIMS!$H:$H,0,MATCH($B$49,DATA_CLAIMS!$I$1:$W$1,0)),DATA_CLAIMS!$D:$D,$C$8,DATA_CLAIMS!$E:$E,$C$9,DATA_CLAIMS!$F:$F,$C$10,DATA_CLAIMS!$G:$G,$A$2,DATA_CLAIMS!$H:$H,$B$34,DATA_CLAIMS!$V:$V,TEXT(I$15,"YYYYMM"),DATA_CLAIMS!$W:$W,TEXT($A26,"YYYYMM"))</f>
        <v>378038.22999999986</v>
      </c>
      <c r="J26" s="25">
        <f ca="1">SUMIFS(OFFSET(DATA_CLAIMS!$H:$H,0,MATCH($B$49,DATA_CLAIMS!$I$1:$W$1,0)),DATA_CLAIMS!$D:$D,$C$8,DATA_CLAIMS!$E:$E,$C$9,DATA_CLAIMS!$F:$F,$C$10,DATA_CLAIMS!$G:$G,$A$2,DATA_CLAIMS!$H:$H,$B$34,DATA_CLAIMS!$V:$V,TEXT(J$15,"YYYYMM"),DATA_CLAIMS!$W:$W,TEXT($A26,"YYYYMM"))</f>
        <v>2337611.9599999995</v>
      </c>
      <c r="K26" s="25">
        <f ca="1">SUMIFS(OFFSET(DATA_CLAIMS!$H:$H,0,MATCH($B$49,DATA_CLAIMS!$I$1:$W$1,0)),DATA_CLAIMS!$D:$D,$C$8,DATA_CLAIMS!$E:$E,$C$9,DATA_CLAIMS!$F:$F,$C$10,DATA_CLAIMS!$G:$G,$A$2,DATA_CLAIMS!$H:$H,$B$34,DATA_CLAIMS!$V:$V,TEXT(K$15,"YYYYMM"),DATA_CLAIMS!$W:$W,TEXT($A26,"YYYYMM"))</f>
        <v>1442081.0099999998</v>
      </c>
      <c r="L26" s="25">
        <f ca="1">SUMIFS(OFFSET(DATA_CLAIMS!$H:$H,0,MATCH($B$49,DATA_CLAIMS!$I$1:$W$1,0)),DATA_CLAIMS!$D:$D,$C$8,DATA_CLAIMS!$E:$E,$C$9,DATA_CLAIMS!$F:$F,$C$10,DATA_CLAIMS!$G:$G,$A$2,DATA_CLAIMS!$H:$H,$B$34,DATA_CLAIMS!$V:$V,TEXT(L$15,"YYYYMM"),DATA_CLAIMS!$W:$W,TEXT($A26,"YYYYMM"))</f>
        <v>439.96000000000004</v>
      </c>
      <c r="M26" s="25">
        <f ca="1">SUMIFS(OFFSET(DATA_CLAIMS!$H:$H,0,MATCH($B$49,DATA_CLAIMS!$I$1:$W$1,0)),DATA_CLAIMS!$D:$D,$C$8,DATA_CLAIMS!$E:$E,$C$9,DATA_CLAIMS!$F:$F,$C$10,DATA_CLAIMS!$G:$G,$A$2,DATA_CLAIMS!$H:$H,$B$34,DATA_CLAIMS!$V:$V,TEXT(M$15,"YYYYMM"),DATA_CLAIMS!$W:$W,TEXT($A26,"YYYYMM"))</f>
        <v>215.42</v>
      </c>
      <c r="N26" s="84">
        <f t="shared" ca="1" si="1"/>
        <v>4226948.6099999985</v>
      </c>
    </row>
    <row r="27" spans="1:14" x14ac:dyDescent="0.35">
      <c r="A27" s="70">
        <f t="shared" si="3"/>
        <v>44895</v>
      </c>
      <c r="B27" s="77">
        <f ca="1">SUMIFS(OFFSET(DATA_CLAIMS!$H:$H,0,MATCH($B$49,DATA_CLAIMS!$I$1:$W$1,0)),DATA_CLAIMS!$D:$D,$C$8,DATA_CLAIMS!$E:$E,$C$9,DATA_CLAIMS!$F:$F,$C$10,DATA_CLAIMS!$G:$G,$A$2,DATA_CLAIMS!$H:$H,$B$34,DATA_CLAIMS!$V:$V,TEXT(B$15,"YYYYMM"),DATA_CLAIMS!$W:$W,TEXT($A27,"YYYYMM"))</f>
        <v>2136.21</v>
      </c>
      <c r="C27" s="71">
        <f ca="1">SUMIFS(OFFSET(DATA_CLAIMS!$H:$H,0,MATCH($B$49,DATA_CLAIMS!$I$1:$W$1,0)),DATA_CLAIMS!$D:$D,$C$8,DATA_CLAIMS!$E:$E,$C$9,DATA_CLAIMS!$F:$F,$C$10,DATA_CLAIMS!$G:$G,$A$2,DATA_CLAIMS!$H:$H,$B$34,DATA_CLAIMS!$V:$V,TEXT(C$15,"YYYYMM"),DATA_CLAIMS!$W:$W,TEXT($A27,"YYYYMM"))</f>
        <v>2608.46</v>
      </c>
      <c r="D27" s="71">
        <f ca="1">SUMIFS(OFFSET(DATA_CLAIMS!$H:$H,0,MATCH($B$49,DATA_CLAIMS!$I$1:$W$1,0)),DATA_CLAIMS!$D:$D,$C$8,DATA_CLAIMS!$E:$E,$C$9,DATA_CLAIMS!$F:$F,$C$10,DATA_CLAIMS!$G:$G,$A$2,DATA_CLAIMS!$H:$H,$B$34,DATA_CLAIMS!$V:$V,TEXT(D$15,"YYYYMM"),DATA_CLAIMS!$W:$W,TEXT($A27,"YYYYMM"))</f>
        <v>5449.54</v>
      </c>
      <c r="E27" s="71">
        <f ca="1">SUMIFS(OFFSET(DATA_CLAIMS!$H:$H,0,MATCH($B$49,DATA_CLAIMS!$I$1:$W$1,0)),DATA_CLAIMS!$D:$D,$C$8,DATA_CLAIMS!$E:$E,$C$9,DATA_CLAIMS!$F:$F,$C$10,DATA_CLAIMS!$G:$G,$A$2,DATA_CLAIMS!$H:$H,$B$34,DATA_CLAIMS!$V:$V,TEXT(E$15,"YYYYMM"),DATA_CLAIMS!$W:$W,TEXT($A27,"YYYYMM"))</f>
        <v>10417.509999999998</v>
      </c>
      <c r="F27" s="71">
        <f ca="1">SUMIFS(OFFSET(DATA_CLAIMS!$H:$H,0,MATCH($B$49,DATA_CLAIMS!$I$1:$W$1,0)),DATA_CLAIMS!$D:$D,$C$8,DATA_CLAIMS!$E:$E,$C$9,DATA_CLAIMS!$F:$F,$C$10,DATA_CLAIMS!$G:$G,$A$2,DATA_CLAIMS!$H:$H,$B$34,DATA_CLAIMS!$V:$V,TEXT(F$15,"YYYYMM"),DATA_CLAIMS!$W:$W,TEXT($A27,"YYYYMM"))</f>
        <v>20745.34</v>
      </c>
      <c r="G27" s="71">
        <f ca="1">SUMIFS(OFFSET(DATA_CLAIMS!$H:$H,0,MATCH($B$49,DATA_CLAIMS!$I$1:$W$1,0)),DATA_CLAIMS!$D:$D,$C$8,DATA_CLAIMS!$E:$E,$C$9,DATA_CLAIMS!$F:$F,$C$10,DATA_CLAIMS!$G:$G,$A$2,DATA_CLAIMS!$H:$H,$B$34,DATA_CLAIMS!$V:$V,TEXT(G$15,"YYYYMM"),DATA_CLAIMS!$W:$W,TEXT($A27,"YYYYMM"))</f>
        <v>9834.7899999999972</v>
      </c>
      <c r="H27" s="71">
        <f ca="1">SUMIFS(OFFSET(DATA_CLAIMS!$H:$H,0,MATCH($B$49,DATA_CLAIMS!$I$1:$W$1,0)),DATA_CLAIMS!$D:$D,$C$8,DATA_CLAIMS!$E:$E,$C$9,DATA_CLAIMS!$F:$F,$C$10,DATA_CLAIMS!$G:$G,$A$2,DATA_CLAIMS!$H:$H,$B$34,DATA_CLAIMS!$V:$V,TEXT(H$15,"YYYYMM"),DATA_CLAIMS!$W:$W,TEXT($A27,"YYYYMM"))</f>
        <v>67322.17</v>
      </c>
      <c r="I27" s="71">
        <f ca="1">SUMIFS(OFFSET(DATA_CLAIMS!$H:$H,0,MATCH($B$49,DATA_CLAIMS!$I$1:$W$1,0)),DATA_CLAIMS!$D:$D,$C$8,DATA_CLAIMS!$E:$E,$C$9,DATA_CLAIMS!$F:$F,$C$10,DATA_CLAIMS!$G:$G,$A$2,DATA_CLAIMS!$H:$H,$B$34,DATA_CLAIMS!$V:$V,TEXT(I$15,"YYYYMM"),DATA_CLAIMS!$W:$W,TEXT($A27,"YYYYMM"))</f>
        <v>100835.42000000001</v>
      </c>
      <c r="J27" s="71">
        <f ca="1">SUMIFS(OFFSET(DATA_CLAIMS!$H:$H,0,MATCH($B$49,DATA_CLAIMS!$I$1:$W$1,0)),DATA_CLAIMS!$D:$D,$C$8,DATA_CLAIMS!$E:$E,$C$9,DATA_CLAIMS!$F:$F,$C$10,DATA_CLAIMS!$G:$G,$A$2,DATA_CLAIMS!$H:$H,$B$34,DATA_CLAIMS!$V:$V,TEXT(J$15,"YYYYMM"),DATA_CLAIMS!$W:$W,TEXT($A27,"YYYYMM"))</f>
        <v>177134.52</v>
      </c>
      <c r="K27" s="71">
        <f ca="1">SUMIFS(OFFSET(DATA_CLAIMS!$H:$H,0,MATCH($B$49,DATA_CLAIMS!$I$1:$W$1,0)),DATA_CLAIMS!$D:$D,$C$8,DATA_CLAIMS!$E:$E,$C$9,DATA_CLAIMS!$F:$F,$C$10,DATA_CLAIMS!$G:$G,$A$2,DATA_CLAIMS!$H:$H,$B$34,DATA_CLAIMS!$V:$V,TEXT(K$15,"YYYYMM"),DATA_CLAIMS!$W:$W,TEXT($A27,"YYYYMM"))</f>
        <v>2024265.0999999996</v>
      </c>
      <c r="L27" s="71">
        <f ca="1">SUMIFS(OFFSET(DATA_CLAIMS!$H:$H,0,MATCH($B$49,DATA_CLAIMS!$I$1:$W$1,0)),DATA_CLAIMS!$D:$D,$C$8,DATA_CLAIMS!$E:$E,$C$9,DATA_CLAIMS!$F:$F,$C$10,DATA_CLAIMS!$G:$G,$A$2,DATA_CLAIMS!$H:$H,$B$34,DATA_CLAIMS!$V:$V,TEXT(L$15,"YYYYMM"),DATA_CLAIMS!$W:$W,TEXT($A27,"YYYYMM"))</f>
        <v>689879.46000000008</v>
      </c>
      <c r="M27" s="71">
        <f ca="1">SUMIFS(OFFSET(DATA_CLAIMS!$H:$H,0,MATCH($B$49,DATA_CLAIMS!$I$1:$W$1,0)),DATA_CLAIMS!$D:$D,$C$8,DATA_CLAIMS!$E:$E,$C$9,DATA_CLAIMS!$F:$F,$C$10,DATA_CLAIMS!$G:$G,$A$2,DATA_CLAIMS!$H:$H,$B$34,DATA_CLAIMS!$V:$V,TEXT(M$15,"YYYYMM"),DATA_CLAIMS!$W:$W,TEXT($A27,"YYYYMM"))</f>
        <v>408.53</v>
      </c>
      <c r="N27" s="85">
        <f t="shared" ca="1" si="1"/>
        <v>3111037.0499999993</v>
      </c>
    </row>
    <row r="28" spans="1:14" x14ac:dyDescent="0.35">
      <c r="A28" s="72">
        <f t="shared" si="3"/>
        <v>44926</v>
      </c>
      <c r="B28" s="76">
        <f ca="1">SUMIFS(OFFSET(DATA_CLAIMS!$H:$H,0,MATCH($B$49,DATA_CLAIMS!$I$1:$W$1,0)),DATA_CLAIMS!$D:$D,$C$8,DATA_CLAIMS!$E:$E,$C$9,DATA_CLAIMS!$F:$F,$C$10,DATA_CLAIMS!$G:$G,$A$2,DATA_CLAIMS!$H:$H,$B$34,DATA_CLAIMS!$V:$V,TEXT(B$15,"YYYYMM"),DATA_CLAIMS!$W:$W,TEXT($A28,"YYYYMM"))</f>
        <v>25935.24</v>
      </c>
      <c r="C28" s="25">
        <f ca="1">SUMIFS(OFFSET(DATA_CLAIMS!$H:$H,0,MATCH($B$49,DATA_CLAIMS!$I$1:$W$1,0)),DATA_CLAIMS!$D:$D,$C$8,DATA_CLAIMS!$E:$E,$C$9,DATA_CLAIMS!$F:$F,$C$10,DATA_CLAIMS!$G:$G,$A$2,DATA_CLAIMS!$H:$H,$B$34,DATA_CLAIMS!$V:$V,TEXT(C$15,"YYYYMM"),DATA_CLAIMS!$W:$W,TEXT($A28,"YYYYMM"))</f>
        <v>2496.98</v>
      </c>
      <c r="D28" s="25">
        <f ca="1">SUMIFS(OFFSET(DATA_CLAIMS!$H:$H,0,MATCH($B$49,DATA_CLAIMS!$I$1:$W$1,0)),DATA_CLAIMS!$D:$D,$C$8,DATA_CLAIMS!$E:$E,$C$9,DATA_CLAIMS!$F:$F,$C$10,DATA_CLAIMS!$G:$G,$A$2,DATA_CLAIMS!$H:$H,$B$34,DATA_CLAIMS!$V:$V,TEXT(D$15,"YYYYMM"),DATA_CLAIMS!$W:$W,TEXT($A28,"YYYYMM"))</f>
        <v>3349.46</v>
      </c>
      <c r="E28" s="25">
        <f ca="1">SUMIFS(OFFSET(DATA_CLAIMS!$H:$H,0,MATCH($B$49,DATA_CLAIMS!$I$1:$W$1,0)),DATA_CLAIMS!$D:$D,$C$8,DATA_CLAIMS!$E:$E,$C$9,DATA_CLAIMS!$F:$F,$C$10,DATA_CLAIMS!$G:$G,$A$2,DATA_CLAIMS!$H:$H,$B$34,DATA_CLAIMS!$V:$V,TEXT(E$15,"YYYYMM"),DATA_CLAIMS!$W:$W,TEXT($A28,"YYYYMM"))</f>
        <v>3053.57</v>
      </c>
      <c r="F28" s="25">
        <f ca="1">SUMIFS(OFFSET(DATA_CLAIMS!$H:$H,0,MATCH($B$49,DATA_CLAIMS!$I$1:$W$1,0)),DATA_CLAIMS!$D:$D,$C$8,DATA_CLAIMS!$E:$E,$C$9,DATA_CLAIMS!$F:$F,$C$10,DATA_CLAIMS!$G:$G,$A$2,DATA_CLAIMS!$H:$H,$B$34,DATA_CLAIMS!$V:$V,TEXT(F$15,"YYYYMM"),DATA_CLAIMS!$W:$W,TEXT($A28,"YYYYMM"))</f>
        <v>4239</v>
      </c>
      <c r="G28" s="25">
        <f ca="1">SUMIFS(OFFSET(DATA_CLAIMS!$H:$H,0,MATCH($B$49,DATA_CLAIMS!$I$1:$W$1,0)),DATA_CLAIMS!$D:$D,$C$8,DATA_CLAIMS!$E:$E,$C$9,DATA_CLAIMS!$F:$F,$C$10,DATA_CLAIMS!$G:$G,$A$2,DATA_CLAIMS!$H:$H,$B$34,DATA_CLAIMS!$V:$V,TEXT(G$15,"YYYYMM"),DATA_CLAIMS!$W:$W,TEXT($A28,"YYYYMM"))</f>
        <v>14762.24</v>
      </c>
      <c r="H28" s="25">
        <f ca="1">SUMIFS(OFFSET(DATA_CLAIMS!$H:$H,0,MATCH($B$49,DATA_CLAIMS!$I$1:$W$1,0)),DATA_CLAIMS!$D:$D,$C$8,DATA_CLAIMS!$E:$E,$C$9,DATA_CLAIMS!$F:$F,$C$10,DATA_CLAIMS!$G:$G,$A$2,DATA_CLAIMS!$H:$H,$B$34,DATA_CLAIMS!$V:$V,TEXT(H$15,"YYYYMM"),DATA_CLAIMS!$W:$W,TEXT($A28,"YYYYMM"))</f>
        <v>12270.83</v>
      </c>
      <c r="I28" s="25">
        <f ca="1">SUMIFS(OFFSET(DATA_CLAIMS!$H:$H,0,MATCH($B$49,DATA_CLAIMS!$I$1:$W$1,0)),DATA_CLAIMS!$D:$D,$C$8,DATA_CLAIMS!$E:$E,$C$9,DATA_CLAIMS!$F:$F,$C$10,DATA_CLAIMS!$G:$G,$A$2,DATA_CLAIMS!$H:$H,$B$34,DATA_CLAIMS!$V:$V,TEXT(I$15,"YYYYMM"),DATA_CLAIMS!$W:$W,TEXT($A28,"YYYYMM"))</f>
        <v>29422</v>
      </c>
      <c r="J28" s="25">
        <f ca="1">SUMIFS(OFFSET(DATA_CLAIMS!$H:$H,0,MATCH($B$49,DATA_CLAIMS!$I$1:$W$1,0)),DATA_CLAIMS!$D:$D,$C$8,DATA_CLAIMS!$E:$E,$C$9,DATA_CLAIMS!$F:$F,$C$10,DATA_CLAIMS!$G:$G,$A$2,DATA_CLAIMS!$H:$H,$B$34,DATA_CLAIMS!$V:$V,TEXT(J$15,"YYYYMM"),DATA_CLAIMS!$W:$W,TEXT($A28,"YYYYMM"))</f>
        <v>-3091.2499999999964</v>
      </c>
      <c r="K28" s="25">
        <f ca="1">SUMIFS(OFFSET(DATA_CLAIMS!$H:$H,0,MATCH($B$49,DATA_CLAIMS!$I$1:$W$1,0)),DATA_CLAIMS!$D:$D,$C$8,DATA_CLAIMS!$E:$E,$C$9,DATA_CLAIMS!$F:$F,$C$10,DATA_CLAIMS!$G:$G,$A$2,DATA_CLAIMS!$H:$H,$B$34,DATA_CLAIMS!$V:$V,TEXT(K$15,"YYYYMM"),DATA_CLAIMS!$W:$W,TEXT($A28,"YYYYMM"))</f>
        <v>331649.19</v>
      </c>
      <c r="L28" s="25">
        <f ca="1">SUMIFS(OFFSET(DATA_CLAIMS!$H:$H,0,MATCH($B$49,DATA_CLAIMS!$I$1:$W$1,0)),DATA_CLAIMS!$D:$D,$C$8,DATA_CLAIMS!$E:$E,$C$9,DATA_CLAIMS!$F:$F,$C$10,DATA_CLAIMS!$G:$G,$A$2,DATA_CLAIMS!$H:$H,$B$34,DATA_CLAIMS!$V:$V,TEXT(L$15,"YYYYMM"),DATA_CLAIMS!$W:$W,TEXT($A28,"YYYYMM"))</f>
        <v>2499125.1599999997</v>
      </c>
      <c r="M28" s="25">
        <f ca="1">SUMIFS(OFFSET(DATA_CLAIMS!$H:$H,0,MATCH($B$49,DATA_CLAIMS!$I$1:$W$1,0)),DATA_CLAIMS!$D:$D,$C$8,DATA_CLAIMS!$E:$E,$C$9,DATA_CLAIMS!$F:$F,$C$10,DATA_CLAIMS!$G:$G,$A$2,DATA_CLAIMS!$H:$H,$B$34,DATA_CLAIMS!$V:$V,TEXT(M$15,"YYYYMM"),DATA_CLAIMS!$W:$W,TEXT($A28,"YYYYMM"))</f>
        <v>1487581.4799999997</v>
      </c>
      <c r="N28" s="84">
        <f t="shared" ca="1" si="1"/>
        <v>4410793.8999999994</v>
      </c>
    </row>
    <row r="29" spans="1:14" x14ac:dyDescent="0.35">
      <c r="A29" s="70">
        <f t="shared" si="3"/>
        <v>44957</v>
      </c>
      <c r="B29" s="77">
        <f ca="1">SUMIFS(OFFSET(DATA_CLAIMS!$H:$H,0,MATCH($B$49,DATA_CLAIMS!$I$1:$W$1,0)),DATA_CLAIMS!$D:$D,$C$8,DATA_CLAIMS!$E:$E,$C$9,DATA_CLAIMS!$F:$F,$C$10,DATA_CLAIMS!$G:$G,$A$2,DATA_CLAIMS!$H:$H,$B$34,DATA_CLAIMS!$V:$V,TEXT(B$15,"YYYYMM"),DATA_CLAIMS!$W:$W,TEXT($A29,"YYYYMM"))</f>
        <v>4680.95</v>
      </c>
      <c r="C29" s="71">
        <f ca="1">SUMIFS(OFFSET(DATA_CLAIMS!$H:$H,0,MATCH($B$49,DATA_CLAIMS!$I$1:$W$1,0)),DATA_CLAIMS!$D:$D,$C$8,DATA_CLAIMS!$E:$E,$C$9,DATA_CLAIMS!$F:$F,$C$10,DATA_CLAIMS!$G:$G,$A$2,DATA_CLAIMS!$H:$H,$B$34,DATA_CLAIMS!$V:$V,TEXT(C$15,"YYYYMM"),DATA_CLAIMS!$W:$W,TEXT($A29,"YYYYMM"))</f>
        <v>7322.3600000000006</v>
      </c>
      <c r="D29" s="71">
        <f ca="1">SUMIFS(OFFSET(DATA_CLAIMS!$H:$H,0,MATCH($B$49,DATA_CLAIMS!$I$1:$W$1,0)),DATA_CLAIMS!$D:$D,$C$8,DATA_CLAIMS!$E:$E,$C$9,DATA_CLAIMS!$F:$F,$C$10,DATA_CLAIMS!$G:$G,$A$2,DATA_CLAIMS!$H:$H,$B$34,DATA_CLAIMS!$V:$V,TEXT(D$15,"YYYYMM"),DATA_CLAIMS!$W:$W,TEXT($A29,"YYYYMM"))</f>
        <v>3850.77</v>
      </c>
      <c r="E29" s="71">
        <f ca="1">SUMIFS(OFFSET(DATA_CLAIMS!$H:$H,0,MATCH($B$49,DATA_CLAIMS!$I$1:$W$1,0)),DATA_CLAIMS!$D:$D,$C$8,DATA_CLAIMS!$E:$E,$C$9,DATA_CLAIMS!$F:$F,$C$10,DATA_CLAIMS!$G:$G,$A$2,DATA_CLAIMS!$H:$H,$B$34,DATA_CLAIMS!$V:$V,TEXT(E$15,"YYYYMM"),DATA_CLAIMS!$W:$W,TEXT($A29,"YYYYMM"))</f>
        <v>11544.79</v>
      </c>
      <c r="F29" s="71">
        <f ca="1">SUMIFS(OFFSET(DATA_CLAIMS!$H:$H,0,MATCH($B$49,DATA_CLAIMS!$I$1:$W$1,0)),DATA_CLAIMS!$D:$D,$C$8,DATA_CLAIMS!$E:$E,$C$9,DATA_CLAIMS!$F:$F,$C$10,DATA_CLAIMS!$G:$G,$A$2,DATA_CLAIMS!$H:$H,$B$34,DATA_CLAIMS!$V:$V,TEXT(F$15,"YYYYMM"),DATA_CLAIMS!$W:$W,TEXT($A29,"YYYYMM"))</f>
        <v>20344.660000000003</v>
      </c>
      <c r="G29" s="71">
        <f ca="1">SUMIFS(OFFSET(DATA_CLAIMS!$H:$H,0,MATCH($B$49,DATA_CLAIMS!$I$1:$W$1,0)),DATA_CLAIMS!$D:$D,$C$8,DATA_CLAIMS!$E:$E,$C$9,DATA_CLAIMS!$F:$F,$C$10,DATA_CLAIMS!$G:$G,$A$2,DATA_CLAIMS!$H:$H,$B$34,DATA_CLAIMS!$V:$V,TEXT(G$15,"YYYYMM"),DATA_CLAIMS!$W:$W,TEXT($A29,"YYYYMM"))</f>
        <v>8653.3599999999988</v>
      </c>
      <c r="H29" s="71">
        <f ca="1">SUMIFS(OFFSET(DATA_CLAIMS!$H:$H,0,MATCH($B$49,DATA_CLAIMS!$I$1:$W$1,0)),DATA_CLAIMS!$D:$D,$C$8,DATA_CLAIMS!$E:$E,$C$9,DATA_CLAIMS!$F:$F,$C$10,DATA_CLAIMS!$G:$G,$A$2,DATA_CLAIMS!$H:$H,$B$34,DATA_CLAIMS!$V:$V,TEXT(H$15,"YYYYMM"),DATA_CLAIMS!$W:$W,TEXT($A29,"YYYYMM"))</f>
        <v>8508.2000000000007</v>
      </c>
      <c r="I29" s="71">
        <f ca="1">SUMIFS(OFFSET(DATA_CLAIMS!$H:$H,0,MATCH($B$49,DATA_CLAIMS!$I$1:$W$1,0)),DATA_CLAIMS!$D:$D,$C$8,DATA_CLAIMS!$E:$E,$C$9,DATA_CLAIMS!$F:$F,$C$10,DATA_CLAIMS!$G:$G,$A$2,DATA_CLAIMS!$H:$H,$B$34,DATA_CLAIMS!$V:$V,TEXT(I$15,"YYYYMM"),DATA_CLAIMS!$W:$W,TEXT($A29,"YYYYMM"))</f>
        <v>16422.740000000002</v>
      </c>
      <c r="J29" s="71">
        <f ca="1">SUMIFS(OFFSET(DATA_CLAIMS!$H:$H,0,MATCH($B$49,DATA_CLAIMS!$I$1:$W$1,0)),DATA_CLAIMS!$D:$D,$C$8,DATA_CLAIMS!$E:$E,$C$9,DATA_CLAIMS!$F:$F,$C$10,DATA_CLAIMS!$G:$G,$A$2,DATA_CLAIMS!$H:$H,$B$34,DATA_CLAIMS!$V:$V,TEXT(J$15,"YYYYMM"),DATA_CLAIMS!$W:$W,TEXT($A29,"YYYYMM"))</f>
        <v>22810.01</v>
      </c>
      <c r="K29" s="71">
        <f ca="1">SUMIFS(OFFSET(DATA_CLAIMS!$H:$H,0,MATCH($B$49,DATA_CLAIMS!$I$1:$W$1,0)),DATA_CLAIMS!$D:$D,$C$8,DATA_CLAIMS!$E:$E,$C$9,DATA_CLAIMS!$F:$F,$C$10,DATA_CLAIMS!$G:$G,$A$2,DATA_CLAIMS!$H:$H,$B$34,DATA_CLAIMS!$V:$V,TEXT(K$15,"YYYYMM"),DATA_CLAIMS!$W:$W,TEXT($A29,"YYYYMM"))</f>
        <v>48824.79</v>
      </c>
      <c r="L29" s="71">
        <f ca="1">SUMIFS(OFFSET(DATA_CLAIMS!$H:$H,0,MATCH($B$49,DATA_CLAIMS!$I$1:$W$1,0)),DATA_CLAIMS!$D:$D,$C$8,DATA_CLAIMS!$E:$E,$C$9,DATA_CLAIMS!$F:$F,$C$10,DATA_CLAIMS!$G:$G,$A$2,DATA_CLAIMS!$H:$H,$B$34,DATA_CLAIMS!$V:$V,TEXT(L$15,"YYYYMM"),DATA_CLAIMS!$W:$W,TEXT($A29,"YYYYMM"))</f>
        <v>388020.12999999995</v>
      </c>
      <c r="M29" s="71">
        <f ca="1">SUMIFS(OFFSET(DATA_CLAIMS!$H:$H,0,MATCH($B$49,DATA_CLAIMS!$I$1:$W$1,0)),DATA_CLAIMS!$D:$D,$C$8,DATA_CLAIMS!$E:$E,$C$9,DATA_CLAIMS!$F:$F,$C$10,DATA_CLAIMS!$G:$G,$A$2,DATA_CLAIMS!$H:$H,$B$34,DATA_CLAIMS!$V:$V,TEXT(M$15,"YYYYMM"),DATA_CLAIMS!$W:$W,TEXT($A29,"YYYYMM"))</f>
        <v>2202425.5299999998</v>
      </c>
      <c r="N29" s="85">
        <f t="shared" ca="1" si="1"/>
        <v>2743408.29</v>
      </c>
    </row>
    <row r="30" spans="1:14" x14ac:dyDescent="0.35">
      <c r="A30" s="72">
        <f t="shared" si="3"/>
        <v>44985</v>
      </c>
      <c r="B30" s="76">
        <f ca="1">SUMIFS(OFFSET(DATA_CLAIMS!$H:$H,0,MATCH($B$49,DATA_CLAIMS!$I$1:$W$1,0)),DATA_CLAIMS!$D:$D,$C$8,DATA_CLAIMS!$E:$E,$C$9,DATA_CLAIMS!$F:$F,$C$10,DATA_CLAIMS!$G:$G,$A$2,DATA_CLAIMS!$H:$H,$B$34,DATA_CLAIMS!$V:$V,TEXT(B$15,"YYYYMM"),DATA_CLAIMS!$W:$W,TEXT($A30,"YYYYMM"))</f>
        <v>165.97</v>
      </c>
      <c r="C30" s="25">
        <f ca="1">SUMIFS(OFFSET(DATA_CLAIMS!$H:$H,0,MATCH($B$49,DATA_CLAIMS!$I$1:$W$1,0)),DATA_CLAIMS!$D:$D,$C$8,DATA_CLAIMS!$E:$E,$C$9,DATA_CLAIMS!$F:$F,$C$10,DATA_CLAIMS!$G:$G,$A$2,DATA_CLAIMS!$H:$H,$B$34,DATA_CLAIMS!$V:$V,TEXT(C$15,"YYYYMM"),DATA_CLAIMS!$W:$W,TEXT($A30,"YYYYMM"))</f>
        <v>32996.82</v>
      </c>
      <c r="D30" s="25">
        <f ca="1">SUMIFS(OFFSET(DATA_CLAIMS!$H:$H,0,MATCH($B$49,DATA_CLAIMS!$I$1:$W$1,0)),DATA_CLAIMS!$D:$D,$C$8,DATA_CLAIMS!$E:$E,$C$9,DATA_CLAIMS!$F:$F,$C$10,DATA_CLAIMS!$G:$G,$A$2,DATA_CLAIMS!$H:$H,$B$34,DATA_CLAIMS!$V:$V,TEXT(D$15,"YYYYMM"),DATA_CLAIMS!$W:$W,TEXT($A30,"YYYYMM"))</f>
        <v>2800.18</v>
      </c>
      <c r="E30" s="25">
        <f ca="1">SUMIFS(OFFSET(DATA_CLAIMS!$H:$H,0,MATCH($B$49,DATA_CLAIMS!$I$1:$W$1,0)),DATA_CLAIMS!$D:$D,$C$8,DATA_CLAIMS!$E:$E,$C$9,DATA_CLAIMS!$F:$F,$C$10,DATA_CLAIMS!$G:$G,$A$2,DATA_CLAIMS!$H:$H,$B$34,DATA_CLAIMS!$V:$V,TEXT(E$15,"YYYYMM"),DATA_CLAIMS!$W:$W,TEXT($A30,"YYYYMM"))</f>
        <v>5.9800000000001141</v>
      </c>
      <c r="F30" s="25">
        <f ca="1">SUMIFS(OFFSET(DATA_CLAIMS!$H:$H,0,MATCH($B$49,DATA_CLAIMS!$I$1:$W$1,0)),DATA_CLAIMS!$D:$D,$C$8,DATA_CLAIMS!$E:$E,$C$9,DATA_CLAIMS!$F:$F,$C$10,DATA_CLAIMS!$G:$G,$A$2,DATA_CLAIMS!$H:$H,$B$34,DATA_CLAIMS!$V:$V,TEXT(F$15,"YYYYMM"),DATA_CLAIMS!$W:$W,TEXT($A30,"YYYYMM"))</f>
        <v>8176.2699999999995</v>
      </c>
      <c r="G30" s="25">
        <f ca="1">SUMIFS(OFFSET(DATA_CLAIMS!$H:$H,0,MATCH($B$49,DATA_CLAIMS!$I$1:$W$1,0)),DATA_CLAIMS!$D:$D,$C$8,DATA_CLAIMS!$E:$E,$C$9,DATA_CLAIMS!$F:$F,$C$10,DATA_CLAIMS!$G:$G,$A$2,DATA_CLAIMS!$H:$H,$B$34,DATA_CLAIMS!$V:$V,TEXT(G$15,"YYYYMM"),DATA_CLAIMS!$W:$W,TEXT($A30,"YYYYMM"))</f>
        <v>-563.22999999999968</v>
      </c>
      <c r="H30" s="25">
        <f ca="1">SUMIFS(OFFSET(DATA_CLAIMS!$H:$H,0,MATCH($B$49,DATA_CLAIMS!$I$1:$W$1,0)),DATA_CLAIMS!$D:$D,$C$8,DATA_CLAIMS!$E:$E,$C$9,DATA_CLAIMS!$F:$F,$C$10,DATA_CLAIMS!$G:$G,$A$2,DATA_CLAIMS!$H:$H,$B$34,DATA_CLAIMS!$V:$V,TEXT(H$15,"YYYYMM"),DATA_CLAIMS!$W:$W,TEXT($A30,"YYYYMM"))</f>
        <v>6028.26</v>
      </c>
      <c r="I30" s="25">
        <f ca="1">SUMIFS(OFFSET(DATA_CLAIMS!$H:$H,0,MATCH($B$49,DATA_CLAIMS!$I$1:$W$1,0)),DATA_CLAIMS!$D:$D,$C$8,DATA_CLAIMS!$E:$E,$C$9,DATA_CLAIMS!$F:$F,$C$10,DATA_CLAIMS!$G:$G,$A$2,DATA_CLAIMS!$H:$H,$B$34,DATA_CLAIMS!$V:$V,TEXT(I$15,"YYYYMM"),DATA_CLAIMS!$W:$W,TEXT($A30,"YYYYMM"))</f>
        <v>6720.55</v>
      </c>
      <c r="J30" s="25">
        <f ca="1">SUMIFS(OFFSET(DATA_CLAIMS!$H:$H,0,MATCH($B$49,DATA_CLAIMS!$I$1:$W$1,0)),DATA_CLAIMS!$D:$D,$C$8,DATA_CLAIMS!$E:$E,$C$9,DATA_CLAIMS!$F:$F,$C$10,DATA_CLAIMS!$G:$G,$A$2,DATA_CLAIMS!$H:$H,$B$34,DATA_CLAIMS!$V:$V,TEXT(J$15,"YYYYMM"),DATA_CLAIMS!$W:$W,TEXT($A30,"YYYYMM"))</f>
        <v>18915.669999999998</v>
      </c>
      <c r="K30" s="25">
        <f ca="1">SUMIFS(OFFSET(DATA_CLAIMS!$H:$H,0,MATCH($B$49,DATA_CLAIMS!$I$1:$W$1,0)),DATA_CLAIMS!$D:$D,$C$8,DATA_CLAIMS!$E:$E,$C$9,DATA_CLAIMS!$F:$F,$C$10,DATA_CLAIMS!$G:$G,$A$2,DATA_CLAIMS!$H:$H,$B$34,DATA_CLAIMS!$V:$V,TEXT(K$15,"YYYYMM"),DATA_CLAIMS!$W:$W,TEXT($A30,"YYYYMM"))</f>
        <v>16659.009999999998</v>
      </c>
      <c r="L30" s="25">
        <f ca="1">SUMIFS(OFFSET(DATA_CLAIMS!$H:$H,0,MATCH($B$49,DATA_CLAIMS!$I$1:$W$1,0)),DATA_CLAIMS!$D:$D,$C$8,DATA_CLAIMS!$E:$E,$C$9,DATA_CLAIMS!$F:$F,$C$10,DATA_CLAIMS!$G:$G,$A$2,DATA_CLAIMS!$H:$H,$B$34,DATA_CLAIMS!$V:$V,TEXT(L$15,"YYYYMM"),DATA_CLAIMS!$W:$W,TEXT($A30,"YYYYMM"))</f>
        <v>40756.319999999992</v>
      </c>
      <c r="M30" s="25">
        <f ca="1">SUMIFS(OFFSET(DATA_CLAIMS!$H:$H,0,MATCH($B$49,DATA_CLAIMS!$I$1:$W$1,0)),DATA_CLAIMS!$D:$D,$C$8,DATA_CLAIMS!$E:$E,$C$9,DATA_CLAIMS!$F:$F,$C$10,DATA_CLAIMS!$G:$G,$A$2,DATA_CLAIMS!$H:$H,$B$34,DATA_CLAIMS!$V:$V,TEXT(M$15,"YYYYMM"),DATA_CLAIMS!$W:$W,TEXT($A30,"YYYYMM"))</f>
        <v>300938.07</v>
      </c>
      <c r="N30" s="84">
        <f t="shared" ca="1" si="1"/>
        <v>433599.87</v>
      </c>
    </row>
    <row r="31" spans="1:14" x14ac:dyDescent="0.35">
      <c r="A31" s="79">
        <f t="shared" si="3"/>
        <v>45016</v>
      </c>
      <c r="B31" s="80">
        <f ca="1">SUMIFS(OFFSET(DATA_CLAIMS!$H:$H,0,MATCH($B$49,DATA_CLAIMS!$I$1:$W$1,0)),DATA_CLAIMS!$D:$D,$C$8,DATA_CLAIMS!$E:$E,$C$9,DATA_CLAIMS!$F:$F,$C$10,DATA_CLAIMS!$G:$G,$A$2,DATA_CLAIMS!$H:$H,$B$34,DATA_CLAIMS!$V:$V,TEXT(B$15,"YYYYMM"),DATA_CLAIMS!$W:$W,TEXT($A31,"YYYYMM"))</f>
        <v>0</v>
      </c>
      <c r="C31" s="81">
        <f ca="1">SUMIFS(OFFSET(DATA_CLAIMS!$H:$H,0,MATCH($B$49,DATA_CLAIMS!$I$1:$W$1,0)),DATA_CLAIMS!$D:$D,$C$8,DATA_CLAIMS!$E:$E,$C$9,DATA_CLAIMS!$F:$F,$C$10,DATA_CLAIMS!$G:$G,$A$2,DATA_CLAIMS!$H:$H,$B$34,DATA_CLAIMS!$V:$V,TEXT(C$15,"YYYYMM"),DATA_CLAIMS!$W:$W,TEXT($A31,"YYYYMM"))</f>
        <v>0</v>
      </c>
      <c r="D31" s="81">
        <f ca="1">SUMIFS(OFFSET(DATA_CLAIMS!$H:$H,0,MATCH($B$49,DATA_CLAIMS!$I$1:$W$1,0)),DATA_CLAIMS!$D:$D,$C$8,DATA_CLAIMS!$E:$E,$C$9,DATA_CLAIMS!$F:$F,$C$10,DATA_CLAIMS!$G:$G,$A$2,DATA_CLAIMS!$H:$H,$B$34,DATA_CLAIMS!$V:$V,TEXT(D$15,"YYYYMM"),DATA_CLAIMS!$W:$W,TEXT($A31,"YYYYMM"))</f>
        <v>0</v>
      </c>
      <c r="E31" s="81">
        <f ca="1">SUMIFS(OFFSET(DATA_CLAIMS!$H:$H,0,MATCH($B$49,DATA_CLAIMS!$I$1:$W$1,0)),DATA_CLAIMS!$D:$D,$C$8,DATA_CLAIMS!$E:$E,$C$9,DATA_CLAIMS!$F:$F,$C$10,DATA_CLAIMS!$G:$G,$A$2,DATA_CLAIMS!$H:$H,$B$34,DATA_CLAIMS!$V:$V,TEXT(E$15,"YYYYMM"),DATA_CLAIMS!$W:$W,TEXT($A31,"YYYYMM"))</f>
        <v>0</v>
      </c>
      <c r="F31" s="81">
        <f ca="1">SUMIFS(OFFSET(DATA_CLAIMS!$H:$H,0,MATCH($B$49,DATA_CLAIMS!$I$1:$W$1,0)),DATA_CLAIMS!$D:$D,$C$8,DATA_CLAIMS!$E:$E,$C$9,DATA_CLAIMS!$F:$F,$C$10,DATA_CLAIMS!$G:$G,$A$2,DATA_CLAIMS!$H:$H,$B$34,DATA_CLAIMS!$V:$V,TEXT(F$15,"YYYYMM"),DATA_CLAIMS!$W:$W,TEXT($A31,"YYYYMM"))</f>
        <v>0</v>
      </c>
      <c r="G31" s="81">
        <f ca="1">SUMIFS(OFFSET(DATA_CLAIMS!$H:$H,0,MATCH($B$49,DATA_CLAIMS!$I$1:$W$1,0)),DATA_CLAIMS!$D:$D,$C$8,DATA_CLAIMS!$E:$E,$C$9,DATA_CLAIMS!$F:$F,$C$10,DATA_CLAIMS!$G:$G,$A$2,DATA_CLAIMS!$H:$H,$B$34,DATA_CLAIMS!$V:$V,TEXT(G$15,"YYYYMM"),DATA_CLAIMS!$W:$W,TEXT($A31,"YYYYMM"))</f>
        <v>0</v>
      </c>
      <c r="H31" s="81">
        <f ca="1">SUMIFS(OFFSET(DATA_CLAIMS!$H:$H,0,MATCH($B$49,DATA_CLAIMS!$I$1:$W$1,0)),DATA_CLAIMS!$D:$D,$C$8,DATA_CLAIMS!$E:$E,$C$9,DATA_CLAIMS!$F:$F,$C$10,DATA_CLAIMS!$G:$G,$A$2,DATA_CLAIMS!$H:$H,$B$34,DATA_CLAIMS!$V:$V,TEXT(H$15,"YYYYMM"),DATA_CLAIMS!$W:$W,TEXT($A31,"YYYYMM"))</f>
        <v>0</v>
      </c>
      <c r="I31" s="81">
        <f ca="1">SUMIFS(OFFSET(DATA_CLAIMS!$H:$H,0,MATCH($B$49,DATA_CLAIMS!$I$1:$W$1,0)),DATA_CLAIMS!$D:$D,$C$8,DATA_CLAIMS!$E:$E,$C$9,DATA_CLAIMS!$F:$F,$C$10,DATA_CLAIMS!$G:$G,$A$2,DATA_CLAIMS!$H:$H,$B$34,DATA_CLAIMS!$V:$V,TEXT(I$15,"YYYYMM"),DATA_CLAIMS!$W:$W,TEXT($A31,"YYYYMM"))</f>
        <v>0</v>
      </c>
      <c r="J31" s="81">
        <f ca="1">SUMIFS(OFFSET(DATA_CLAIMS!$H:$H,0,MATCH($B$49,DATA_CLAIMS!$I$1:$W$1,0)),DATA_CLAIMS!$D:$D,$C$8,DATA_CLAIMS!$E:$E,$C$9,DATA_CLAIMS!$F:$F,$C$10,DATA_CLAIMS!$G:$G,$A$2,DATA_CLAIMS!$H:$H,$B$34,DATA_CLAIMS!$V:$V,TEXT(J$15,"YYYYMM"),DATA_CLAIMS!$W:$W,TEXT($A31,"YYYYMM"))</f>
        <v>0</v>
      </c>
      <c r="K31" s="81">
        <f ca="1">SUMIFS(OFFSET(DATA_CLAIMS!$H:$H,0,MATCH($B$49,DATA_CLAIMS!$I$1:$W$1,0)),DATA_CLAIMS!$D:$D,$C$8,DATA_CLAIMS!$E:$E,$C$9,DATA_CLAIMS!$F:$F,$C$10,DATA_CLAIMS!$G:$G,$A$2,DATA_CLAIMS!$H:$H,$B$34,DATA_CLAIMS!$V:$V,TEXT(K$15,"YYYYMM"),DATA_CLAIMS!$W:$W,TEXT($A31,"YYYYMM"))</f>
        <v>0</v>
      </c>
      <c r="L31" s="81">
        <f ca="1">SUMIFS(OFFSET(DATA_CLAIMS!$H:$H,0,MATCH($B$49,DATA_CLAIMS!$I$1:$W$1,0)),DATA_CLAIMS!$D:$D,$C$8,DATA_CLAIMS!$E:$E,$C$9,DATA_CLAIMS!$F:$F,$C$10,DATA_CLAIMS!$G:$G,$A$2,DATA_CLAIMS!$H:$H,$B$34,DATA_CLAIMS!$V:$V,TEXT(L$15,"YYYYMM"),DATA_CLAIMS!$W:$W,TEXT($A31,"YYYYMM"))</f>
        <v>0</v>
      </c>
      <c r="M31" s="81">
        <f ca="1">SUMIFS(OFFSET(DATA_CLAIMS!$H:$H,0,MATCH($B$49,DATA_CLAIMS!$I$1:$W$1,0)),DATA_CLAIMS!$D:$D,$C$8,DATA_CLAIMS!$E:$E,$C$9,DATA_CLAIMS!$F:$F,$C$10,DATA_CLAIMS!$G:$G,$A$2,DATA_CLAIMS!$H:$H,$B$34,DATA_CLAIMS!$V:$V,TEXT(M$15,"YYYYMM"),DATA_CLAIMS!$W:$W,TEXT($A31,"YYYYMM"))</f>
        <v>0</v>
      </c>
      <c r="N31" s="86">
        <f t="shared" ca="1" si="1"/>
        <v>0</v>
      </c>
    </row>
    <row r="32" spans="1:14" x14ac:dyDescent="0.35">
      <c r="A32" s="73" t="s">
        <v>17</v>
      </c>
      <c r="B32" s="78">
        <f t="shared" ref="B32:M32" ca="1" si="4">SUM(B16:B31)</f>
        <v>4412086.4300000006</v>
      </c>
      <c r="C32" s="74">
        <f t="shared" ca="1" si="4"/>
        <v>3961974.0399999996</v>
      </c>
      <c r="D32" s="74">
        <f t="shared" ca="1" si="4"/>
        <v>4052415.43</v>
      </c>
      <c r="E32" s="74">
        <f t="shared" ca="1" si="4"/>
        <v>3652484.0399999996</v>
      </c>
      <c r="F32" s="74">
        <f t="shared" ca="1" si="4"/>
        <v>3945810.13</v>
      </c>
      <c r="G32" s="74">
        <f t="shared" ca="1" si="4"/>
        <v>4532039.59</v>
      </c>
      <c r="H32" s="74">
        <f t="shared" ca="1" si="4"/>
        <v>3475597.0900000003</v>
      </c>
      <c r="I32" s="74">
        <f t="shared" ca="1" si="4"/>
        <v>4117753.7300000009</v>
      </c>
      <c r="J32" s="74">
        <f t="shared" ca="1" si="4"/>
        <v>3912091.7099999995</v>
      </c>
      <c r="K32" s="74">
        <f t="shared" ca="1" si="4"/>
        <v>3863985.5099999993</v>
      </c>
      <c r="L32" s="74">
        <f t="shared" ca="1" si="4"/>
        <v>3618413.0699999994</v>
      </c>
      <c r="M32" s="74">
        <f t="shared" ca="1" si="4"/>
        <v>3991683.3199999994</v>
      </c>
      <c r="N32" s="87">
        <f t="shared" ca="1" si="1"/>
        <v>47536334.089999996</v>
      </c>
    </row>
    <row r="33" spans="1:2" ht="15.5" customHeight="1" x14ac:dyDescent="0.35"/>
    <row r="34" spans="1:2" hidden="1" x14ac:dyDescent="0.35">
      <c r="A34" s="40" t="s">
        <v>1</v>
      </c>
      <c r="B34" s="42" t="str">
        <f>VLOOKUP(C12,A35:B47,2,FALSE)</f>
        <v>&gt;0</v>
      </c>
    </row>
    <row r="35" spans="1:2" hidden="1" x14ac:dyDescent="0.35">
      <c r="A35" s="40" t="s">
        <v>48</v>
      </c>
      <c r="B35" s="43" t="s">
        <v>15</v>
      </c>
    </row>
    <row r="36" spans="1:2" hidden="1" x14ac:dyDescent="0.35">
      <c r="A36" s="40" t="s">
        <v>4</v>
      </c>
      <c r="B36" s="43">
        <v>60</v>
      </c>
    </row>
    <row r="37" spans="1:2" hidden="1" x14ac:dyDescent="0.35">
      <c r="A37" s="40" t="s">
        <v>5</v>
      </c>
      <c r="B37" s="43">
        <v>20</v>
      </c>
    </row>
    <row r="38" spans="1:2" hidden="1" x14ac:dyDescent="0.35">
      <c r="A38" s="40" t="s">
        <v>49</v>
      </c>
      <c r="B38" s="43">
        <v>30</v>
      </c>
    </row>
    <row r="39" spans="1:2" hidden="1" x14ac:dyDescent="0.35">
      <c r="A39" s="40" t="s">
        <v>6</v>
      </c>
      <c r="B39" s="43">
        <v>10</v>
      </c>
    </row>
    <row r="40" spans="1:2" hidden="1" x14ac:dyDescent="0.35">
      <c r="A40" s="40" t="s">
        <v>7</v>
      </c>
      <c r="B40" s="43">
        <v>50</v>
      </c>
    </row>
    <row r="41" spans="1:2" hidden="1" x14ac:dyDescent="0.35">
      <c r="A41" s="40" t="s">
        <v>9</v>
      </c>
      <c r="B41" s="43">
        <v>71</v>
      </c>
    </row>
    <row r="42" spans="1:2" hidden="1" x14ac:dyDescent="0.35">
      <c r="A42" s="40" t="s">
        <v>10</v>
      </c>
      <c r="B42" s="43">
        <v>72</v>
      </c>
    </row>
    <row r="43" spans="1:2" hidden="1" x14ac:dyDescent="0.35">
      <c r="A43" s="40" t="s">
        <v>11</v>
      </c>
      <c r="B43" s="43">
        <v>40</v>
      </c>
    </row>
    <row r="44" spans="1:2" hidden="1" x14ac:dyDescent="0.35">
      <c r="A44" s="40" t="s">
        <v>12</v>
      </c>
      <c r="B44" s="43">
        <v>81</v>
      </c>
    </row>
    <row r="45" spans="1:2" hidden="1" x14ac:dyDescent="0.35">
      <c r="A45" s="40" t="s">
        <v>13</v>
      </c>
      <c r="B45" s="43">
        <v>82</v>
      </c>
    </row>
    <row r="46" spans="1:2" hidden="1" x14ac:dyDescent="0.35">
      <c r="A46" s="40" t="s">
        <v>50</v>
      </c>
      <c r="B46" s="43" t="s">
        <v>51</v>
      </c>
    </row>
    <row r="47" spans="1:2" hidden="1" x14ac:dyDescent="0.35">
      <c r="A47" s="40" t="s">
        <v>52</v>
      </c>
      <c r="B47" s="43" t="s">
        <v>53</v>
      </c>
    </row>
    <row r="48" spans="1:2" hidden="1" x14ac:dyDescent="0.35"/>
    <row r="49" spans="1:3" hidden="1" x14ac:dyDescent="0.35">
      <c r="A49" s="40" t="s">
        <v>1</v>
      </c>
      <c r="B49" s="41" t="str">
        <f>VLOOKUP(C7,$A$50:$B$62,2,FALSE)</f>
        <v>DC_AMT_AGG_APA</v>
      </c>
      <c r="C49" s="40"/>
    </row>
    <row r="50" spans="1:3" hidden="1" x14ac:dyDescent="0.35">
      <c r="A50" s="40" t="s">
        <v>54</v>
      </c>
      <c r="B50" s="40" t="s">
        <v>30</v>
      </c>
      <c r="C50" s="40"/>
    </row>
    <row r="51" spans="1:3" hidden="1" x14ac:dyDescent="0.35">
      <c r="A51" s="40" t="s">
        <v>56</v>
      </c>
      <c r="B51" s="40" t="s">
        <v>31</v>
      </c>
      <c r="C51" s="40"/>
    </row>
    <row r="52" spans="1:3" hidden="1" x14ac:dyDescent="0.35">
      <c r="A52" s="40" t="s">
        <v>43</v>
      </c>
      <c r="B52" s="40" t="s">
        <v>32</v>
      </c>
      <c r="C52" s="40"/>
    </row>
    <row r="53" spans="1:3" hidden="1" x14ac:dyDescent="0.35">
      <c r="A53" s="40" t="s">
        <v>72</v>
      </c>
      <c r="B53" t="s">
        <v>68</v>
      </c>
      <c r="C53" s="40"/>
    </row>
    <row r="54" spans="1:3" hidden="1" x14ac:dyDescent="0.35">
      <c r="A54" s="40" t="s">
        <v>73</v>
      </c>
      <c r="B54" t="s">
        <v>69</v>
      </c>
      <c r="C54" s="40"/>
    </row>
    <row r="55" spans="1:3" hidden="1" x14ac:dyDescent="0.35">
      <c r="A55" s="40" t="s">
        <v>74</v>
      </c>
      <c r="B55" t="s">
        <v>70</v>
      </c>
      <c r="C55" s="40"/>
    </row>
    <row r="56" spans="1:3" hidden="1" x14ac:dyDescent="0.35">
      <c r="A56" s="40" t="s">
        <v>55</v>
      </c>
      <c r="B56" s="40" t="s">
        <v>33</v>
      </c>
      <c r="C56" s="40"/>
    </row>
    <row r="57" spans="1:3" hidden="1" x14ac:dyDescent="0.35">
      <c r="A57" s="40" t="s">
        <v>44</v>
      </c>
      <c r="B57" s="40" t="s">
        <v>34</v>
      </c>
      <c r="C57" s="40"/>
    </row>
    <row r="58" spans="1:3" hidden="1" x14ac:dyDescent="0.35">
      <c r="A58" s="40" t="s">
        <v>45</v>
      </c>
      <c r="B58" s="40" t="s">
        <v>35</v>
      </c>
      <c r="C58" s="40"/>
    </row>
    <row r="59" spans="1:3" hidden="1" x14ac:dyDescent="0.35">
      <c r="A59" s="40" t="s">
        <v>46</v>
      </c>
      <c r="B59" s="40" t="s">
        <v>36</v>
      </c>
      <c r="C59" s="40"/>
    </row>
    <row r="60" spans="1:3" hidden="1" x14ac:dyDescent="0.35">
      <c r="A60" s="40" t="s">
        <v>47</v>
      </c>
      <c r="B60" s="40" t="s">
        <v>37</v>
      </c>
      <c r="C60" s="40"/>
    </row>
    <row r="61" spans="1:3" hidden="1" x14ac:dyDescent="0.35">
      <c r="A61" s="40" t="s">
        <v>76</v>
      </c>
      <c r="B61" t="s">
        <v>75</v>
      </c>
      <c r="C61" s="40"/>
    </row>
    <row r="62" spans="1:3" hidden="1" x14ac:dyDescent="0.35">
      <c r="A62" s="40" t="s">
        <v>71</v>
      </c>
      <c r="B62" s="40" t="s">
        <v>77</v>
      </c>
    </row>
  </sheetData>
  <dataValidations count="5">
    <dataValidation type="list" allowBlank="1" showInputMessage="1" showErrorMessage="1" sqref="C12" xr:uid="{4ECEFAC9-B046-4BF7-A21B-E6D391F425F2}">
      <formula1>$A$35:$A$47</formula1>
    </dataValidation>
    <dataValidation type="list" allowBlank="1" showInputMessage="1" showErrorMessage="1" sqref="C8" xr:uid="{A82F6046-54D0-43EE-BF08-B4FC96AE2834}">
      <formula1>"*,AD,ESRD"</formula1>
    </dataValidation>
    <dataValidation type="list" allowBlank="1" showInputMessage="1" showErrorMessage="1" sqref="C9" xr:uid="{4878F3E3-0002-492E-969F-7DC5092CF9C8}">
      <formula1>"*,C,V"</formula1>
    </dataValidation>
    <dataValidation type="list" allowBlank="1" showInputMessage="1" showErrorMessage="1" sqref="C10" xr:uid="{BEDECDB6-4D3A-4EB9-AEB5-A219A440E7FA}">
      <formula1>"*,BLEND,RATEBOOK"</formula1>
    </dataValidation>
    <dataValidation type="list" allowBlank="1" showInputMessage="1" showErrorMessage="1" sqref="C7" xr:uid="{76D8A614-F5FD-4C0F-B820-5D06F74B2066}">
      <formula1>$A$50:$A$62</formula1>
    </dataValidation>
  </dataValidations>
  <pageMargins left="0.7" right="0.7" top="0.75" bottom="0.75" header="0.3" footer="0.3"/>
  <pageSetup scale="52"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78"/>
  <sheetViews>
    <sheetView workbookViewId="0"/>
  </sheetViews>
  <sheetFormatPr defaultRowHeight="14.5" x14ac:dyDescent="0.35"/>
  <cols>
    <col min="1" max="3" width="13" customWidth="1"/>
    <col min="4" max="4" width="6" customWidth="1"/>
    <col min="5" max="6" width="11" customWidth="1"/>
    <col min="7" max="7" width="7" customWidth="1"/>
    <col min="8" max="8" width="13" customWidth="1"/>
    <col min="9" max="9" width="16" customWidth="1"/>
    <col min="10" max="10" width="14" customWidth="1"/>
    <col min="11" max="14" width="18" customWidth="1"/>
    <col min="15" max="15" width="13" customWidth="1"/>
    <col min="16" max="20" width="15" customWidth="1"/>
    <col min="21" max="21" width="18" customWidth="1"/>
    <col min="22" max="23" width="13" customWidth="1"/>
  </cols>
  <sheetData>
    <row r="1" spans="1:23" x14ac:dyDescent="0.35">
      <c r="A1" t="s">
        <v>22</v>
      </c>
      <c r="B1" t="s">
        <v>23</v>
      </c>
      <c r="C1" t="s">
        <v>24</v>
      </c>
      <c r="D1" t="s">
        <v>25</v>
      </c>
      <c r="E1" t="s">
        <v>26</v>
      </c>
      <c r="F1" t="s">
        <v>27</v>
      </c>
      <c r="G1" t="s">
        <v>28</v>
      </c>
      <c r="H1" t="s">
        <v>29</v>
      </c>
      <c r="I1" t="s">
        <v>30</v>
      </c>
      <c r="J1" t="s">
        <v>31</v>
      </c>
      <c r="K1" t="s">
        <v>32</v>
      </c>
      <c r="L1" t="s">
        <v>68</v>
      </c>
      <c r="M1" t="s">
        <v>69</v>
      </c>
      <c r="N1" t="s">
        <v>70</v>
      </c>
      <c r="O1" t="s">
        <v>33</v>
      </c>
      <c r="P1" t="s">
        <v>34</v>
      </c>
      <c r="Q1" t="s">
        <v>35</v>
      </c>
      <c r="R1" t="s">
        <v>36</v>
      </c>
      <c r="S1" t="s">
        <v>37</v>
      </c>
      <c r="T1" t="s">
        <v>77</v>
      </c>
      <c r="U1" t="s">
        <v>75</v>
      </c>
      <c r="V1" t="s">
        <v>38</v>
      </c>
      <c r="W1" t="s">
        <v>39</v>
      </c>
    </row>
    <row r="2" spans="1:23" x14ac:dyDescent="0.35">
      <c r="A2">
        <v>2022</v>
      </c>
      <c r="B2">
        <v>2022</v>
      </c>
      <c r="C2">
        <v>1</v>
      </c>
      <c r="D2" t="s">
        <v>82</v>
      </c>
      <c r="E2" t="s">
        <v>83</v>
      </c>
      <c r="F2" t="s">
        <v>84</v>
      </c>
      <c r="G2" t="s">
        <v>85</v>
      </c>
      <c r="H2">
        <v>10</v>
      </c>
      <c r="I2">
        <v>5133.41</v>
      </c>
      <c r="J2">
        <v>0</v>
      </c>
      <c r="K2">
        <v>0</v>
      </c>
      <c r="O2">
        <v>0</v>
      </c>
      <c r="P2">
        <v>0</v>
      </c>
      <c r="Q2">
        <v>0</v>
      </c>
      <c r="R2">
        <v>0</v>
      </c>
      <c r="S2">
        <v>0</v>
      </c>
      <c r="T2">
        <v>5133.41</v>
      </c>
      <c r="U2">
        <v>5133.41</v>
      </c>
      <c r="V2">
        <v>202201</v>
      </c>
      <c r="W2">
        <v>202201</v>
      </c>
    </row>
    <row r="3" spans="1:23" x14ac:dyDescent="0.35">
      <c r="A3">
        <v>2022</v>
      </c>
      <c r="B3">
        <v>2022</v>
      </c>
      <c r="C3">
        <v>1</v>
      </c>
      <c r="D3" t="s">
        <v>82</v>
      </c>
      <c r="E3" t="s">
        <v>83</v>
      </c>
      <c r="F3" t="s">
        <v>84</v>
      </c>
      <c r="G3" t="s">
        <v>85</v>
      </c>
      <c r="H3">
        <v>10</v>
      </c>
      <c r="I3">
        <v>17323.900000000001</v>
      </c>
      <c r="J3">
        <v>0</v>
      </c>
      <c r="K3">
        <v>0</v>
      </c>
      <c r="O3">
        <v>0</v>
      </c>
      <c r="P3">
        <v>0</v>
      </c>
      <c r="Q3">
        <v>0</v>
      </c>
      <c r="R3">
        <v>0</v>
      </c>
      <c r="S3">
        <v>0</v>
      </c>
      <c r="T3">
        <v>17323.900000000001</v>
      </c>
      <c r="U3">
        <v>17323.900000000001</v>
      </c>
      <c r="V3">
        <v>202201</v>
      </c>
      <c r="W3">
        <v>202202</v>
      </c>
    </row>
    <row r="4" spans="1:23" x14ac:dyDescent="0.35">
      <c r="A4">
        <v>2022</v>
      </c>
      <c r="B4">
        <v>2022</v>
      </c>
      <c r="C4">
        <v>1</v>
      </c>
      <c r="D4" t="s">
        <v>82</v>
      </c>
      <c r="E4" t="s">
        <v>83</v>
      </c>
      <c r="F4" t="s">
        <v>84</v>
      </c>
      <c r="G4" t="s">
        <v>85</v>
      </c>
      <c r="H4">
        <v>10</v>
      </c>
      <c r="I4">
        <v>7848.6</v>
      </c>
      <c r="J4">
        <v>0</v>
      </c>
      <c r="K4">
        <v>0</v>
      </c>
      <c r="O4">
        <v>0</v>
      </c>
      <c r="P4">
        <v>0</v>
      </c>
      <c r="Q4">
        <v>0</v>
      </c>
      <c r="R4">
        <v>0</v>
      </c>
      <c r="S4">
        <v>0</v>
      </c>
      <c r="T4">
        <v>7848.6</v>
      </c>
      <c r="U4">
        <v>7848.6</v>
      </c>
      <c r="V4">
        <v>202201</v>
      </c>
      <c r="W4">
        <v>202203</v>
      </c>
    </row>
    <row r="5" spans="1:23" x14ac:dyDescent="0.35">
      <c r="A5">
        <v>2022</v>
      </c>
      <c r="B5">
        <v>2022</v>
      </c>
      <c r="C5">
        <v>1</v>
      </c>
      <c r="D5" t="s">
        <v>82</v>
      </c>
      <c r="E5" t="s">
        <v>83</v>
      </c>
      <c r="F5" t="s">
        <v>84</v>
      </c>
      <c r="G5" t="s">
        <v>85</v>
      </c>
      <c r="H5">
        <v>10</v>
      </c>
      <c r="I5">
        <v>4917.47</v>
      </c>
      <c r="J5">
        <v>0</v>
      </c>
      <c r="K5">
        <v>0</v>
      </c>
      <c r="O5">
        <v>0</v>
      </c>
      <c r="P5">
        <v>0</v>
      </c>
      <c r="Q5">
        <v>0</v>
      </c>
      <c r="R5">
        <v>0</v>
      </c>
      <c r="S5">
        <v>0</v>
      </c>
      <c r="T5">
        <v>4917.47</v>
      </c>
      <c r="U5">
        <v>4917.47</v>
      </c>
      <c r="V5">
        <v>202201</v>
      </c>
      <c r="W5">
        <v>202204</v>
      </c>
    </row>
    <row r="6" spans="1:23" x14ac:dyDescent="0.35">
      <c r="A6">
        <v>2022</v>
      </c>
      <c r="B6">
        <v>2022</v>
      </c>
      <c r="C6">
        <v>1</v>
      </c>
      <c r="D6" t="s">
        <v>82</v>
      </c>
      <c r="E6" t="s">
        <v>83</v>
      </c>
      <c r="F6" t="s">
        <v>84</v>
      </c>
      <c r="G6" t="s">
        <v>85</v>
      </c>
      <c r="H6">
        <v>10</v>
      </c>
      <c r="I6">
        <v>643.41</v>
      </c>
      <c r="J6">
        <v>0</v>
      </c>
      <c r="K6">
        <v>0</v>
      </c>
      <c r="O6">
        <v>0</v>
      </c>
      <c r="P6">
        <v>0</v>
      </c>
      <c r="Q6">
        <v>0</v>
      </c>
      <c r="R6">
        <v>0</v>
      </c>
      <c r="S6">
        <v>0</v>
      </c>
      <c r="T6">
        <v>643.41</v>
      </c>
      <c r="U6">
        <v>643.41</v>
      </c>
      <c r="V6">
        <v>202201</v>
      </c>
      <c r="W6">
        <v>202205</v>
      </c>
    </row>
    <row r="7" spans="1:23" x14ac:dyDescent="0.35">
      <c r="A7">
        <v>2022</v>
      </c>
      <c r="B7">
        <v>2022</v>
      </c>
      <c r="C7">
        <v>1</v>
      </c>
      <c r="D7" t="s">
        <v>82</v>
      </c>
      <c r="E7" t="s">
        <v>83</v>
      </c>
      <c r="F7" t="s">
        <v>84</v>
      </c>
      <c r="G7" t="s">
        <v>85</v>
      </c>
      <c r="H7">
        <v>10</v>
      </c>
      <c r="I7">
        <v>0</v>
      </c>
      <c r="J7">
        <v>0</v>
      </c>
      <c r="K7">
        <v>0</v>
      </c>
      <c r="O7">
        <v>0</v>
      </c>
      <c r="P7">
        <v>0</v>
      </c>
      <c r="Q7">
        <v>0</v>
      </c>
      <c r="R7">
        <v>0</v>
      </c>
      <c r="S7">
        <v>0</v>
      </c>
      <c r="T7">
        <v>0</v>
      </c>
      <c r="U7">
        <v>0</v>
      </c>
      <c r="V7">
        <v>202201</v>
      </c>
      <c r="W7">
        <v>202206</v>
      </c>
    </row>
    <row r="8" spans="1:23" x14ac:dyDescent="0.35">
      <c r="A8">
        <v>2022</v>
      </c>
      <c r="B8">
        <v>2022</v>
      </c>
      <c r="C8">
        <v>1</v>
      </c>
      <c r="D8" t="s">
        <v>82</v>
      </c>
      <c r="E8" t="s">
        <v>83</v>
      </c>
      <c r="F8" t="s">
        <v>84</v>
      </c>
      <c r="G8" t="s">
        <v>85</v>
      </c>
      <c r="H8">
        <v>10</v>
      </c>
      <c r="I8">
        <v>612.58000000000004</v>
      </c>
      <c r="J8">
        <v>0</v>
      </c>
      <c r="K8">
        <v>0</v>
      </c>
      <c r="O8">
        <v>0</v>
      </c>
      <c r="P8">
        <v>0</v>
      </c>
      <c r="Q8">
        <v>0</v>
      </c>
      <c r="R8">
        <v>0</v>
      </c>
      <c r="S8">
        <v>0</v>
      </c>
      <c r="T8">
        <v>612.58000000000004</v>
      </c>
      <c r="U8">
        <v>612.58000000000004</v>
      </c>
      <c r="V8">
        <v>202201</v>
      </c>
      <c r="W8">
        <v>202207</v>
      </c>
    </row>
    <row r="9" spans="1:23" x14ac:dyDescent="0.35">
      <c r="A9">
        <v>2022</v>
      </c>
      <c r="B9">
        <v>2022</v>
      </c>
      <c r="C9">
        <v>1</v>
      </c>
      <c r="D9" t="s">
        <v>82</v>
      </c>
      <c r="E9" t="s">
        <v>83</v>
      </c>
      <c r="F9" t="s">
        <v>84</v>
      </c>
      <c r="G9" t="s">
        <v>85</v>
      </c>
      <c r="H9">
        <v>10</v>
      </c>
      <c r="I9">
        <v>0</v>
      </c>
      <c r="J9">
        <v>0</v>
      </c>
      <c r="K9">
        <v>0</v>
      </c>
      <c r="O9">
        <v>0</v>
      </c>
      <c r="P9">
        <v>0</v>
      </c>
      <c r="Q9">
        <v>0</v>
      </c>
      <c r="R9">
        <v>0</v>
      </c>
      <c r="S9">
        <v>0</v>
      </c>
      <c r="T9">
        <v>0</v>
      </c>
      <c r="U9">
        <v>0</v>
      </c>
      <c r="V9">
        <v>202201</v>
      </c>
      <c r="W9">
        <v>202209</v>
      </c>
    </row>
    <row r="10" spans="1:23" x14ac:dyDescent="0.35">
      <c r="A10">
        <v>2022</v>
      </c>
      <c r="B10">
        <v>2022</v>
      </c>
      <c r="C10">
        <v>1</v>
      </c>
      <c r="D10" t="s">
        <v>82</v>
      </c>
      <c r="E10" t="s">
        <v>83</v>
      </c>
      <c r="F10" t="s">
        <v>84</v>
      </c>
      <c r="G10" t="s">
        <v>85</v>
      </c>
      <c r="H10">
        <v>10</v>
      </c>
      <c r="I10">
        <v>0</v>
      </c>
      <c r="J10">
        <v>0</v>
      </c>
      <c r="K10">
        <v>0</v>
      </c>
      <c r="O10">
        <v>0</v>
      </c>
      <c r="P10">
        <v>0</v>
      </c>
      <c r="Q10">
        <v>0</v>
      </c>
      <c r="R10">
        <v>0</v>
      </c>
      <c r="S10">
        <v>0</v>
      </c>
      <c r="T10">
        <v>0</v>
      </c>
      <c r="U10">
        <v>0</v>
      </c>
      <c r="V10">
        <v>202201</v>
      </c>
      <c r="W10">
        <v>202210</v>
      </c>
    </row>
    <row r="11" spans="1:23" x14ac:dyDescent="0.35">
      <c r="A11">
        <v>2022</v>
      </c>
      <c r="B11">
        <v>2022</v>
      </c>
      <c r="C11">
        <v>1</v>
      </c>
      <c r="D11" t="s">
        <v>82</v>
      </c>
      <c r="E11" t="s">
        <v>83</v>
      </c>
      <c r="F11" t="s">
        <v>84</v>
      </c>
      <c r="G11" t="s">
        <v>85</v>
      </c>
      <c r="H11">
        <v>20</v>
      </c>
      <c r="I11">
        <v>375318.11</v>
      </c>
      <c r="J11">
        <v>0</v>
      </c>
      <c r="K11">
        <v>0</v>
      </c>
      <c r="O11">
        <v>0</v>
      </c>
      <c r="P11">
        <v>0</v>
      </c>
      <c r="Q11">
        <v>0</v>
      </c>
      <c r="R11">
        <v>0</v>
      </c>
      <c r="S11">
        <v>0</v>
      </c>
      <c r="T11">
        <v>375318.11</v>
      </c>
      <c r="U11">
        <v>375318.11</v>
      </c>
      <c r="V11">
        <v>202201</v>
      </c>
      <c r="W11">
        <v>202202</v>
      </c>
    </row>
    <row r="12" spans="1:23" x14ac:dyDescent="0.35">
      <c r="A12">
        <v>2022</v>
      </c>
      <c r="B12">
        <v>2022</v>
      </c>
      <c r="C12">
        <v>1</v>
      </c>
      <c r="D12" t="s">
        <v>82</v>
      </c>
      <c r="E12" t="s">
        <v>83</v>
      </c>
      <c r="F12" t="s">
        <v>84</v>
      </c>
      <c r="G12" t="s">
        <v>85</v>
      </c>
      <c r="H12">
        <v>20</v>
      </c>
      <c r="I12">
        <v>38163.050000000003</v>
      </c>
      <c r="J12">
        <v>0</v>
      </c>
      <c r="K12">
        <v>0</v>
      </c>
      <c r="O12">
        <v>0</v>
      </c>
      <c r="P12">
        <v>0</v>
      </c>
      <c r="Q12">
        <v>0</v>
      </c>
      <c r="R12">
        <v>0</v>
      </c>
      <c r="S12">
        <v>0</v>
      </c>
      <c r="T12">
        <v>38163.050000000003</v>
      </c>
      <c r="U12">
        <v>38163.050000000003</v>
      </c>
      <c r="V12">
        <v>202201</v>
      </c>
      <c r="W12">
        <v>202203</v>
      </c>
    </row>
    <row r="13" spans="1:23" x14ac:dyDescent="0.35">
      <c r="A13">
        <v>2022</v>
      </c>
      <c r="B13">
        <v>2022</v>
      </c>
      <c r="C13">
        <v>1</v>
      </c>
      <c r="D13" t="s">
        <v>82</v>
      </c>
      <c r="E13" t="s">
        <v>83</v>
      </c>
      <c r="F13" t="s">
        <v>84</v>
      </c>
      <c r="G13" t="s">
        <v>85</v>
      </c>
      <c r="H13">
        <v>20</v>
      </c>
      <c r="I13">
        <v>9286.67</v>
      </c>
      <c r="J13">
        <v>0</v>
      </c>
      <c r="K13">
        <v>0</v>
      </c>
      <c r="O13">
        <v>0</v>
      </c>
      <c r="P13">
        <v>0</v>
      </c>
      <c r="Q13">
        <v>0</v>
      </c>
      <c r="R13">
        <v>0</v>
      </c>
      <c r="S13">
        <v>0</v>
      </c>
      <c r="T13">
        <v>9286.67</v>
      </c>
      <c r="U13">
        <v>9286.67</v>
      </c>
      <c r="V13">
        <v>202201</v>
      </c>
      <c r="W13">
        <v>202204</v>
      </c>
    </row>
    <row r="14" spans="1:23" x14ac:dyDescent="0.35">
      <c r="A14">
        <v>2022</v>
      </c>
      <c r="B14">
        <v>2022</v>
      </c>
      <c r="C14">
        <v>1</v>
      </c>
      <c r="D14" t="s">
        <v>82</v>
      </c>
      <c r="E14" t="s">
        <v>83</v>
      </c>
      <c r="F14" t="s">
        <v>84</v>
      </c>
      <c r="G14" t="s">
        <v>85</v>
      </c>
      <c r="H14">
        <v>20</v>
      </c>
      <c r="I14">
        <v>7025.98</v>
      </c>
      <c r="J14">
        <v>0</v>
      </c>
      <c r="K14">
        <v>0</v>
      </c>
      <c r="O14">
        <v>0</v>
      </c>
      <c r="P14">
        <v>0</v>
      </c>
      <c r="Q14">
        <v>0</v>
      </c>
      <c r="R14">
        <v>0</v>
      </c>
      <c r="S14">
        <v>0</v>
      </c>
      <c r="T14">
        <v>7025.98</v>
      </c>
      <c r="U14">
        <v>7025.98</v>
      </c>
      <c r="V14">
        <v>202201</v>
      </c>
      <c r="W14">
        <v>202205</v>
      </c>
    </row>
    <row r="15" spans="1:23" x14ac:dyDescent="0.35">
      <c r="A15">
        <v>2022</v>
      </c>
      <c r="B15">
        <v>2022</v>
      </c>
      <c r="C15">
        <v>1</v>
      </c>
      <c r="D15" t="s">
        <v>82</v>
      </c>
      <c r="E15" t="s">
        <v>83</v>
      </c>
      <c r="F15" t="s">
        <v>84</v>
      </c>
      <c r="G15" t="s">
        <v>85</v>
      </c>
      <c r="H15">
        <v>40</v>
      </c>
      <c r="I15">
        <v>26342.370000000003</v>
      </c>
      <c r="J15">
        <v>0</v>
      </c>
      <c r="K15">
        <v>0</v>
      </c>
      <c r="L15">
        <v>0</v>
      </c>
      <c r="O15">
        <v>0</v>
      </c>
      <c r="P15">
        <v>0</v>
      </c>
      <c r="Q15">
        <v>0</v>
      </c>
      <c r="R15">
        <v>0</v>
      </c>
      <c r="S15">
        <v>0</v>
      </c>
      <c r="T15">
        <v>26342.370000000003</v>
      </c>
      <c r="U15">
        <v>26342.370000000003</v>
      </c>
      <c r="V15">
        <v>202201</v>
      </c>
      <c r="W15">
        <v>202201</v>
      </c>
    </row>
    <row r="16" spans="1:23" x14ac:dyDescent="0.35">
      <c r="A16">
        <v>2022</v>
      </c>
      <c r="B16">
        <v>2022</v>
      </c>
      <c r="C16">
        <v>1</v>
      </c>
      <c r="D16" t="s">
        <v>82</v>
      </c>
      <c r="E16" t="s">
        <v>83</v>
      </c>
      <c r="F16" t="s">
        <v>84</v>
      </c>
      <c r="G16" t="s">
        <v>85</v>
      </c>
      <c r="H16">
        <v>40</v>
      </c>
      <c r="I16">
        <v>352452.89</v>
      </c>
      <c r="J16">
        <v>0</v>
      </c>
      <c r="K16">
        <v>476.33</v>
      </c>
      <c r="L16">
        <v>476.33</v>
      </c>
      <c r="O16">
        <v>0</v>
      </c>
      <c r="P16">
        <v>0</v>
      </c>
      <c r="Q16">
        <v>0</v>
      </c>
      <c r="R16">
        <v>0</v>
      </c>
      <c r="S16">
        <v>0</v>
      </c>
      <c r="T16">
        <v>352452.89</v>
      </c>
      <c r="U16">
        <v>352929.22000000003</v>
      </c>
      <c r="V16">
        <v>202201</v>
      </c>
      <c r="W16">
        <v>202202</v>
      </c>
    </row>
    <row r="17" spans="1:23" x14ac:dyDescent="0.35">
      <c r="A17">
        <v>2022</v>
      </c>
      <c r="B17">
        <v>2022</v>
      </c>
      <c r="C17">
        <v>1</v>
      </c>
      <c r="D17" t="s">
        <v>82</v>
      </c>
      <c r="E17" t="s">
        <v>83</v>
      </c>
      <c r="F17" t="s">
        <v>84</v>
      </c>
      <c r="G17" t="s">
        <v>85</v>
      </c>
      <c r="H17">
        <v>40</v>
      </c>
      <c r="I17">
        <v>23149.300000000003</v>
      </c>
      <c r="J17">
        <v>0</v>
      </c>
      <c r="K17">
        <v>1729.49</v>
      </c>
      <c r="L17">
        <v>1729.49</v>
      </c>
      <c r="O17">
        <v>0</v>
      </c>
      <c r="P17">
        <v>0</v>
      </c>
      <c r="Q17">
        <v>0</v>
      </c>
      <c r="R17">
        <v>0</v>
      </c>
      <c r="S17">
        <v>0</v>
      </c>
      <c r="T17">
        <v>23149.300000000003</v>
      </c>
      <c r="U17">
        <v>24878.79</v>
      </c>
      <c r="V17">
        <v>202201</v>
      </c>
      <c r="W17">
        <v>202203</v>
      </c>
    </row>
    <row r="18" spans="1:23" x14ac:dyDescent="0.35">
      <c r="A18">
        <v>2022</v>
      </c>
      <c r="B18">
        <v>2022</v>
      </c>
      <c r="C18">
        <v>1</v>
      </c>
      <c r="D18" t="s">
        <v>82</v>
      </c>
      <c r="E18" t="s">
        <v>83</v>
      </c>
      <c r="F18" t="s">
        <v>84</v>
      </c>
      <c r="G18" t="s">
        <v>85</v>
      </c>
      <c r="H18">
        <v>40</v>
      </c>
      <c r="I18">
        <v>20207.669999999998</v>
      </c>
      <c r="J18">
        <v>0</v>
      </c>
      <c r="K18">
        <v>39534.39</v>
      </c>
      <c r="L18">
        <v>39534.39</v>
      </c>
      <c r="O18">
        <v>0</v>
      </c>
      <c r="P18">
        <v>0</v>
      </c>
      <c r="Q18">
        <v>0</v>
      </c>
      <c r="R18">
        <v>0</v>
      </c>
      <c r="S18">
        <v>0</v>
      </c>
      <c r="T18">
        <v>20207.669999999998</v>
      </c>
      <c r="U18">
        <v>59742.06</v>
      </c>
      <c r="V18">
        <v>202201</v>
      </c>
      <c r="W18">
        <v>202204</v>
      </c>
    </row>
    <row r="19" spans="1:23" x14ac:dyDescent="0.35">
      <c r="A19">
        <v>2022</v>
      </c>
      <c r="B19">
        <v>2022</v>
      </c>
      <c r="C19">
        <v>1</v>
      </c>
      <c r="D19" t="s">
        <v>82</v>
      </c>
      <c r="E19" t="s">
        <v>83</v>
      </c>
      <c r="F19" t="s">
        <v>84</v>
      </c>
      <c r="G19" t="s">
        <v>85</v>
      </c>
      <c r="H19">
        <v>40</v>
      </c>
      <c r="I19">
        <v>1222.98</v>
      </c>
      <c r="J19">
        <v>0</v>
      </c>
      <c r="K19">
        <v>4182.17</v>
      </c>
      <c r="L19">
        <v>4182.17</v>
      </c>
      <c r="O19">
        <v>0</v>
      </c>
      <c r="P19">
        <v>0</v>
      </c>
      <c r="Q19">
        <v>0</v>
      </c>
      <c r="R19">
        <v>0</v>
      </c>
      <c r="S19">
        <v>0</v>
      </c>
      <c r="T19">
        <v>1222.98</v>
      </c>
      <c r="U19">
        <v>5405.15</v>
      </c>
      <c r="V19">
        <v>202201</v>
      </c>
      <c r="W19">
        <v>202205</v>
      </c>
    </row>
    <row r="20" spans="1:23" x14ac:dyDescent="0.35">
      <c r="A20">
        <v>2022</v>
      </c>
      <c r="B20">
        <v>2022</v>
      </c>
      <c r="C20">
        <v>1</v>
      </c>
      <c r="D20" t="s">
        <v>82</v>
      </c>
      <c r="E20" t="s">
        <v>83</v>
      </c>
      <c r="F20" t="s">
        <v>84</v>
      </c>
      <c r="G20" t="s">
        <v>85</v>
      </c>
      <c r="H20">
        <v>40</v>
      </c>
      <c r="I20">
        <v>2956.34</v>
      </c>
      <c r="J20">
        <v>0</v>
      </c>
      <c r="K20">
        <v>0</v>
      </c>
      <c r="O20">
        <v>0</v>
      </c>
      <c r="P20">
        <v>0</v>
      </c>
      <c r="Q20">
        <v>0</v>
      </c>
      <c r="R20">
        <v>0</v>
      </c>
      <c r="S20">
        <v>0</v>
      </c>
      <c r="T20">
        <v>2956.34</v>
      </c>
      <c r="U20">
        <v>2956.34</v>
      </c>
      <c r="V20">
        <v>202201</v>
      </c>
      <c r="W20">
        <v>202206</v>
      </c>
    </row>
    <row r="21" spans="1:23" x14ac:dyDescent="0.35">
      <c r="A21">
        <v>2022</v>
      </c>
      <c r="B21">
        <v>2022</v>
      </c>
      <c r="C21">
        <v>1</v>
      </c>
      <c r="D21" t="s">
        <v>82</v>
      </c>
      <c r="E21" t="s">
        <v>83</v>
      </c>
      <c r="F21" t="s">
        <v>84</v>
      </c>
      <c r="G21" t="s">
        <v>85</v>
      </c>
      <c r="H21">
        <v>40</v>
      </c>
      <c r="I21">
        <v>77.790000000000006</v>
      </c>
      <c r="J21">
        <v>0</v>
      </c>
      <c r="K21">
        <v>6421.7</v>
      </c>
      <c r="L21">
        <v>6421.7</v>
      </c>
      <c r="O21">
        <v>0</v>
      </c>
      <c r="P21">
        <v>0</v>
      </c>
      <c r="Q21">
        <v>0</v>
      </c>
      <c r="R21">
        <v>0</v>
      </c>
      <c r="S21">
        <v>0</v>
      </c>
      <c r="T21">
        <v>77.790000000000006</v>
      </c>
      <c r="U21">
        <v>6499.49</v>
      </c>
      <c r="V21">
        <v>202201</v>
      </c>
      <c r="W21">
        <v>202207</v>
      </c>
    </row>
    <row r="22" spans="1:23" x14ac:dyDescent="0.35">
      <c r="A22">
        <v>2022</v>
      </c>
      <c r="B22">
        <v>2022</v>
      </c>
      <c r="C22">
        <v>1</v>
      </c>
      <c r="D22" t="s">
        <v>82</v>
      </c>
      <c r="E22" t="s">
        <v>83</v>
      </c>
      <c r="F22" t="s">
        <v>84</v>
      </c>
      <c r="G22" t="s">
        <v>85</v>
      </c>
      <c r="H22">
        <v>40</v>
      </c>
      <c r="I22">
        <v>-2264.67</v>
      </c>
      <c r="J22">
        <v>0</v>
      </c>
      <c r="K22">
        <v>9006.14</v>
      </c>
      <c r="L22">
        <v>9006.14</v>
      </c>
      <c r="O22">
        <v>0</v>
      </c>
      <c r="P22">
        <v>0</v>
      </c>
      <c r="Q22">
        <v>0</v>
      </c>
      <c r="R22">
        <v>0</v>
      </c>
      <c r="S22">
        <v>0</v>
      </c>
      <c r="T22">
        <v>-2264.67</v>
      </c>
      <c r="U22">
        <v>6741.4699999999993</v>
      </c>
      <c r="V22">
        <v>202201</v>
      </c>
      <c r="W22">
        <v>202208</v>
      </c>
    </row>
    <row r="23" spans="1:23" x14ac:dyDescent="0.35">
      <c r="A23">
        <v>2022</v>
      </c>
      <c r="B23">
        <v>2022</v>
      </c>
      <c r="C23">
        <v>1</v>
      </c>
      <c r="D23" t="s">
        <v>82</v>
      </c>
      <c r="E23" t="s">
        <v>83</v>
      </c>
      <c r="F23" t="s">
        <v>84</v>
      </c>
      <c r="G23" t="s">
        <v>85</v>
      </c>
      <c r="H23">
        <v>40</v>
      </c>
      <c r="I23">
        <v>1199.6099999999999</v>
      </c>
      <c r="J23">
        <v>0</v>
      </c>
      <c r="K23">
        <v>3922.17</v>
      </c>
      <c r="L23">
        <v>3922.17</v>
      </c>
      <c r="O23">
        <v>0</v>
      </c>
      <c r="P23">
        <v>0</v>
      </c>
      <c r="Q23">
        <v>0</v>
      </c>
      <c r="R23">
        <v>0</v>
      </c>
      <c r="S23">
        <v>0</v>
      </c>
      <c r="T23">
        <v>1199.6099999999999</v>
      </c>
      <c r="U23">
        <v>5121.78</v>
      </c>
      <c r="V23">
        <v>202201</v>
      </c>
      <c r="W23">
        <v>202209</v>
      </c>
    </row>
    <row r="24" spans="1:23" x14ac:dyDescent="0.35">
      <c r="A24">
        <v>2022</v>
      </c>
      <c r="B24">
        <v>2022</v>
      </c>
      <c r="C24">
        <v>1</v>
      </c>
      <c r="D24" t="s">
        <v>82</v>
      </c>
      <c r="E24" t="s">
        <v>83</v>
      </c>
      <c r="F24" t="s">
        <v>84</v>
      </c>
      <c r="G24" t="s">
        <v>85</v>
      </c>
      <c r="H24">
        <v>40</v>
      </c>
      <c r="I24">
        <v>2390.23</v>
      </c>
      <c r="J24">
        <v>0</v>
      </c>
      <c r="K24">
        <v>1137.45</v>
      </c>
      <c r="L24">
        <v>1137.45</v>
      </c>
      <c r="O24">
        <v>0</v>
      </c>
      <c r="P24">
        <v>0</v>
      </c>
      <c r="Q24">
        <v>0</v>
      </c>
      <c r="R24">
        <v>0</v>
      </c>
      <c r="S24">
        <v>0</v>
      </c>
      <c r="T24">
        <v>2390.23</v>
      </c>
      <c r="U24">
        <v>3527.6800000000003</v>
      </c>
      <c r="V24">
        <v>202201</v>
      </c>
      <c r="W24">
        <v>202210</v>
      </c>
    </row>
    <row r="25" spans="1:23" x14ac:dyDescent="0.35">
      <c r="A25">
        <v>2022</v>
      </c>
      <c r="B25">
        <v>2022</v>
      </c>
      <c r="C25">
        <v>1</v>
      </c>
      <c r="D25" t="s">
        <v>82</v>
      </c>
      <c r="E25" t="s">
        <v>83</v>
      </c>
      <c r="F25" t="s">
        <v>84</v>
      </c>
      <c r="G25" t="s">
        <v>85</v>
      </c>
      <c r="H25">
        <v>40</v>
      </c>
      <c r="I25">
        <v>157.1</v>
      </c>
      <c r="J25">
        <v>0</v>
      </c>
      <c r="K25">
        <v>7527.46</v>
      </c>
      <c r="L25">
        <v>7527.46</v>
      </c>
      <c r="O25">
        <v>0</v>
      </c>
      <c r="P25">
        <v>0</v>
      </c>
      <c r="Q25">
        <v>0</v>
      </c>
      <c r="R25">
        <v>0</v>
      </c>
      <c r="S25">
        <v>0</v>
      </c>
      <c r="T25">
        <v>157.1</v>
      </c>
      <c r="U25">
        <v>7684.56</v>
      </c>
      <c r="V25">
        <v>202201</v>
      </c>
      <c r="W25">
        <v>202211</v>
      </c>
    </row>
    <row r="26" spans="1:23" x14ac:dyDescent="0.35">
      <c r="A26">
        <v>2022</v>
      </c>
      <c r="B26">
        <v>2022</v>
      </c>
      <c r="C26">
        <v>1</v>
      </c>
      <c r="D26" t="s">
        <v>82</v>
      </c>
      <c r="E26" t="s">
        <v>83</v>
      </c>
      <c r="F26" t="s">
        <v>84</v>
      </c>
      <c r="G26" t="s">
        <v>85</v>
      </c>
      <c r="H26">
        <v>40</v>
      </c>
      <c r="I26">
        <v>24445.119999999999</v>
      </c>
      <c r="J26">
        <v>0</v>
      </c>
      <c r="K26">
        <v>2196.36</v>
      </c>
      <c r="L26">
        <v>2196.36</v>
      </c>
      <c r="O26">
        <v>0</v>
      </c>
      <c r="P26">
        <v>0</v>
      </c>
      <c r="Q26">
        <v>0</v>
      </c>
      <c r="R26">
        <v>0</v>
      </c>
      <c r="S26">
        <v>0</v>
      </c>
      <c r="T26">
        <v>24445.119999999999</v>
      </c>
      <c r="U26">
        <v>26641.48</v>
      </c>
      <c r="V26">
        <v>202201</v>
      </c>
      <c r="W26">
        <v>202212</v>
      </c>
    </row>
    <row r="27" spans="1:23" x14ac:dyDescent="0.35">
      <c r="A27">
        <v>2022</v>
      </c>
      <c r="B27">
        <v>2022</v>
      </c>
      <c r="C27">
        <v>1</v>
      </c>
      <c r="D27" t="s">
        <v>82</v>
      </c>
      <c r="E27" t="s">
        <v>83</v>
      </c>
      <c r="F27" t="s">
        <v>84</v>
      </c>
      <c r="G27" t="s">
        <v>85</v>
      </c>
      <c r="H27">
        <v>40</v>
      </c>
      <c r="I27">
        <v>1926.52</v>
      </c>
      <c r="J27">
        <v>0</v>
      </c>
      <c r="K27">
        <v>2351.94</v>
      </c>
      <c r="L27">
        <v>2351.94</v>
      </c>
      <c r="O27">
        <v>0</v>
      </c>
      <c r="P27">
        <v>0</v>
      </c>
      <c r="Q27">
        <v>0</v>
      </c>
      <c r="R27">
        <v>0</v>
      </c>
      <c r="S27">
        <v>0</v>
      </c>
      <c r="T27">
        <v>1926.52</v>
      </c>
      <c r="U27">
        <v>4278.46</v>
      </c>
      <c r="V27">
        <v>202201</v>
      </c>
      <c r="W27">
        <v>202301</v>
      </c>
    </row>
    <row r="28" spans="1:23" x14ac:dyDescent="0.35">
      <c r="A28">
        <v>2022</v>
      </c>
      <c r="B28">
        <v>2022</v>
      </c>
      <c r="C28">
        <v>1</v>
      </c>
      <c r="D28" t="s">
        <v>82</v>
      </c>
      <c r="E28" t="s">
        <v>83</v>
      </c>
      <c r="F28" t="s">
        <v>84</v>
      </c>
      <c r="G28" t="s">
        <v>85</v>
      </c>
      <c r="H28">
        <v>40</v>
      </c>
      <c r="I28">
        <v>0</v>
      </c>
      <c r="J28">
        <v>0</v>
      </c>
      <c r="K28">
        <v>391.99</v>
      </c>
      <c r="L28">
        <v>391.99</v>
      </c>
      <c r="O28">
        <v>0</v>
      </c>
      <c r="P28">
        <v>0</v>
      </c>
      <c r="Q28">
        <v>0</v>
      </c>
      <c r="R28">
        <v>0</v>
      </c>
      <c r="S28">
        <v>0</v>
      </c>
      <c r="T28">
        <v>0</v>
      </c>
      <c r="U28">
        <v>391.99</v>
      </c>
      <c r="V28">
        <v>202201</v>
      </c>
      <c r="W28">
        <v>202302</v>
      </c>
    </row>
    <row r="29" spans="1:23" x14ac:dyDescent="0.35">
      <c r="A29">
        <v>2022</v>
      </c>
      <c r="B29">
        <v>2022</v>
      </c>
      <c r="C29">
        <v>1</v>
      </c>
      <c r="D29" t="s">
        <v>82</v>
      </c>
      <c r="E29" t="s">
        <v>83</v>
      </c>
      <c r="F29" t="s">
        <v>84</v>
      </c>
      <c r="G29" t="s">
        <v>85</v>
      </c>
      <c r="H29">
        <v>50</v>
      </c>
      <c r="I29">
        <v>32327.27</v>
      </c>
      <c r="J29">
        <v>0</v>
      </c>
      <c r="K29">
        <v>0</v>
      </c>
      <c r="O29">
        <v>0</v>
      </c>
      <c r="P29">
        <v>0</v>
      </c>
      <c r="Q29">
        <v>0</v>
      </c>
      <c r="R29">
        <v>0</v>
      </c>
      <c r="S29">
        <v>0</v>
      </c>
      <c r="T29">
        <v>32327.27</v>
      </c>
      <c r="U29">
        <v>32327.27</v>
      </c>
      <c r="V29">
        <v>202201</v>
      </c>
      <c r="W29">
        <v>202202</v>
      </c>
    </row>
    <row r="30" spans="1:23" x14ac:dyDescent="0.35">
      <c r="A30">
        <v>2022</v>
      </c>
      <c r="B30">
        <v>2022</v>
      </c>
      <c r="C30">
        <v>1</v>
      </c>
      <c r="D30" t="s">
        <v>82</v>
      </c>
      <c r="E30" t="s">
        <v>83</v>
      </c>
      <c r="F30" t="s">
        <v>84</v>
      </c>
      <c r="G30" t="s">
        <v>85</v>
      </c>
      <c r="H30">
        <v>50</v>
      </c>
      <c r="I30">
        <v>11883.17</v>
      </c>
      <c r="J30">
        <v>0</v>
      </c>
      <c r="K30">
        <v>0</v>
      </c>
      <c r="O30">
        <v>0</v>
      </c>
      <c r="P30">
        <v>0</v>
      </c>
      <c r="Q30">
        <v>0</v>
      </c>
      <c r="R30">
        <v>0</v>
      </c>
      <c r="S30">
        <v>0</v>
      </c>
      <c r="T30">
        <v>11883.17</v>
      </c>
      <c r="U30">
        <v>11883.17</v>
      </c>
      <c r="V30">
        <v>202201</v>
      </c>
      <c r="W30">
        <v>202203</v>
      </c>
    </row>
    <row r="31" spans="1:23" x14ac:dyDescent="0.35">
      <c r="A31">
        <v>2022</v>
      </c>
      <c r="B31">
        <v>2022</v>
      </c>
      <c r="C31">
        <v>1</v>
      </c>
      <c r="D31" t="s">
        <v>82</v>
      </c>
      <c r="E31" t="s">
        <v>83</v>
      </c>
      <c r="F31" t="s">
        <v>84</v>
      </c>
      <c r="G31" t="s">
        <v>85</v>
      </c>
      <c r="H31">
        <v>60</v>
      </c>
      <c r="I31">
        <v>601780.24</v>
      </c>
      <c r="J31">
        <v>0</v>
      </c>
      <c r="K31">
        <v>0</v>
      </c>
      <c r="O31">
        <v>10208.07</v>
      </c>
      <c r="P31">
        <v>18890.41</v>
      </c>
      <c r="Q31">
        <v>2031.96</v>
      </c>
      <c r="R31">
        <v>86174.29</v>
      </c>
      <c r="S31">
        <v>5218.17</v>
      </c>
      <c r="T31">
        <v>591572.17000000004</v>
      </c>
      <c r="U31">
        <v>591572.17000000004</v>
      </c>
      <c r="V31">
        <v>202201</v>
      </c>
      <c r="W31">
        <v>202201</v>
      </c>
    </row>
    <row r="32" spans="1:23" x14ac:dyDescent="0.35">
      <c r="A32">
        <v>2022</v>
      </c>
      <c r="B32">
        <v>2022</v>
      </c>
      <c r="C32">
        <v>1</v>
      </c>
      <c r="D32" t="s">
        <v>82</v>
      </c>
      <c r="E32" t="s">
        <v>83</v>
      </c>
      <c r="F32" t="s">
        <v>84</v>
      </c>
      <c r="G32" t="s">
        <v>85</v>
      </c>
      <c r="H32">
        <v>60</v>
      </c>
      <c r="I32">
        <v>1279257.48</v>
      </c>
      <c r="J32">
        <v>0</v>
      </c>
      <c r="K32">
        <v>0</v>
      </c>
      <c r="O32">
        <v>21299.55</v>
      </c>
      <c r="P32">
        <v>41448.85</v>
      </c>
      <c r="Q32">
        <v>4368.6499999999996</v>
      </c>
      <c r="R32">
        <v>169679.37</v>
      </c>
      <c r="S32">
        <v>9877.91</v>
      </c>
      <c r="T32">
        <v>1257957.93</v>
      </c>
      <c r="U32">
        <v>1257957.93</v>
      </c>
      <c r="V32">
        <v>202201</v>
      </c>
      <c r="W32">
        <v>202202</v>
      </c>
    </row>
    <row r="33" spans="1:23" x14ac:dyDescent="0.35">
      <c r="A33">
        <v>2022</v>
      </c>
      <c r="B33">
        <v>2022</v>
      </c>
      <c r="C33">
        <v>1</v>
      </c>
      <c r="D33" t="s">
        <v>82</v>
      </c>
      <c r="E33" t="s">
        <v>83</v>
      </c>
      <c r="F33" t="s">
        <v>84</v>
      </c>
      <c r="G33" t="s">
        <v>85</v>
      </c>
      <c r="H33">
        <v>60</v>
      </c>
      <c r="I33">
        <v>73222.559999999998</v>
      </c>
      <c r="J33">
        <v>0</v>
      </c>
      <c r="K33">
        <v>0</v>
      </c>
      <c r="O33">
        <v>2024</v>
      </c>
      <c r="P33">
        <v>2688.67</v>
      </c>
      <c r="Q33">
        <v>279.83999999999997</v>
      </c>
      <c r="R33">
        <v>12512.06</v>
      </c>
      <c r="S33">
        <v>608.29</v>
      </c>
      <c r="T33">
        <v>71198.559999999998</v>
      </c>
      <c r="U33">
        <v>71198.559999999998</v>
      </c>
      <c r="V33">
        <v>202201</v>
      </c>
      <c r="W33">
        <v>202203</v>
      </c>
    </row>
    <row r="34" spans="1:23" x14ac:dyDescent="0.35">
      <c r="A34">
        <v>2022</v>
      </c>
      <c r="B34">
        <v>2022</v>
      </c>
      <c r="C34">
        <v>1</v>
      </c>
      <c r="D34" t="s">
        <v>82</v>
      </c>
      <c r="E34" t="s">
        <v>83</v>
      </c>
      <c r="F34" t="s">
        <v>84</v>
      </c>
      <c r="G34" t="s">
        <v>85</v>
      </c>
      <c r="H34">
        <v>60</v>
      </c>
      <c r="I34">
        <v>287711.5</v>
      </c>
      <c r="J34">
        <v>0</v>
      </c>
      <c r="K34">
        <v>0</v>
      </c>
      <c r="O34">
        <v>1098.26</v>
      </c>
      <c r="P34">
        <v>15191.19</v>
      </c>
      <c r="Q34">
        <v>1318.01</v>
      </c>
      <c r="R34">
        <v>4621.51</v>
      </c>
      <c r="S34">
        <v>157.38999999999999</v>
      </c>
      <c r="T34">
        <v>286613.24</v>
      </c>
      <c r="U34">
        <v>286613.24</v>
      </c>
      <c r="V34">
        <v>202201</v>
      </c>
      <c r="W34">
        <v>202204</v>
      </c>
    </row>
    <row r="35" spans="1:23" x14ac:dyDescent="0.35">
      <c r="A35">
        <v>2022</v>
      </c>
      <c r="B35">
        <v>2022</v>
      </c>
      <c r="C35">
        <v>1</v>
      </c>
      <c r="D35" t="s">
        <v>82</v>
      </c>
      <c r="E35" t="s">
        <v>83</v>
      </c>
      <c r="F35" t="s">
        <v>84</v>
      </c>
      <c r="G35" t="s">
        <v>85</v>
      </c>
      <c r="H35">
        <v>60</v>
      </c>
      <c r="I35">
        <v>14682.8</v>
      </c>
      <c r="J35">
        <v>0</v>
      </c>
      <c r="K35">
        <v>0</v>
      </c>
      <c r="O35">
        <v>0</v>
      </c>
      <c r="P35">
        <v>0</v>
      </c>
      <c r="Q35">
        <v>11.43</v>
      </c>
      <c r="R35">
        <v>172.13</v>
      </c>
      <c r="S35">
        <v>9.15</v>
      </c>
      <c r="T35">
        <v>14682.8</v>
      </c>
      <c r="U35">
        <v>14682.8</v>
      </c>
      <c r="V35">
        <v>202201</v>
      </c>
      <c r="W35">
        <v>202205</v>
      </c>
    </row>
    <row r="36" spans="1:23" x14ac:dyDescent="0.35">
      <c r="A36">
        <v>2022</v>
      </c>
      <c r="B36">
        <v>2022</v>
      </c>
      <c r="C36">
        <v>1</v>
      </c>
      <c r="D36" t="s">
        <v>82</v>
      </c>
      <c r="E36" t="s">
        <v>83</v>
      </c>
      <c r="F36" t="s">
        <v>84</v>
      </c>
      <c r="G36" t="s">
        <v>85</v>
      </c>
      <c r="H36">
        <v>60</v>
      </c>
      <c r="I36">
        <v>14108.31</v>
      </c>
      <c r="J36">
        <v>0</v>
      </c>
      <c r="K36">
        <v>0</v>
      </c>
      <c r="O36">
        <v>506</v>
      </c>
      <c r="P36">
        <v>488.4</v>
      </c>
      <c r="Q36">
        <v>49.79</v>
      </c>
      <c r="R36">
        <v>2272.83</v>
      </c>
      <c r="S36">
        <v>108.23</v>
      </c>
      <c r="T36">
        <v>13602.31</v>
      </c>
      <c r="U36">
        <v>13602.31</v>
      </c>
      <c r="V36">
        <v>202201</v>
      </c>
      <c r="W36">
        <v>202206</v>
      </c>
    </row>
    <row r="37" spans="1:23" x14ac:dyDescent="0.35">
      <c r="A37">
        <v>2022</v>
      </c>
      <c r="B37">
        <v>2022</v>
      </c>
      <c r="C37">
        <v>1</v>
      </c>
      <c r="D37" t="s">
        <v>82</v>
      </c>
      <c r="E37" t="s">
        <v>83</v>
      </c>
      <c r="F37" t="s">
        <v>84</v>
      </c>
      <c r="G37" t="s">
        <v>85</v>
      </c>
      <c r="H37">
        <v>60</v>
      </c>
      <c r="I37">
        <v>14052.65</v>
      </c>
      <c r="J37">
        <v>0</v>
      </c>
      <c r="K37">
        <v>0</v>
      </c>
      <c r="O37">
        <v>1421.28</v>
      </c>
      <c r="P37">
        <v>419.94</v>
      </c>
      <c r="Q37">
        <v>54.9</v>
      </c>
      <c r="R37">
        <v>877.29</v>
      </c>
      <c r="S37">
        <v>48.45</v>
      </c>
      <c r="T37">
        <v>12631.37</v>
      </c>
      <c r="U37">
        <v>12631.37</v>
      </c>
      <c r="V37">
        <v>202201</v>
      </c>
      <c r="W37">
        <v>202210</v>
      </c>
    </row>
    <row r="38" spans="1:23" x14ac:dyDescent="0.35">
      <c r="A38">
        <v>2022</v>
      </c>
      <c r="B38">
        <v>2022</v>
      </c>
      <c r="C38">
        <v>1</v>
      </c>
      <c r="D38" t="s">
        <v>82</v>
      </c>
      <c r="E38" t="s">
        <v>83</v>
      </c>
      <c r="F38" t="s">
        <v>84</v>
      </c>
      <c r="G38" t="s">
        <v>85</v>
      </c>
      <c r="H38">
        <v>71</v>
      </c>
      <c r="I38">
        <v>175876.98</v>
      </c>
      <c r="J38">
        <v>0</v>
      </c>
      <c r="K38">
        <v>0</v>
      </c>
      <c r="O38">
        <v>0</v>
      </c>
      <c r="P38">
        <v>0</v>
      </c>
      <c r="Q38">
        <v>0</v>
      </c>
      <c r="R38">
        <v>0</v>
      </c>
      <c r="S38">
        <v>0</v>
      </c>
      <c r="T38">
        <v>175876.98</v>
      </c>
      <c r="U38">
        <v>175876.98</v>
      </c>
      <c r="V38">
        <v>202201</v>
      </c>
      <c r="W38">
        <v>202201</v>
      </c>
    </row>
    <row r="39" spans="1:23" x14ac:dyDescent="0.35">
      <c r="A39">
        <v>2022</v>
      </c>
      <c r="B39">
        <v>2022</v>
      </c>
      <c r="C39">
        <v>1</v>
      </c>
      <c r="D39" t="s">
        <v>82</v>
      </c>
      <c r="E39" t="s">
        <v>83</v>
      </c>
      <c r="F39" t="s">
        <v>84</v>
      </c>
      <c r="G39" t="s">
        <v>85</v>
      </c>
      <c r="H39">
        <v>71</v>
      </c>
      <c r="I39">
        <v>348845.94</v>
      </c>
      <c r="J39">
        <v>0</v>
      </c>
      <c r="K39">
        <v>0</v>
      </c>
      <c r="O39">
        <v>0</v>
      </c>
      <c r="P39">
        <v>0</v>
      </c>
      <c r="Q39">
        <v>0</v>
      </c>
      <c r="R39">
        <v>0</v>
      </c>
      <c r="S39">
        <v>0</v>
      </c>
      <c r="T39">
        <v>348845.94</v>
      </c>
      <c r="U39">
        <v>348845.94</v>
      </c>
      <c r="V39">
        <v>202201</v>
      </c>
      <c r="W39">
        <v>202202</v>
      </c>
    </row>
    <row r="40" spans="1:23" x14ac:dyDescent="0.35">
      <c r="A40">
        <v>2022</v>
      </c>
      <c r="B40">
        <v>2022</v>
      </c>
      <c r="C40">
        <v>1</v>
      </c>
      <c r="D40" t="s">
        <v>82</v>
      </c>
      <c r="E40" t="s">
        <v>83</v>
      </c>
      <c r="F40" t="s">
        <v>84</v>
      </c>
      <c r="G40" t="s">
        <v>85</v>
      </c>
      <c r="H40">
        <v>71</v>
      </c>
      <c r="I40">
        <v>70458.48</v>
      </c>
      <c r="J40">
        <v>0</v>
      </c>
      <c r="K40">
        <v>0</v>
      </c>
      <c r="O40">
        <v>0</v>
      </c>
      <c r="P40">
        <v>0</v>
      </c>
      <c r="Q40">
        <v>0</v>
      </c>
      <c r="R40">
        <v>0</v>
      </c>
      <c r="S40">
        <v>0</v>
      </c>
      <c r="T40">
        <v>70458.48</v>
      </c>
      <c r="U40">
        <v>70458.48</v>
      </c>
      <c r="V40">
        <v>202201</v>
      </c>
      <c r="W40">
        <v>202203</v>
      </c>
    </row>
    <row r="41" spans="1:23" x14ac:dyDescent="0.35">
      <c r="A41">
        <v>2022</v>
      </c>
      <c r="B41">
        <v>2022</v>
      </c>
      <c r="C41">
        <v>1</v>
      </c>
      <c r="D41" t="s">
        <v>82</v>
      </c>
      <c r="E41" t="s">
        <v>83</v>
      </c>
      <c r="F41" t="s">
        <v>84</v>
      </c>
      <c r="G41" t="s">
        <v>85</v>
      </c>
      <c r="H41">
        <v>71</v>
      </c>
      <c r="I41">
        <v>27985.08</v>
      </c>
      <c r="J41">
        <v>0</v>
      </c>
      <c r="K41">
        <v>0</v>
      </c>
      <c r="O41">
        <v>0</v>
      </c>
      <c r="P41">
        <v>0</v>
      </c>
      <c r="Q41">
        <v>0</v>
      </c>
      <c r="R41">
        <v>0</v>
      </c>
      <c r="S41">
        <v>0</v>
      </c>
      <c r="T41">
        <v>27985.08</v>
      </c>
      <c r="U41">
        <v>27985.08</v>
      </c>
      <c r="V41">
        <v>202201</v>
      </c>
      <c r="W41">
        <v>202204</v>
      </c>
    </row>
    <row r="42" spans="1:23" x14ac:dyDescent="0.35">
      <c r="A42">
        <v>2022</v>
      </c>
      <c r="B42">
        <v>2022</v>
      </c>
      <c r="C42">
        <v>1</v>
      </c>
      <c r="D42" t="s">
        <v>82</v>
      </c>
      <c r="E42" t="s">
        <v>83</v>
      </c>
      <c r="F42" t="s">
        <v>84</v>
      </c>
      <c r="G42" t="s">
        <v>85</v>
      </c>
      <c r="H42">
        <v>71</v>
      </c>
      <c r="I42">
        <v>11228.03</v>
      </c>
      <c r="J42">
        <v>0</v>
      </c>
      <c r="K42">
        <v>0</v>
      </c>
      <c r="O42">
        <v>0</v>
      </c>
      <c r="P42">
        <v>0</v>
      </c>
      <c r="Q42">
        <v>0</v>
      </c>
      <c r="R42">
        <v>0</v>
      </c>
      <c r="S42">
        <v>0</v>
      </c>
      <c r="T42">
        <v>11228.03</v>
      </c>
      <c r="U42">
        <v>11228.03</v>
      </c>
      <c r="V42">
        <v>202201</v>
      </c>
      <c r="W42">
        <v>202205</v>
      </c>
    </row>
    <row r="43" spans="1:23" x14ac:dyDescent="0.35">
      <c r="A43">
        <v>2022</v>
      </c>
      <c r="B43">
        <v>2022</v>
      </c>
      <c r="C43">
        <v>1</v>
      </c>
      <c r="D43" t="s">
        <v>82</v>
      </c>
      <c r="E43" t="s">
        <v>83</v>
      </c>
      <c r="F43" t="s">
        <v>84</v>
      </c>
      <c r="G43" t="s">
        <v>85</v>
      </c>
      <c r="H43">
        <v>71</v>
      </c>
      <c r="I43">
        <v>13061.02</v>
      </c>
      <c r="J43">
        <v>0</v>
      </c>
      <c r="K43">
        <v>0</v>
      </c>
      <c r="O43">
        <v>0</v>
      </c>
      <c r="P43">
        <v>0</v>
      </c>
      <c r="Q43">
        <v>0</v>
      </c>
      <c r="R43">
        <v>0</v>
      </c>
      <c r="S43">
        <v>0</v>
      </c>
      <c r="T43">
        <v>13061.02</v>
      </c>
      <c r="U43">
        <v>13061.02</v>
      </c>
      <c r="V43">
        <v>202201</v>
      </c>
      <c r="W43">
        <v>202206</v>
      </c>
    </row>
    <row r="44" spans="1:23" x14ac:dyDescent="0.35">
      <c r="A44">
        <v>2022</v>
      </c>
      <c r="B44">
        <v>2022</v>
      </c>
      <c r="C44">
        <v>1</v>
      </c>
      <c r="D44" t="s">
        <v>82</v>
      </c>
      <c r="E44" t="s">
        <v>83</v>
      </c>
      <c r="F44" t="s">
        <v>84</v>
      </c>
      <c r="G44" t="s">
        <v>85</v>
      </c>
      <c r="H44">
        <v>71</v>
      </c>
      <c r="I44">
        <v>2617.1799999999998</v>
      </c>
      <c r="J44">
        <v>0</v>
      </c>
      <c r="K44">
        <v>0</v>
      </c>
      <c r="O44">
        <v>0</v>
      </c>
      <c r="P44">
        <v>0</v>
      </c>
      <c r="Q44">
        <v>0</v>
      </c>
      <c r="R44">
        <v>0</v>
      </c>
      <c r="S44">
        <v>0</v>
      </c>
      <c r="T44">
        <v>2617.1799999999998</v>
      </c>
      <c r="U44">
        <v>2617.1799999999998</v>
      </c>
      <c r="V44">
        <v>202201</v>
      </c>
      <c r="W44">
        <v>202207</v>
      </c>
    </row>
    <row r="45" spans="1:23" x14ac:dyDescent="0.35">
      <c r="A45">
        <v>2022</v>
      </c>
      <c r="B45">
        <v>2022</v>
      </c>
      <c r="C45">
        <v>1</v>
      </c>
      <c r="D45" t="s">
        <v>82</v>
      </c>
      <c r="E45" t="s">
        <v>83</v>
      </c>
      <c r="F45" t="s">
        <v>84</v>
      </c>
      <c r="G45" t="s">
        <v>85</v>
      </c>
      <c r="H45">
        <v>71</v>
      </c>
      <c r="I45">
        <v>2501.8200000000002</v>
      </c>
      <c r="J45">
        <v>0</v>
      </c>
      <c r="K45">
        <v>0</v>
      </c>
      <c r="O45">
        <v>0</v>
      </c>
      <c r="P45">
        <v>0</v>
      </c>
      <c r="Q45">
        <v>0</v>
      </c>
      <c r="R45">
        <v>0</v>
      </c>
      <c r="S45">
        <v>0</v>
      </c>
      <c r="T45">
        <v>2501.8200000000002</v>
      </c>
      <c r="U45">
        <v>2501.8200000000002</v>
      </c>
      <c r="V45">
        <v>202201</v>
      </c>
      <c r="W45">
        <v>202208</v>
      </c>
    </row>
    <row r="46" spans="1:23" x14ac:dyDescent="0.35">
      <c r="A46">
        <v>2022</v>
      </c>
      <c r="B46">
        <v>2022</v>
      </c>
      <c r="C46">
        <v>1</v>
      </c>
      <c r="D46" t="s">
        <v>82</v>
      </c>
      <c r="E46" t="s">
        <v>83</v>
      </c>
      <c r="F46" t="s">
        <v>84</v>
      </c>
      <c r="G46" t="s">
        <v>85</v>
      </c>
      <c r="H46">
        <v>71</v>
      </c>
      <c r="I46">
        <v>8104.53</v>
      </c>
      <c r="J46">
        <v>0</v>
      </c>
      <c r="K46">
        <v>0</v>
      </c>
      <c r="O46">
        <v>0</v>
      </c>
      <c r="P46">
        <v>0</v>
      </c>
      <c r="Q46">
        <v>0</v>
      </c>
      <c r="R46">
        <v>0</v>
      </c>
      <c r="S46">
        <v>0</v>
      </c>
      <c r="T46">
        <v>8104.53</v>
      </c>
      <c r="U46">
        <v>8104.53</v>
      </c>
      <c r="V46">
        <v>202201</v>
      </c>
      <c r="W46">
        <v>202209</v>
      </c>
    </row>
    <row r="47" spans="1:23" x14ac:dyDescent="0.35">
      <c r="A47">
        <v>2022</v>
      </c>
      <c r="B47">
        <v>2022</v>
      </c>
      <c r="C47">
        <v>1</v>
      </c>
      <c r="D47" t="s">
        <v>82</v>
      </c>
      <c r="E47" t="s">
        <v>83</v>
      </c>
      <c r="F47" t="s">
        <v>84</v>
      </c>
      <c r="G47" t="s">
        <v>85</v>
      </c>
      <c r="H47">
        <v>71</v>
      </c>
      <c r="I47">
        <v>2439.46</v>
      </c>
      <c r="J47">
        <v>0</v>
      </c>
      <c r="K47">
        <v>0</v>
      </c>
      <c r="O47">
        <v>0</v>
      </c>
      <c r="P47">
        <v>0</v>
      </c>
      <c r="Q47">
        <v>0</v>
      </c>
      <c r="R47">
        <v>0</v>
      </c>
      <c r="S47">
        <v>0</v>
      </c>
      <c r="T47">
        <v>2439.46</v>
      </c>
      <c r="U47">
        <v>2439.46</v>
      </c>
      <c r="V47">
        <v>202201</v>
      </c>
      <c r="W47">
        <v>202210</v>
      </c>
    </row>
    <row r="48" spans="1:23" x14ac:dyDescent="0.35">
      <c r="A48">
        <v>2022</v>
      </c>
      <c r="B48">
        <v>2022</v>
      </c>
      <c r="C48">
        <v>1</v>
      </c>
      <c r="D48" t="s">
        <v>82</v>
      </c>
      <c r="E48" t="s">
        <v>83</v>
      </c>
      <c r="F48" t="s">
        <v>84</v>
      </c>
      <c r="G48" t="s">
        <v>85</v>
      </c>
      <c r="H48">
        <v>71</v>
      </c>
      <c r="I48">
        <v>1772.73</v>
      </c>
      <c r="J48">
        <v>0</v>
      </c>
      <c r="K48">
        <v>0</v>
      </c>
      <c r="O48">
        <v>0</v>
      </c>
      <c r="P48">
        <v>0</v>
      </c>
      <c r="Q48">
        <v>0</v>
      </c>
      <c r="R48">
        <v>0</v>
      </c>
      <c r="S48">
        <v>0</v>
      </c>
      <c r="T48">
        <v>1772.73</v>
      </c>
      <c r="U48">
        <v>1772.73</v>
      </c>
      <c r="V48">
        <v>202201</v>
      </c>
      <c r="W48">
        <v>202211</v>
      </c>
    </row>
    <row r="49" spans="1:23" x14ac:dyDescent="0.35">
      <c r="A49">
        <v>2022</v>
      </c>
      <c r="B49">
        <v>2022</v>
      </c>
      <c r="C49">
        <v>1</v>
      </c>
      <c r="D49" t="s">
        <v>82</v>
      </c>
      <c r="E49" t="s">
        <v>83</v>
      </c>
      <c r="F49" t="s">
        <v>84</v>
      </c>
      <c r="G49" t="s">
        <v>85</v>
      </c>
      <c r="H49">
        <v>71</v>
      </c>
      <c r="I49">
        <v>1271.74</v>
      </c>
      <c r="J49">
        <v>0</v>
      </c>
      <c r="K49">
        <v>0</v>
      </c>
      <c r="O49">
        <v>0</v>
      </c>
      <c r="P49">
        <v>0</v>
      </c>
      <c r="Q49">
        <v>0</v>
      </c>
      <c r="R49">
        <v>0</v>
      </c>
      <c r="S49">
        <v>0</v>
      </c>
      <c r="T49">
        <v>1271.74</v>
      </c>
      <c r="U49">
        <v>1271.74</v>
      </c>
      <c r="V49">
        <v>202201</v>
      </c>
      <c r="W49">
        <v>202212</v>
      </c>
    </row>
    <row r="50" spans="1:23" x14ac:dyDescent="0.35">
      <c r="A50">
        <v>2022</v>
      </c>
      <c r="B50">
        <v>2022</v>
      </c>
      <c r="C50">
        <v>1</v>
      </c>
      <c r="D50" t="s">
        <v>82</v>
      </c>
      <c r="E50" t="s">
        <v>83</v>
      </c>
      <c r="F50" t="s">
        <v>84</v>
      </c>
      <c r="G50" t="s">
        <v>85</v>
      </c>
      <c r="H50">
        <v>71</v>
      </c>
      <c r="I50">
        <v>2743.53</v>
      </c>
      <c r="J50">
        <v>0</v>
      </c>
      <c r="K50">
        <v>0</v>
      </c>
      <c r="O50">
        <v>0</v>
      </c>
      <c r="P50">
        <v>0</v>
      </c>
      <c r="Q50">
        <v>0</v>
      </c>
      <c r="R50">
        <v>0</v>
      </c>
      <c r="S50">
        <v>0</v>
      </c>
      <c r="T50">
        <v>2743.53</v>
      </c>
      <c r="U50">
        <v>2743.53</v>
      </c>
      <c r="V50">
        <v>202201</v>
      </c>
      <c r="W50">
        <v>202301</v>
      </c>
    </row>
    <row r="51" spans="1:23" x14ac:dyDescent="0.35">
      <c r="A51">
        <v>2022</v>
      </c>
      <c r="B51">
        <v>2022</v>
      </c>
      <c r="C51">
        <v>1</v>
      </c>
      <c r="D51" t="s">
        <v>82</v>
      </c>
      <c r="E51" t="s">
        <v>83</v>
      </c>
      <c r="F51" t="s">
        <v>84</v>
      </c>
      <c r="G51" t="s">
        <v>85</v>
      </c>
      <c r="H51">
        <v>71</v>
      </c>
      <c r="I51">
        <v>151.91999999999999</v>
      </c>
      <c r="J51">
        <v>0</v>
      </c>
      <c r="K51">
        <v>0</v>
      </c>
      <c r="O51">
        <v>0</v>
      </c>
      <c r="P51">
        <v>0</v>
      </c>
      <c r="Q51">
        <v>0</v>
      </c>
      <c r="R51">
        <v>0</v>
      </c>
      <c r="S51">
        <v>0</v>
      </c>
      <c r="T51">
        <v>151.91999999999999</v>
      </c>
      <c r="U51">
        <v>151.91999999999999</v>
      </c>
      <c r="V51">
        <v>202201</v>
      </c>
      <c r="W51">
        <v>202302</v>
      </c>
    </row>
    <row r="52" spans="1:23" x14ac:dyDescent="0.35">
      <c r="A52">
        <v>2022</v>
      </c>
      <c r="B52">
        <v>2022</v>
      </c>
      <c r="C52">
        <v>1</v>
      </c>
      <c r="D52" t="s">
        <v>82</v>
      </c>
      <c r="E52" t="s">
        <v>83</v>
      </c>
      <c r="F52" t="s">
        <v>84</v>
      </c>
      <c r="G52" t="s">
        <v>85</v>
      </c>
      <c r="H52">
        <v>72</v>
      </c>
      <c r="I52">
        <v>448.98</v>
      </c>
      <c r="J52">
        <v>0</v>
      </c>
      <c r="K52">
        <v>0</v>
      </c>
      <c r="O52">
        <v>0</v>
      </c>
      <c r="P52">
        <v>0</v>
      </c>
      <c r="Q52">
        <v>0</v>
      </c>
      <c r="R52">
        <v>0</v>
      </c>
      <c r="S52">
        <v>0</v>
      </c>
      <c r="T52">
        <v>448.98</v>
      </c>
      <c r="U52">
        <v>448.98</v>
      </c>
      <c r="V52">
        <v>202201</v>
      </c>
      <c r="W52">
        <v>202202</v>
      </c>
    </row>
    <row r="53" spans="1:23" x14ac:dyDescent="0.35">
      <c r="A53">
        <v>2022</v>
      </c>
      <c r="B53">
        <v>2022</v>
      </c>
      <c r="C53">
        <v>1</v>
      </c>
      <c r="D53" t="s">
        <v>82</v>
      </c>
      <c r="E53" t="s">
        <v>83</v>
      </c>
      <c r="F53" t="s">
        <v>84</v>
      </c>
      <c r="G53" t="s">
        <v>85</v>
      </c>
      <c r="H53">
        <v>72</v>
      </c>
      <c r="I53">
        <v>102.11</v>
      </c>
      <c r="J53">
        <v>0</v>
      </c>
      <c r="K53">
        <v>0</v>
      </c>
      <c r="O53">
        <v>0</v>
      </c>
      <c r="P53">
        <v>0</v>
      </c>
      <c r="Q53">
        <v>0</v>
      </c>
      <c r="R53">
        <v>0</v>
      </c>
      <c r="S53">
        <v>0</v>
      </c>
      <c r="T53">
        <v>102.11</v>
      </c>
      <c r="U53">
        <v>102.11</v>
      </c>
      <c r="V53">
        <v>202201</v>
      </c>
      <c r="W53">
        <v>202203</v>
      </c>
    </row>
    <row r="54" spans="1:23" x14ac:dyDescent="0.35">
      <c r="A54">
        <v>2022</v>
      </c>
      <c r="B54">
        <v>2022</v>
      </c>
      <c r="C54">
        <v>1</v>
      </c>
      <c r="D54" t="s">
        <v>82</v>
      </c>
      <c r="E54" t="s">
        <v>83</v>
      </c>
      <c r="F54" t="s">
        <v>84</v>
      </c>
      <c r="G54" t="s">
        <v>85</v>
      </c>
      <c r="H54">
        <v>72</v>
      </c>
      <c r="I54">
        <v>1782.81</v>
      </c>
      <c r="J54">
        <v>0</v>
      </c>
      <c r="K54">
        <v>0</v>
      </c>
      <c r="O54">
        <v>0</v>
      </c>
      <c r="P54">
        <v>0</v>
      </c>
      <c r="Q54">
        <v>0</v>
      </c>
      <c r="R54">
        <v>0</v>
      </c>
      <c r="S54">
        <v>0</v>
      </c>
      <c r="T54">
        <v>1782.81</v>
      </c>
      <c r="U54">
        <v>1782.81</v>
      </c>
      <c r="V54">
        <v>202201</v>
      </c>
      <c r="W54">
        <v>202204</v>
      </c>
    </row>
    <row r="55" spans="1:23" x14ac:dyDescent="0.35">
      <c r="A55">
        <v>2022</v>
      </c>
      <c r="B55">
        <v>2022</v>
      </c>
      <c r="C55">
        <v>1</v>
      </c>
      <c r="D55" t="s">
        <v>82</v>
      </c>
      <c r="E55" t="s">
        <v>83</v>
      </c>
      <c r="F55" t="s">
        <v>84</v>
      </c>
      <c r="G55" t="s">
        <v>85</v>
      </c>
      <c r="H55">
        <v>81</v>
      </c>
      <c r="I55">
        <v>749.92</v>
      </c>
      <c r="J55">
        <v>0</v>
      </c>
      <c r="K55">
        <v>0</v>
      </c>
      <c r="O55">
        <v>0</v>
      </c>
      <c r="P55">
        <v>0</v>
      </c>
      <c r="Q55">
        <v>0</v>
      </c>
      <c r="R55">
        <v>0</v>
      </c>
      <c r="S55">
        <v>0</v>
      </c>
      <c r="T55">
        <v>749.92</v>
      </c>
      <c r="U55">
        <v>749.92</v>
      </c>
      <c r="V55">
        <v>202201</v>
      </c>
      <c r="W55">
        <v>202201</v>
      </c>
    </row>
    <row r="56" spans="1:23" x14ac:dyDescent="0.35">
      <c r="A56">
        <v>2022</v>
      </c>
      <c r="B56">
        <v>2022</v>
      </c>
      <c r="C56">
        <v>1</v>
      </c>
      <c r="D56" t="s">
        <v>82</v>
      </c>
      <c r="E56" t="s">
        <v>83</v>
      </c>
      <c r="F56" t="s">
        <v>84</v>
      </c>
      <c r="G56" t="s">
        <v>85</v>
      </c>
      <c r="H56">
        <v>81</v>
      </c>
      <c r="I56">
        <v>3178.55</v>
      </c>
      <c r="J56">
        <v>0</v>
      </c>
      <c r="K56">
        <v>0</v>
      </c>
      <c r="O56">
        <v>0</v>
      </c>
      <c r="P56">
        <v>0</v>
      </c>
      <c r="Q56">
        <v>0</v>
      </c>
      <c r="R56">
        <v>0</v>
      </c>
      <c r="S56">
        <v>0</v>
      </c>
      <c r="T56">
        <v>3178.55</v>
      </c>
      <c r="U56">
        <v>3178.55</v>
      </c>
      <c r="V56">
        <v>202201</v>
      </c>
      <c r="W56">
        <v>202202</v>
      </c>
    </row>
    <row r="57" spans="1:23" x14ac:dyDescent="0.35">
      <c r="A57">
        <v>2022</v>
      </c>
      <c r="B57">
        <v>2022</v>
      </c>
      <c r="C57">
        <v>1</v>
      </c>
      <c r="D57" t="s">
        <v>82</v>
      </c>
      <c r="E57" t="s">
        <v>83</v>
      </c>
      <c r="F57" t="s">
        <v>84</v>
      </c>
      <c r="G57" t="s">
        <v>85</v>
      </c>
      <c r="H57">
        <v>81</v>
      </c>
      <c r="I57">
        <v>316.18</v>
      </c>
      <c r="J57">
        <v>0</v>
      </c>
      <c r="K57">
        <v>0</v>
      </c>
      <c r="O57">
        <v>0</v>
      </c>
      <c r="P57">
        <v>0</v>
      </c>
      <c r="Q57">
        <v>0</v>
      </c>
      <c r="R57">
        <v>0</v>
      </c>
      <c r="S57">
        <v>0</v>
      </c>
      <c r="T57">
        <v>316.18</v>
      </c>
      <c r="U57">
        <v>316.18</v>
      </c>
      <c r="V57">
        <v>202201</v>
      </c>
      <c r="W57">
        <v>202203</v>
      </c>
    </row>
    <row r="58" spans="1:23" x14ac:dyDescent="0.35">
      <c r="A58">
        <v>2022</v>
      </c>
      <c r="B58">
        <v>2022</v>
      </c>
      <c r="C58">
        <v>1</v>
      </c>
      <c r="D58" t="s">
        <v>82</v>
      </c>
      <c r="E58" t="s">
        <v>83</v>
      </c>
      <c r="F58" t="s">
        <v>84</v>
      </c>
      <c r="G58" t="s">
        <v>85</v>
      </c>
      <c r="H58">
        <v>82</v>
      </c>
      <c r="I58">
        <v>61.96</v>
      </c>
      <c r="J58">
        <v>0</v>
      </c>
      <c r="K58">
        <v>0</v>
      </c>
      <c r="O58">
        <v>0</v>
      </c>
      <c r="P58">
        <v>0</v>
      </c>
      <c r="Q58">
        <v>0</v>
      </c>
      <c r="R58">
        <v>0</v>
      </c>
      <c r="S58">
        <v>0</v>
      </c>
      <c r="T58">
        <v>61.96</v>
      </c>
      <c r="U58">
        <v>61.96</v>
      </c>
      <c r="V58">
        <v>202201</v>
      </c>
      <c r="W58">
        <v>202110</v>
      </c>
    </row>
    <row r="59" spans="1:23" x14ac:dyDescent="0.35">
      <c r="A59">
        <v>2022</v>
      </c>
      <c r="B59">
        <v>2022</v>
      </c>
      <c r="C59">
        <v>1</v>
      </c>
      <c r="D59" t="s">
        <v>82</v>
      </c>
      <c r="E59" t="s">
        <v>83</v>
      </c>
      <c r="F59" t="s">
        <v>84</v>
      </c>
      <c r="G59" t="s">
        <v>85</v>
      </c>
      <c r="H59">
        <v>82</v>
      </c>
      <c r="I59">
        <v>256.24</v>
      </c>
      <c r="J59">
        <v>0</v>
      </c>
      <c r="K59">
        <v>0</v>
      </c>
      <c r="O59">
        <v>0</v>
      </c>
      <c r="P59">
        <v>0</v>
      </c>
      <c r="Q59">
        <v>0</v>
      </c>
      <c r="R59">
        <v>0</v>
      </c>
      <c r="S59">
        <v>0</v>
      </c>
      <c r="T59">
        <v>256.24</v>
      </c>
      <c r="U59">
        <v>256.24</v>
      </c>
      <c r="V59">
        <v>202201</v>
      </c>
      <c r="W59">
        <v>202111</v>
      </c>
    </row>
    <row r="60" spans="1:23" x14ac:dyDescent="0.35">
      <c r="A60">
        <v>2022</v>
      </c>
      <c r="B60">
        <v>2022</v>
      </c>
      <c r="C60">
        <v>1</v>
      </c>
      <c r="D60" t="s">
        <v>82</v>
      </c>
      <c r="E60" t="s">
        <v>83</v>
      </c>
      <c r="F60" t="s">
        <v>84</v>
      </c>
      <c r="G60" t="s">
        <v>85</v>
      </c>
      <c r="H60">
        <v>82</v>
      </c>
      <c r="I60">
        <v>782.41</v>
      </c>
      <c r="J60">
        <v>0</v>
      </c>
      <c r="K60">
        <v>0</v>
      </c>
      <c r="O60">
        <v>0</v>
      </c>
      <c r="P60">
        <v>0</v>
      </c>
      <c r="Q60">
        <v>0</v>
      </c>
      <c r="R60">
        <v>0</v>
      </c>
      <c r="S60">
        <v>0</v>
      </c>
      <c r="T60">
        <v>782.41</v>
      </c>
      <c r="U60">
        <v>782.41</v>
      </c>
      <c r="V60">
        <v>202201</v>
      </c>
      <c r="W60">
        <v>202112</v>
      </c>
    </row>
    <row r="61" spans="1:23" x14ac:dyDescent="0.35">
      <c r="A61">
        <v>2022</v>
      </c>
      <c r="B61">
        <v>2022</v>
      </c>
      <c r="C61">
        <v>1</v>
      </c>
      <c r="D61" t="s">
        <v>82</v>
      </c>
      <c r="E61" t="s">
        <v>83</v>
      </c>
      <c r="F61" t="s">
        <v>84</v>
      </c>
      <c r="G61" t="s">
        <v>85</v>
      </c>
      <c r="H61">
        <v>82</v>
      </c>
      <c r="I61">
        <v>5324.84</v>
      </c>
      <c r="J61">
        <v>79.22</v>
      </c>
      <c r="K61">
        <v>0</v>
      </c>
      <c r="O61">
        <v>0</v>
      </c>
      <c r="P61">
        <v>0</v>
      </c>
      <c r="Q61">
        <v>0</v>
      </c>
      <c r="R61">
        <v>0</v>
      </c>
      <c r="S61">
        <v>0</v>
      </c>
      <c r="T61">
        <v>5404.06</v>
      </c>
      <c r="U61">
        <v>5404.06</v>
      </c>
      <c r="V61">
        <v>202201</v>
      </c>
      <c r="W61">
        <v>202201</v>
      </c>
    </row>
    <row r="62" spans="1:23" x14ac:dyDescent="0.35">
      <c r="A62">
        <v>2022</v>
      </c>
      <c r="B62">
        <v>2022</v>
      </c>
      <c r="C62">
        <v>1</v>
      </c>
      <c r="D62" t="s">
        <v>82</v>
      </c>
      <c r="E62" t="s">
        <v>83</v>
      </c>
      <c r="F62" t="s">
        <v>84</v>
      </c>
      <c r="G62" t="s">
        <v>85</v>
      </c>
      <c r="H62">
        <v>82</v>
      </c>
      <c r="I62">
        <v>9901.1200000000008</v>
      </c>
      <c r="J62">
        <v>-2.12</v>
      </c>
      <c r="K62">
        <v>0</v>
      </c>
      <c r="O62">
        <v>0</v>
      </c>
      <c r="P62">
        <v>0</v>
      </c>
      <c r="Q62">
        <v>0</v>
      </c>
      <c r="R62">
        <v>0</v>
      </c>
      <c r="S62">
        <v>0</v>
      </c>
      <c r="T62">
        <v>9899</v>
      </c>
      <c r="U62">
        <v>9899</v>
      </c>
      <c r="V62">
        <v>202201</v>
      </c>
      <c r="W62">
        <v>202202</v>
      </c>
    </row>
    <row r="63" spans="1:23" x14ac:dyDescent="0.35">
      <c r="A63">
        <v>2022</v>
      </c>
      <c r="B63">
        <v>2022</v>
      </c>
      <c r="C63">
        <v>1</v>
      </c>
      <c r="D63" t="s">
        <v>82</v>
      </c>
      <c r="E63" t="s">
        <v>83</v>
      </c>
      <c r="F63" t="s">
        <v>84</v>
      </c>
      <c r="G63" t="s">
        <v>85</v>
      </c>
      <c r="H63">
        <v>82</v>
      </c>
      <c r="I63">
        <v>2716.96</v>
      </c>
      <c r="J63">
        <v>-16.8</v>
      </c>
      <c r="K63">
        <v>0</v>
      </c>
      <c r="O63">
        <v>0</v>
      </c>
      <c r="P63">
        <v>0</v>
      </c>
      <c r="Q63">
        <v>0</v>
      </c>
      <c r="R63">
        <v>0</v>
      </c>
      <c r="S63">
        <v>0</v>
      </c>
      <c r="T63">
        <v>2700.16</v>
      </c>
      <c r="U63">
        <v>2700.16</v>
      </c>
      <c r="V63">
        <v>202201</v>
      </c>
      <c r="W63">
        <v>202203</v>
      </c>
    </row>
    <row r="64" spans="1:23" x14ac:dyDescent="0.35">
      <c r="A64">
        <v>2022</v>
      </c>
      <c r="B64">
        <v>2022</v>
      </c>
      <c r="C64">
        <v>1</v>
      </c>
      <c r="D64" t="s">
        <v>82</v>
      </c>
      <c r="E64" t="s">
        <v>83</v>
      </c>
      <c r="F64" t="s">
        <v>84</v>
      </c>
      <c r="G64" t="s">
        <v>85</v>
      </c>
      <c r="H64">
        <v>82</v>
      </c>
      <c r="I64">
        <v>4784.6099999999997</v>
      </c>
      <c r="J64">
        <v>0</v>
      </c>
      <c r="K64">
        <v>0</v>
      </c>
      <c r="O64">
        <v>0</v>
      </c>
      <c r="P64">
        <v>0</v>
      </c>
      <c r="Q64">
        <v>0</v>
      </c>
      <c r="R64">
        <v>0</v>
      </c>
      <c r="S64">
        <v>0</v>
      </c>
      <c r="T64">
        <v>4784.6099999999997</v>
      </c>
      <c r="U64">
        <v>4784.6099999999997</v>
      </c>
      <c r="V64">
        <v>202201</v>
      </c>
      <c r="W64">
        <v>202204</v>
      </c>
    </row>
    <row r="65" spans="1:23" x14ac:dyDescent="0.35">
      <c r="A65">
        <v>2022</v>
      </c>
      <c r="B65">
        <v>2022</v>
      </c>
      <c r="C65">
        <v>1</v>
      </c>
      <c r="D65" t="s">
        <v>82</v>
      </c>
      <c r="E65" t="s">
        <v>83</v>
      </c>
      <c r="F65" t="s">
        <v>84</v>
      </c>
      <c r="G65" t="s">
        <v>85</v>
      </c>
      <c r="H65">
        <v>82</v>
      </c>
      <c r="I65">
        <v>298.92</v>
      </c>
      <c r="J65">
        <v>0</v>
      </c>
      <c r="K65">
        <v>0</v>
      </c>
      <c r="O65">
        <v>0</v>
      </c>
      <c r="P65">
        <v>0</v>
      </c>
      <c r="Q65">
        <v>0</v>
      </c>
      <c r="R65">
        <v>0</v>
      </c>
      <c r="S65">
        <v>0</v>
      </c>
      <c r="T65">
        <v>298.92</v>
      </c>
      <c r="U65">
        <v>298.92</v>
      </c>
      <c r="V65">
        <v>202201</v>
      </c>
      <c r="W65">
        <v>202205</v>
      </c>
    </row>
    <row r="66" spans="1:23" x14ac:dyDescent="0.35">
      <c r="A66">
        <v>2022</v>
      </c>
      <c r="B66">
        <v>2022</v>
      </c>
      <c r="C66">
        <v>1</v>
      </c>
      <c r="D66" t="s">
        <v>82</v>
      </c>
      <c r="E66" t="s">
        <v>83</v>
      </c>
      <c r="F66" t="s">
        <v>84</v>
      </c>
      <c r="G66" t="s">
        <v>85</v>
      </c>
      <c r="H66">
        <v>82</v>
      </c>
      <c r="I66">
        <v>213.62</v>
      </c>
      <c r="J66">
        <v>0</v>
      </c>
      <c r="K66">
        <v>0</v>
      </c>
      <c r="O66">
        <v>0</v>
      </c>
      <c r="P66">
        <v>0</v>
      </c>
      <c r="Q66">
        <v>0</v>
      </c>
      <c r="R66">
        <v>0</v>
      </c>
      <c r="S66">
        <v>0</v>
      </c>
      <c r="T66">
        <v>213.62</v>
      </c>
      <c r="U66">
        <v>213.62</v>
      </c>
      <c r="V66">
        <v>202201</v>
      </c>
      <c r="W66">
        <v>202206</v>
      </c>
    </row>
    <row r="67" spans="1:23" x14ac:dyDescent="0.35">
      <c r="A67">
        <v>2022</v>
      </c>
      <c r="B67">
        <v>2022</v>
      </c>
      <c r="C67">
        <v>1</v>
      </c>
      <c r="D67" t="s">
        <v>82</v>
      </c>
      <c r="E67" t="s">
        <v>83</v>
      </c>
      <c r="F67" t="s">
        <v>84</v>
      </c>
      <c r="G67" t="s">
        <v>85</v>
      </c>
      <c r="H67">
        <v>82</v>
      </c>
      <c r="I67">
        <v>-48.78</v>
      </c>
      <c r="J67">
        <v>0</v>
      </c>
      <c r="K67">
        <v>0</v>
      </c>
      <c r="O67">
        <v>0</v>
      </c>
      <c r="P67">
        <v>0</v>
      </c>
      <c r="Q67">
        <v>0</v>
      </c>
      <c r="R67">
        <v>0</v>
      </c>
      <c r="S67">
        <v>0</v>
      </c>
      <c r="T67">
        <v>-48.78</v>
      </c>
      <c r="U67">
        <v>-48.78</v>
      </c>
      <c r="V67">
        <v>202201</v>
      </c>
      <c r="W67">
        <v>202207</v>
      </c>
    </row>
    <row r="68" spans="1:23" x14ac:dyDescent="0.35">
      <c r="A68">
        <v>2022</v>
      </c>
      <c r="B68">
        <v>2022</v>
      </c>
      <c r="C68">
        <v>1</v>
      </c>
      <c r="D68" t="s">
        <v>82</v>
      </c>
      <c r="E68" t="s">
        <v>83</v>
      </c>
      <c r="F68" t="s">
        <v>84</v>
      </c>
      <c r="G68" t="s">
        <v>85</v>
      </c>
      <c r="H68">
        <v>82</v>
      </c>
      <c r="I68">
        <v>124.84</v>
      </c>
      <c r="J68">
        <v>0</v>
      </c>
      <c r="K68">
        <v>0</v>
      </c>
      <c r="O68">
        <v>0</v>
      </c>
      <c r="P68">
        <v>0</v>
      </c>
      <c r="Q68">
        <v>0</v>
      </c>
      <c r="R68">
        <v>0</v>
      </c>
      <c r="S68">
        <v>0</v>
      </c>
      <c r="T68">
        <v>124.84</v>
      </c>
      <c r="U68">
        <v>124.84</v>
      </c>
      <c r="V68">
        <v>202201</v>
      </c>
      <c r="W68">
        <v>202209</v>
      </c>
    </row>
    <row r="69" spans="1:23" x14ac:dyDescent="0.35">
      <c r="A69">
        <v>2022</v>
      </c>
      <c r="B69">
        <v>2022</v>
      </c>
      <c r="C69">
        <v>1</v>
      </c>
      <c r="D69" t="s">
        <v>82</v>
      </c>
      <c r="E69" t="s">
        <v>83</v>
      </c>
      <c r="F69" t="s">
        <v>84</v>
      </c>
      <c r="G69" t="s">
        <v>85</v>
      </c>
      <c r="H69">
        <v>82</v>
      </c>
      <c r="I69">
        <v>-256.63</v>
      </c>
      <c r="J69">
        <v>0</v>
      </c>
      <c r="K69">
        <v>0</v>
      </c>
      <c r="O69">
        <v>0</v>
      </c>
      <c r="P69">
        <v>0</v>
      </c>
      <c r="Q69">
        <v>0</v>
      </c>
      <c r="R69">
        <v>0</v>
      </c>
      <c r="S69">
        <v>0</v>
      </c>
      <c r="T69">
        <v>-256.63</v>
      </c>
      <c r="U69">
        <v>-256.63</v>
      </c>
      <c r="V69">
        <v>202201</v>
      </c>
      <c r="W69">
        <v>202210</v>
      </c>
    </row>
    <row r="70" spans="1:23" x14ac:dyDescent="0.35">
      <c r="A70">
        <v>2022</v>
      </c>
      <c r="B70">
        <v>2022</v>
      </c>
      <c r="C70">
        <v>1</v>
      </c>
      <c r="D70" t="s">
        <v>82</v>
      </c>
      <c r="E70" t="s">
        <v>83</v>
      </c>
      <c r="F70" t="s">
        <v>84</v>
      </c>
      <c r="G70" t="s">
        <v>85</v>
      </c>
      <c r="H70">
        <v>82</v>
      </c>
      <c r="I70">
        <v>206.38</v>
      </c>
      <c r="J70">
        <v>0</v>
      </c>
      <c r="K70">
        <v>0</v>
      </c>
      <c r="O70">
        <v>0</v>
      </c>
      <c r="P70">
        <v>0</v>
      </c>
      <c r="Q70">
        <v>0</v>
      </c>
      <c r="R70">
        <v>0</v>
      </c>
      <c r="S70">
        <v>0</v>
      </c>
      <c r="T70">
        <v>206.38</v>
      </c>
      <c r="U70">
        <v>206.38</v>
      </c>
      <c r="V70">
        <v>202201</v>
      </c>
      <c r="W70">
        <v>202211</v>
      </c>
    </row>
    <row r="71" spans="1:23" x14ac:dyDescent="0.35">
      <c r="A71">
        <v>2022</v>
      </c>
      <c r="B71">
        <v>2022</v>
      </c>
      <c r="C71">
        <v>1</v>
      </c>
      <c r="D71" t="s">
        <v>82</v>
      </c>
      <c r="E71" t="s">
        <v>83</v>
      </c>
      <c r="F71" t="s">
        <v>84</v>
      </c>
      <c r="G71" t="s">
        <v>85</v>
      </c>
      <c r="H71">
        <v>82</v>
      </c>
      <c r="I71">
        <v>218.38</v>
      </c>
      <c r="J71">
        <v>0</v>
      </c>
      <c r="K71">
        <v>0</v>
      </c>
      <c r="O71">
        <v>0</v>
      </c>
      <c r="P71">
        <v>0</v>
      </c>
      <c r="Q71">
        <v>0</v>
      </c>
      <c r="R71">
        <v>0</v>
      </c>
      <c r="S71">
        <v>0</v>
      </c>
      <c r="T71">
        <v>218.38</v>
      </c>
      <c r="U71">
        <v>218.38</v>
      </c>
      <c r="V71">
        <v>202201</v>
      </c>
      <c r="W71">
        <v>202212</v>
      </c>
    </row>
    <row r="72" spans="1:23" x14ac:dyDescent="0.35">
      <c r="A72">
        <v>2022</v>
      </c>
      <c r="B72">
        <v>2022</v>
      </c>
      <c r="C72">
        <v>1</v>
      </c>
      <c r="D72" t="s">
        <v>82</v>
      </c>
      <c r="E72" t="s">
        <v>86</v>
      </c>
      <c r="F72" t="s">
        <v>87</v>
      </c>
      <c r="G72" t="s">
        <v>85</v>
      </c>
      <c r="H72">
        <v>40</v>
      </c>
      <c r="I72">
        <v>0</v>
      </c>
      <c r="J72">
        <v>0</v>
      </c>
      <c r="K72">
        <v>157.1</v>
      </c>
      <c r="L72">
        <v>157.1</v>
      </c>
      <c r="O72">
        <v>0</v>
      </c>
      <c r="P72">
        <v>0</v>
      </c>
      <c r="Q72">
        <v>0</v>
      </c>
      <c r="R72">
        <v>0</v>
      </c>
      <c r="S72">
        <v>0</v>
      </c>
      <c r="T72">
        <v>0</v>
      </c>
      <c r="U72">
        <v>157.1</v>
      </c>
      <c r="V72">
        <v>202201</v>
      </c>
      <c r="W72">
        <v>202209</v>
      </c>
    </row>
    <row r="73" spans="1:23" x14ac:dyDescent="0.35">
      <c r="A73">
        <v>2022</v>
      </c>
      <c r="B73">
        <v>2022</v>
      </c>
      <c r="C73">
        <v>1</v>
      </c>
      <c r="D73" t="s">
        <v>82</v>
      </c>
      <c r="E73" t="s">
        <v>86</v>
      </c>
      <c r="F73" t="s">
        <v>87</v>
      </c>
      <c r="G73" t="s">
        <v>85</v>
      </c>
      <c r="H73">
        <v>71</v>
      </c>
      <c r="I73">
        <v>0</v>
      </c>
      <c r="J73">
        <v>0</v>
      </c>
      <c r="K73">
        <v>0</v>
      </c>
      <c r="O73">
        <v>0</v>
      </c>
      <c r="P73">
        <v>0</v>
      </c>
      <c r="Q73">
        <v>0</v>
      </c>
      <c r="R73">
        <v>0</v>
      </c>
      <c r="S73">
        <v>0</v>
      </c>
      <c r="T73">
        <v>0</v>
      </c>
      <c r="U73">
        <v>0</v>
      </c>
      <c r="V73">
        <v>202201</v>
      </c>
      <c r="W73">
        <v>202201</v>
      </c>
    </row>
    <row r="74" spans="1:23" x14ac:dyDescent="0.35">
      <c r="A74">
        <v>2022</v>
      </c>
      <c r="B74">
        <v>2022</v>
      </c>
      <c r="C74">
        <v>1</v>
      </c>
      <c r="D74" t="s">
        <v>82</v>
      </c>
      <c r="E74" t="s">
        <v>86</v>
      </c>
      <c r="F74" t="s">
        <v>87</v>
      </c>
      <c r="G74" t="s">
        <v>85</v>
      </c>
      <c r="H74">
        <v>71</v>
      </c>
      <c r="I74">
        <v>89.27</v>
      </c>
      <c r="J74">
        <v>0</v>
      </c>
      <c r="K74">
        <v>0</v>
      </c>
      <c r="O74">
        <v>0</v>
      </c>
      <c r="P74">
        <v>0</v>
      </c>
      <c r="Q74">
        <v>0</v>
      </c>
      <c r="R74">
        <v>0</v>
      </c>
      <c r="S74">
        <v>0</v>
      </c>
      <c r="T74">
        <v>89.27</v>
      </c>
      <c r="U74">
        <v>89.27</v>
      </c>
      <c r="V74">
        <v>202201</v>
      </c>
      <c r="W74">
        <v>202202</v>
      </c>
    </row>
    <row r="75" spans="1:23" x14ac:dyDescent="0.35">
      <c r="A75">
        <v>2022</v>
      </c>
      <c r="B75">
        <v>2022</v>
      </c>
      <c r="C75">
        <v>1</v>
      </c>
      <c r="D75" t="s">
        <v>88</v>
      </c>
      <c r="E75" t="s">
        <v>83</v>
      </c>
      <c r="F75" t="s">
        <v>84</v>
      </c>
      <c r="G75" t="s">
        <v>85</v>
      </c>
      <c r="H75">
        <v>10</v>
      </c>
      <c r="I75">
        <v>2061.2399999999998</v>
      </c>
      <c r="J75">
        <v>0</v>
      </c>
      <c r="K75">
        <v>0</v>
      </c>
      <c r="O75">
        <v>0</v>
      </c>
      <c r="P75">
        <v>0</v>
      </c>
      <c r="Q75">
        <v>0</v>
      </c>
      <c r="R75">
        <v>0</v>
      </c>
      <c r="S75">
        <v>0</v>
      </c>
      <c r="T75">
        <v>2061.2399999999998</v>
      </c>
      <c r="U75">
        <v>2061.2399999999998</v>
      </c>
      <c r="V75">
        <v>202201</v>
      </c>
      <c r="W75">
        <v>202202</v>
      </c>
    </row>
    <row r="76" spans="1:23" x14ac:dyDescent="0.35">
      <c r="A76">
        <v>2022</v>
      </c>
      <c r="B76">
        <v>2022</v>
      </c>
      <c r="C76">
        <v>1</v>
      </c>
      <c r="D76" t="s">
        <v>88</v>
      </c>
      <c r="E76" t="s">
        <v>83</v>
      </c>
      <c r="F76" t="s">
        <v>84</v>
      </c>
      <c r="G76" t="s">
        <v>85</v>
      </c>
      <c r="H76">
        <v>20</v>
      </c>
      <c r="I76">
        <v>17325.98</v>
      </c>
      <c r="J76">
        <v>0</v>
      </c>
      <c r="K76">
        <v>0</v>
      </c>
      <c r="O76">
        <v>0</v>
      </c>
      <c r="P76">
        <v>0</v>
      </c>
      <c r="Q76">
        <v>0</v>
      </c>
      <c r="R76">
        <v>0</v>
      </c>
      <c r="S76">
        <v>0</v>
      </c>
      <c r="T76">
        <v>17325.98</v>
      </c>
      <c r="U76">
        <v>17325.98</v>
      </c>
      <c r="V76">
        <v>202201</v>
      </c>
      <c r="W76">
        <v>202202</v>
      </c>
    </row>
    <row r="77" spans="1:23" x14ac:dyDescent="0.35">
      <c r="A77">
        <v>2022</v>
      </c>
      <c r="B77">
        <v>2022</v>
      </c>
      <c r="C77">
        <v>1</v>
      </c>
      <c r="D77" t="s">
        <v>88</v>
      </c>
      <c r="E77" t="s">
        <v>83</v>
      </c>
      <c r="F77" t="s">
        <v>84</v>
      </c>
      <c r="G77" t="s">
        <v>85</v>
      </c>
      <c r="H77">
        <v>20</v>
      </c>
      <c r="I77">
        <v>15048.29</v>
      </c>
      <c r="J77">
        <v>0</v>
      </c>
      <c r="K77">
        <v>0</v>
      </c>
      <c r="O77">
        <v>0</v>
      </c>
      <c r="P77">
        <v>0</v>
      </c>
      <c r="Q77">
        <v>0</v>
      </c>
      <c r="R77">
        <v>0</v>
      </c>
      <c r="S77">
        <v>0</v>
      </c>
      <c r="T77">
        <v>15048.29</v>
      </c>
      <c r="U77">
        <v>15048.29</v>
      </c>
      <c r="V77">
        <v>202201</v>
      </c>
      <c r="W77">
        <v>202203</v>
      </c>
    </row>
    <row r="78" spans="1:23" x14ac:dyDescent="0.35">
      <c r="A78">
        <v>2022</v>
      </c>
      <c r="B78">
        <v>2022</v>
      </c>
      <c r="C78">
        <v>1</v>
      </c>
      <c r="D78" t="s">
        <v>88</v>
      </c>
      <c r="E78" t="s">
        <v>83</v>
      </c>
      <c r="F78" t="s">
        <v>84</v>
      </c>
      <c r="G78" t="s">
        <v>85</v>
      </c>
      <c r="H78">
        <v>40</v>
      </c>
      <c r="I78">
        <v>423.02</v>
      </c>
      <c r="J78">
        <v>0</v>
      </c>
      <c r="K78">
        <v>0</v>
      </c>
      <c r="O78">
        <v>0</v>
      </c>
      <c r="P78">
        <v>0</v>
      </c>
      <c r="Q78">
        <v>0</v>
      </c>
      <c r="R78">
        <v>0</v>
      </c>
      <c r="S78">
        <v>0</v>
      </c>
      <c r="T78">
        <v>423.02</v>
      </c>
      <c r="U78">
        <v>423.02</v>
      </c>
      <c r="V78">
        <v>202201</v>
      </c>
      <c r="W78">
        <v>202201</v>
      </c>
    </row>
    <row r="79" spans="1:23" x14ac:dyDescent="0.35">
      <c r="A79">
        <v>2022</v>
      </c>
      <c r="B79">
        <v>2022</v>
      </c>
      <c r="C79">
        <v>1</v>
      </c>
      <c r="D79" t="s">
        <v>88</v>
      </c>
      <c r="E79" t="s">
        <v>83</v>
      </c>
      <c r="F79" t="s">
        <v>84</v>
      </c>
      <c r="G79" t="s">
        <v>85</v>
      </c>
      <c r="H79">
        <v>40</v>
      </c>
      <c r="I79">
        <v>131439.53</v>
      </c>
      <c r="J79">
        <v>0</v>
      </c>
      <c r="K79">
        <v>0</v>
      </c>
      <c r="O79">
        <v>0</v>
      </c>
      <c r="P79">
        <v>0</v>
      </c>
      <c r="Q79">
        <v>0</v>
      </c>
      <c r="R79">
        <v>0</v>
      </c>
      <c r="S79">
        <v>0</v>
      </c>
      <c r="T79">
        <v>131439.53</v>
      </c>
      <c r="U79">
        <v>131439.53</v>
      </c>
      <c r="V79">
        <v>202201</v>
      </c>
      <c r="W79">
        <v>202202</v>
      </c>
    </row>
    <row r="80" spans="1:23" x14ac:dyDescent="0.35">
      <c r="A80">
        <v>2022</v>
      </c>
      <c r="B80">
        <v>2022</v>
      </c>
      <c r="C80">
        <v>1</v>
      </c>
      <c r="D80" t="s">
        <v>88</v>
      </c>
      <c r="E80" t="s">
        <v>83</v>
      </c>
      <c r="F80" t="s">
        <v>84</v>
      </c>
      <c r="G80" t="s">
        <v>85</v>
      </c>
      <c r="H80">
        <v>40</v>
      </c>
      <c r="I80">
        <v>3849.35</v>
      </c>
      <c r="J80">
        <v>0</v>
      </c>
      <c r="K80">
        <v>0</v>
      </c>
      <c r="O80">
        <v>0</v>
      </c>
      <c r="P80">
        <v>0</v>
      </c>
      <c r="Q80">
        <v>0</v>
      </c>
      <c r="R80">
        <v>0</v>
      </c>
      <c r="S80">
        <v>0</v>
      </c>
      <c r="T80">
        <v>3849.35</v>
      </c>
      <c r="U80">
        <v>3849.35</v>
      </c>
      <c r="V80">
        <v>202201</v>
      </c>
      <c r="W80">
        <v>202203</v>
      </c>
    </row>
    <row r="81" spans="1:23" x14ac:dyDescent="0.35">
      <c r="A81">
        <v>2022</v>
      </c>
      <c r="B81">
        <v>2022</v>
      </c>
      <c r="C81">
        <v>1</v>
      </c>
      <c r="D81" t="s">
        <v>88</v>
      </c>
      <c r="E81" t="s">
        <v>83</v>
      </c>
      <c r="F81" t="s">
        <v>84</v>
      </c>
      <c r="G81" t="s">
        <v>85</v>
      </c>
      <c r="H81">
        <v>40</v>
      </c>
      <c r="I81">
        <v>9057.7200000000012</v>
      </c>
      <c r="J81">
        <v>0</v>
      </c>
      <c r="K81">
        <v>780.94</v>
      </c>
      <c r="L81">
        <v>780.94</v>
      </c>
      <c r="O81">
        <v>0</v>
      </c>
      <c r="P81">
        <v>0</v>
      </c>
      <c r="Q81">
        <v>0</v>
      </c>
      <c r="R81">
        <v>0</v>
      </c>
      <c r="S81">
        <v>0</v>
      </c>
      <c r="T81">
        <v>9057.7200000000012</v>
      </c>
      <c r="U81">
        <v>9838.66</v>
      </c>
      <c r="V81">
        <v>202201</v>
      </c>
      <c r="W81">
        <v>202204</v>
      </c>
    </row>
    <row r="82" spans="1:23" x14ac:dyDescent="0.35">
      <c r="A82">
        <v>2022</v>
      </c>
      <c r="B82">
        <v>2022</v>
      </c>
      <c r="C82">
        <v>1</v>
      </c>
      <c r="D82" t="s">
        <v>88</v>
      </c>
      <c r="E82" t="s">
        <v>83</v>
      </c>
      <c r="F82" t="s">
        <v>84</v>
      </c>
      <c r="G82" t="s">
        <v>85</v>
      </c>
      <c r="H82">
        <v>40</v>
      </c>
      <c r="I82">
        <v>1783.04</v>
      </c>
      <c r="J82">
        <v>0</v>
      </c>
      <c r="K82">
        <v>157.1</v>
      </c>
      <c r="L82">
        <v>157.1</v>
      </c>
      <c r="O82">
        <v>0</v>
      </c>
      <c r="P82">
        <v>0</v>
      </c>
      <c r="Q82">
        <v>0</v>
      </c>
      <c r="R82">
        <v>0</v>
      </c>
      <c r="S82">
        <v>0</v>
      </c>
      <c r="T82">
        <v>1783.04</v>
      </c>
      <c r="U82">
        <v>1940.1399999999999</v>
      </c>
      <c r="V82">
        <v>202201</v>
      </c>
      <c r="W82">
        <v>202205</v>
      </c>
    </row>
    <row r="83" spans="1:23" x14ac:dyDescent="0.35">
      <c r="A83">
        <v>2022</v>
      </c>
      <c r="B83">
        <v>2022</v>
      </c>
      <c r="C83">
        <v>1</v>
      </c>
      <c r="D83" t="s">
        <v>88</v>
      </c>
      <c r="E83" t="s">
        <v>83</v>
      </c>
      <c r="F83" t="s">
        <v>84</v>
      </c>
      <c r="G83" t="s">
        <v>85</v>
      </c>
      <c r="H83">
        <v>40</v>
      </c>
      <c r="I83">
        <v>6066.19</v>
      </c>
      <c r="J83">
        <v>0</v>
      </c>
      <c r="K83">
        <v>0</v>
      </c>
      <c r="O83">
        <v>0</v>
      </c>
      <c r="P83">
        <v>0</v>
      </c>
      <c r="Q83">
        <v>0</v>
      </c>
      <c r="R83">
        <v>0</v>
      </c>
      <c r="S83">
        <v>0</v>
      </c>
      <c r="T83">
        <v>6066.19</v>
      </c>
      <c r="U83">
        <v>6066.19</v>
      </c>
      <c r="V83">
        <v>202201</v>
      </c>
      <c r="W83">
        <v>202206</v>
      </c>
    </row>
    <row r="84" spans="1:23" x14ac:dyDescent="0.35">
      <c r="A84">
        <v>2022</v>
      </c>
      <c r="B84">
        <v>2022</v>
      </c>
      <c r="C84">
        <v>1</v>
      </c>
      <c r="D84" t="s">
        <v>88</v>
      </c>
      <c r="E84" t="s">
        <v>83</v>
      </c>
      <c r="F84" t="s">
        <v>84</v>
      </c>
      <c r="G84" t="s">
        <v>85</v>
      </c>
      <c r="H84">
        <v>40</v>
      </c>
      <c r="I84">
        <v>0</v>
      </c>
      <c r="J84">
        <v>0</v>
      </c>
      <c r="K84">
        <v>0</v>
      </c>
      <c r="O84">
        <v>0</v>
      </c>
      <c r="P84">
        <v>0</v>
      </c>
      <c r="Q84">
        <v>0</v>
      </c>
      <c r="R84">
        <v>0</v>
      </c>
      <c r="S84">
        <v>0</v>
      </c>
      <c r="T84">
        <v>0</v>
      </c>
      <c r="U84">
        <v>0</v>
      </c>
      <c r="V84">
        <v>202201</v>
      </c>
      <c r="W84">
        <v>202207</v>
      </c>
    </row>
    <row r="85" spans="1:23" x14ac:dyDescent="0.35">
      <c r="A85">
        <v>2022</v>
      </c>
      <c r="B85">
        <v>2022</v>
      </c>
      <c r="C85">
        <v>1</v>
      </c>
      <c r="D85" t="s">
        <v>88</v>
      </c>
      <c r="E85" t="s">
        <v>83</v>
      </c>
      <c r="F85" t="s">
        <v>84</v>
      </c>
      <c r="G85" t="s">
        <v>85</v>
      </c>
      <c r="H85">
        <v>60</v>
      </c>
      <c r="I85">
        <v>109537.82</v>
      </c>
      <c r="J85">
        <v>0</v>
      </c>
      <c r="K85">
        <v>0</v>
      </c>
      <c r="O85">
        <v>504.01</v>
      </c>
      <c r="P85">
        <v>1589.44</v>
      </c>
      <c r="Q85">
        <v>170.59</v>
      </c>
      <c r="R85">
        <v>5122.08</v>
      </c>
      <c r="S85">
        <v>420.14</v>
      </c>
      <c r="T85">
        <v>109033.81</v>
      </c>
      <c r="U85">
        <v>109033.81</v>
      </c>
      <c r="V85">
        <v>202201</v>
      </c>
      <c r="W85">
        <v>202201</v>
      </c>
    </row>
    <row r="86" spans="1:23" x14ac:dyDescent="0.35">
      <c r="A86">
        <v>2022</v>
      </c>
      <c r="B86">
        <v>2022</v>
      </c>
      <c r="C86">
        <v>1</v>
      </c>
      <c r="D86" t="s">
        <v>88</v>
      </c>
      <c r="E86" t="s">
        <v>83</v>
      </c>
      <c r="F86" t="s">
        <v>84</v>
      </c>
      <c r="G86" t="s">
        <v>85</v>
      </c>
      <c r="H86">
        <v>60</v>
      </c>
      <c r="I86">
        <v>113981.7</v>
      </c>
      <c r="J86">
        <v>0</v>
      </c>
      <c r="K86">
        <v>0</v>
      </c>
      <c r="O86">
        <v>2702.52</v>
      </c>
      <c r="P86">
        <v>5874.11</v>
      </c>
      <c r="Q86">
        <v>588.51</v>
      </c>
      <c r="R86">
        <v>12073.65</v>
      </c>
      <c r="S86">
        <v>666.06</v>
      </c>
      <c r="T86">
        <v>111279.18</v>
      </c>
      <c r="U86">
        <v>111279.18</v>
      </c>
      <c r="V86">
        <v>202201</v>
      </c>
      <c r="W86">
        <v>202202</v>
      </c>
    </row>
    <row r="87" spans="1:23" x14ac:dyDescent="0.35">
      <c r="A87">
        <v>2022</v>
      </c>
      <c r="B87">
        <v>2022</v>
      </c>
      <c r="C87">
        <v>1</v>
      </c>
      <c r="D87" t="s">
        <v>88</v>
      </c>
      <c r="E87" t="s">
        <v>83</v>
      </c>
      <c r="F87" t="s">
        <v>84</v>
      </c>
      <c r="G87" t="s">
        <v>85</v>
      </c>
      <c r="H87">
        <v>60</v>
      </c>
      <c r="I87">
        <v>22807.8</v>
      </c>
      <c r="J87">
        <v>0</v>
      </c>
      <c r="K87">
        <v>0</v>
      </c>
      <c r="O87">
        <v>506</v>
      </c>
      <c r="P87">
        <v>800.76</v>
      </c>
      <c r="Q87">
        <v>81.63</v>
      </c>
      <c r="R87">
        <v>3726.44</v>
      </c>
      <c r="S87">
        <v>177.45</v>
      </c>
      <c r="T87">
        <v>22301.8</v>
      </c>
      <c r="U87">
        <v>22301.8</v>
      </c>
      <c r="V87">
        <v>202201</v>
      </c>
      <c r="W87">
        <v>202203</v>
      </c>
    </row>
    <row r="88" spans="1:23" x14ac:dyDescent="0.35">
      <c r="A88">
        <v>2022</v>
      </c>
      <c r="B88">
        <v>2022</v>
      </c>
      <c r="C88">
        <v>1</v>
      </c>
      <c r="D88" t="s">
        <v>88</v>
      </c>
      <c r="E88" t="s">
        <v>83</v>
      </c>
      <c r="F88" t="s">
        <v>84</v>
      </c>
      <c r="G88" t="s">
        <v>85</v>
      </c>
      <c r="H88">
        <v>71</v>
      </c>
      <c r="I88">
        <v>10851.56</v>
      </c>
      <c r="J88">
        <v>0</v>
      </c>
      <c r="K88">
        <v>0</v>
      </c>
      <c r="O88">
        <v>0</v>
      </c>
      <c r="P88">
        <v>0</v>
      </c>
      <c r="Q88">
        <v>0</v>
      </c>
      <c r="R88">
        <v>0</v>
      </c>
      <c r="S88">
        <v>0</v>
      </c>
      <c r="T88">
        <v>10851.56</v>
      </c>
      <c r="U88">
        <v>10851.56</v>
      </c>
      <c r="V88">
        <v>202201</v>
      </c>
      <c r="W88">
        <v>202201</v>
      </c>
    </row>
    <row r="89" spans="1:23" x14ac:dyDescent="0.35">
      <c r="A89">
        <v>2022</v>
      </c>
      <c r="B89">
        <v>2022</v>
      </c>
      <c r="C89">
        <v>1</v>
      </c>
      <c r="D89" t="s">
        <v>88</v>
      </c>
      <c r="E89" t="s">
        <v>83</v>
      </c>
      <c r="F89" t="s">
        <v>84</v>
      </c>
      <c r="G89" t="s">
        <v>85</v>
      </c>
      <c r="H89">
        <v>71</v>
      </c>
      <c r="I89">
        <v>35867.74</v>
      </c>
      <c r="J89">
        <v>0</v>
      </c>
      <c r="K89">
        <v>0</v>
      </c>
      <c r="O89">
        <v>0</v>
      </c>
      <c r="P89">
        <v>0</v>
      </c>
      <c r="Q89">
        <v>0</v>
      </c>
      <c r="R89">
        <v>0</v>
      </c>
      <c r="S89">
        <v>0</v>
      </c>
      <c r="T89">
        <v>35867.74</v>
      </c>
      <c r="U89">
        <v>35867.74</v>
      </c>
      <c r="V89">
        <v>202201</v>
      </c>
      <c r="W89">
        <v>202202</v>
      </c>
    </row>
    <row r="90" spans="1:23" x14ac:dyDescent="0.35">
      <c r="A90">
        <v>2022</v>
      </c>
      <c r="B90">
        <v>2022</v>
      </c>
      <c r="C90">
        <v>1</v>
      </c>
      <c r="D90" t="s">
        <v>88</v>
      </c>
      <c r="E90" t="s">
        <v>83</v>
      </c>
      <c r="F90" t="s">
        <v>84</v>
      </c>
      <c r="G90" t="s">
        <v>85</v>
      </c>
      <c r="H90">
        <v>71</v>
      </c>
      <c r="I90">
        <v>14196.25</v>
      </c>
      <c r="J90">
        <v>0</v>
      </c>
      <c r="K90">
        <v>0</v>
      </c>
      <c r="O90">
        <v>0</v>
      </c>
      <c r="P90">
        <v>0</v>
      </c>
      <c r="Q90">
        <v>0</v>
      </c>
      <c r="R90">
        <v>0</v>
      </c>
      <c r="S90">
        <v>0</v>
      </c>
      <c r="T90">
        <v>14196.25</v>
      </c>
      <c r="U90">
        <v>14196.25</v>
      </c>
      <c r="V90">
        <v>202201</v>
      </c>
      <c r="W90">
        <v>202203</v>
      </c>
    </row>
    <row r="91" spans="1:23" x14ac:dyDescent="0.35">
      <c r="A91">
        <v>2022</v>
      </c>
      <c r="B91">
        <v>2022</v>
      </c>
      <c r="C91">
        <v>1</v>
      </c>
      <c r="D91" t="s">
        <v>88</v>
      </c>
      <c r="E91" t="s">
        <v>83</v>
      </c>
      <c r="F91" t="s">
        <v>84</v>
      </c>
      <c r="G91" t="s">
        <v>85</v>
      </c>
      <c r="H91">
        <v>71</v>
      </c>
      <c r="I91">
        <v>802.82</v>
      </c>
      <c r="J91">
        <v>0</v>
      </c>
      <c r="K91">
        <v>0</v>
      </c>
      <c r="O91">
        <v>0</v>
      </c>
      <c r="P91">
        <v>0</v>
      </c>
      <c r="Q91">
        <v>0</v>
      </c>
      <c r="R91">
        <v>0</v>
      </c>
      <c r="S91">
        <v>0</v>
      </c>
      <c r="T91">
        <v>802.82</v>
      </c>
      <c r="U91">
        <v>802.82</v>
      </c>
      <c r="V91">
        <v>202201</v>
      </c>
      <c r="W91">
        <v>202204</v>
      </c>
    </row>
    <row r="92" spans="1:23" x14ac:dyDescent="0.35">
      <c r="A92">
        <v>2022</v>
      </c>
      <c r="B92">
        <v>2022</v>
      </c>
      <c r="C92">
        <v>1</v>
      </c>
      <c r="D92" t="s">
        <v>88</v>
      </c>
      <c r="E92" t="s">
        <v>83</v>
      </c>
      <c r="F92" t="s">
        <v>84</v>
      </c>
      <c r="G92" t="s">
        <v>85</v>
      </c>
      <c r="H92">
        <v>71</v>
      </c>
      <c r="I92">
        <v>947.64</v>
      </c>
      <c r="J92">
        <v>0</v>
      </c>
      <c r="K92">
        <v>0</v>
      </c>
      <c r="O92">
        <v>0</v>
      </c>
      <c r="P92">
        <v>0</v>
      </c>
      <c r="Q92">
        <v>0</v>
      </c>
      <c r="R92">
        <v>0</v>
      </c>
      <c r="S92">
        <v>0</v>
      </c>
      <c r="T92">
        <v>947.64</v>
      </c>
      <c r="U92">
        <v>947.64</v>
      </c>
      <c r="V92">
        <v>202201</v>
      </c>
      <c r="W92">
        <v>202205</v>
      </c>
    </row>
    <row r="93" spans="1:23" x14ac:dyDescent="0.35">
      <c r="A93">
        <v>2022</v>
      </c>
      <c r="B93">
        <v>2022</v>
      </c>
      <c r="C93">
        <v>1</v>
      </c>
      <c r="D93" t="s">
        <v>88</v>
      </c>
      <c r="E93" t="s">
        <v>83</v>
      </c>
      <c r="F93" t="s">
        <v>84</v>
      </c>
      <c r="G93" t="s">
        <v>85</v>
      </c>
      <c r="H93">
        <v>71</v>
      </c>
      <c r="I93">
        <v>952.07</v>
      </c>
      <c r="J93">
        <v>0</v>
      </c>
      <c r="K93">
        <v>0</v>
      </c>
      <c r="O93">
        <v>0</v>
      </c>
      <c r="P93">
        <v>0</v>
      </c>
      <c r="Q93">
        <v>0</v>
      </c>
      <c r="R93">
        <v>0</v>
      </c>
      <c r="S93">
        <v>0</v>
      </c>
      <c r="T93">
        <v>952.07</v>
      </c>
      <c r="U93">
        <v>952.07</v>
      </c>
      <c r="V93">
        <v>202201</v>
      </c>
      <c r="W93">
        <v>202206</v>
      </c>
    </row>
    <row r="94" spans="1:23" x14ac:dyDescent="0.35">
      <c r="A94">
        <v>2022</v>
      </c>
      <c r="B94">
        <v>2022</v>
      </c>
      <c r="C94">
        <v>1</v>
      </c>
      <c r="D94" t="s">
        <v>88</v>
      </c>
      <c r="E94" t="s">
        <v>83</v>
      </c>
      <c r="F94" t="s">
        <v>84</v>
      </c>
      <c r="G94" t="s">
        <v>85</v>
      </c>
      <c r="H94">
        <v>71</v>
      </c>
      <c r="I94">
        <v>759.72</v>
      </c>
      <c r="J94">
        <v>0</v>
      </c>
      <c r="K94">
        <v>0</v>
      </c>
      <c r="O94">
        <v>0</v>
      </c>
      <c r="P94">
        <v>0</v>
      </c>
      <c r="Q94">
        <v>0</v>
      </c>
      <c r="R94">
        <v>0</v>
      </c>
      <c r="S94">
        <v>0</v>
      </c>
      <c r="T94">
        <v>759.72</v>
      </c>
      <c r="U94">
        <v>759.72</v>
      </c>
      <c r="V94">
        <v>202201</v>
      </c>
      <c r="W94">
        <v>202207</v>
      </c>
    </row>
    <row r="95" spans="1:23" x14ac:dyDescent="0.35">
      <c r="A95">
        <v>2022</v>
      </c>
      <c r="B95">
        <v>2022</v>
      </c>
      <c r="C95">
        <v>1</v>
      </c>
      <c r="D95" t="s">
        <v>88</v>
      </c>
      <c r="E95" t="s">
        <v>83</v>
      </c>
      <c r="F95" t="s">
        <v>84</v>
      </c>
      <c r="G95" t="s">
        <v>85</v>
      </c>
      <c r="H95">
        <v>71</v>
      </c>
      <c r="I95">
        <v>279.29000000000002</v>
      </c>
      <c r="J95">
        <v>0</v>
      </c>
      <c r="K95">
        <v>0</v>
      </c>
      <c r="O95">
        <v>0</v>
      </c>
      <c r="P95">
        <v>0</v>
      </c>
      <c r="Q95">
        <v>0</v>
      </c>
      <c r="R95">
        <v>0</v>
      </c>
      <c r="S95">
        <v>0</v>
      </c>
      <c r="T95">
        <v>279.29000000000002</v>
      </c>
      <c r="U95">
        <v>279.29000000000002</v>
      </c>
      <c r="V95">
        <v>202201</v>
      </c>
      <c r="W95">
        <v>202209</v>
      </c>
    </row>
    <row r="96" spans="1:23" x14ac:dyDescent="0.35">
      <c r="A96">
        <v>2022</v>
      </c>
      <c r="B96">
        <v>2022</v>
      </c>
      <c r="C96">
        <v>1</v>
      </c>
      <c r="D96" t="s">
        <v>88</v>
      </c>
      <c r="E96" t="s">
        <v>83</v>
      </c>
      <c r="F96" t="s">
        <v>84</v>
      </c>
      <c r="G96" t="s">
        <v>85</v>
      </c>
      <c r="H96">
        <v>71</v>
      </c>
      <c r="I96">
        <v>315.17</v>
      </c>
      <c r="J96">
        <v>0</v>
      </c>
      <c r="K96">
        <v>0</v>
      </c>
      <c r="O96">
        <v>0</v>
      </c>
      <c r="P96">
        <v>0</v>
      </c>
      <c r="Q96">
        <v>0</v>
      </c>
      <c r="R96">
        <v>0</v>
      </c>
      <c r="S96">
        <v>0</v>
      </c>
      <c r="T96">
        <v>315.17</v>
      </c>
      <c r="U96">
        <v>315.17</v>
      </c>
      <c r="V96">
        <v>202201</v>
      </c>
      <c r="W96">
        <v>202210</v>
      </c>
    </row>
    <row r="97" spans="1:23" x14ac:dyDescent="0.35">
      <c r="A97">
        <v>2022</v>
      </c>
      <c r="B97">
        <v>2022</v>
      </c>
      <c r="C97">
        <v>1</v>
      </c>
      <c r="D97" t="s">
        <v>88</v>
      </c>
      <c r="E97" t="s">
        <v>83</v>
      </c>
      <c r="F97" t="s">
        <v>84</v>
      </c>
      <c r="G97" t="s">
        <v>85</v>
      </c>
      <c r="H97">
        <v>71</v>
      </c>
      <c r="I97">
        <v>8.11</v>
      </c>
      <c r="J97">
        <v>0</v>
      </c>
      <c r="K97">
        <v>0</v>
      </c>
      <c r="O97">
        <v>0</v>
      </c>
      <c r="P97">
        <v>0</v>
      </c>
      <c r="Q97">
        <v>0</v>
      </c>
      <c r="R97">
        <v>0</v>
      </c>
      <c r="S97">
        <v>0</v>
      </c>
      <c r="T97">
        <v>8.11</v>
      </c>
      <c r="U97">
        <v>8.11</v>
      </c>
      <c r="V97">
        <v>202201</v>
      </c>
      <c r="W97">
        <v>202301</v>
      </c>
    </row>
    <row r="98" spans="1:23" x14ac:dyDescent="0.35">
      <c r="A98">
        <v>2022</v>
      </c>
      <c r="B98">
        <v>2022</v>
      </c>
      <c r="C98">
        <v>1</v>
      </c>
      <c r="D98" t="s">
        <v>88</v>
      </c>
      <c r="E98" t="s">
        <v>83</v>
      </c>
      <c r="F98" t="s">
        <v>84</v>
      </c>
      <c r="G98" t="s">
        <v>85</v>
      </c>
      <c r="H98">
        <v>71</v>
      </c>
      <c r="I98">
        <v>14.05</v>
      </c>
      <c r="J98">
        <v>0</v>
      </c>
      <c r="K98">
        <v>0</v>
      </c>
      <c r="O98">
        <v>0</v>
      </c>
      <c r="P98">
        <v>0</v>
      </c>
      <c r="Q98">
        <v>0</v>
      </c>
      <c r="R98">
        <v>0</v>
      </c>
      <c r="S98">
        <v>0</v>
      </c>
      <c r="T98">
        <v>14.05</v>
      </c>
      <c r="U98">
        <v>14.05</v>
      </c>
      <c r="V98">
        <v>202201</v>
      </c>
      <c r="W98">
        <v>202302</v>
      </c>
    </row>
    <row r="99" spans="1:23" x14ac:dyDescent="0.35">
      <c r="A99">
        <v>2022</v>
      </c>
      <c r="B99">
        <v>2022</v>
      </c>
      <c r="C99">
        <v>1</v>
      </c>
      <c r="D99" t="s">
        <v>88</v>
      </c>
      <c r="E99" t="s">
        <v>83</v>
      </c>
      <c r="F99" t="s">
        <v>84</v>
      </c>
      <c r="G99" t="s">
        <v>85</v>
      </c>
      <c r="H99">
        <v>82</v>
      </c>
      <c r="I99">
        <v>1.1399999999999999</v>
      </c>
      <c r="J99">
        <v>0</v>
      </c>
      <c r="K99">
        <v>0</v>
      </c>
      <c r="O99">
        <v>0</v>
      </c>
      <c r="P99">
        <v>0</v>
      </c>
      <c r="Q99">
        <v>0</v>
      </c>
      <c r="R99">
        <v>0</v>
      </c>
      <c r="S99">
        <v>0</v>
      </c>
      <c r="T99">
        <v>1.1399999999999999</v>
      </c>
      <c r="U99">
        <v>1.1399999999999999</v>
      </c>
      <c r="V99">
        <v>202201</v>
      </c>
      <c r="W99">
        <v>202112</v>
      </c>
    </row>
    <row r="100" spans="1:23" x14ac:dyDescent="0.35">
      <c r="A100">
        <v>2022</v>
      </c>
      <c r="B100">
        <v>2022</v>
      </c>
      <c r="C100">
        <v>1</v>
      </c>
      <c r="D100" t="s">
        <v>88</v>
      </c>
      <c r="E100" t="s">
        <v>83</v>
      </c>
      <c r="F100" t="s">
        <v>84</v>
      </c>
      <c r="G100" t="s">
        <v>85</v>
      </c>
      <c r="H100">
        <v>82</v>
      </c>
      <c r="I100">
        <v>173.8</v>
      </c>
      <c r="J100">
        <v>2.17</v>
      </c>
      <c r="K100">
        <v>0</v>
      </c>
      <c r="O100">
        <v>0</v>
      </c>
      <c r="P100">
        <v>0</v>
      </c>
      <c r="Q100">
        <v>0</v>
      </c>
      <c r="R100">
        <v>0</v>
      </c>
      <c r="S100">
        <v>0</v>
      </c>
      <c r="T100">
        <v>175.97</v>
      </c>
      <c r="U100">
        <v>175.97</v>
      </c>
      <c r="V100">
        <v>202201</v>
      </c>
      <c r="W100">
        <v>202201</v>
      </c>
    </row>
    <row r="101" spans="1:23" x14ac:dyDescent="0.35">
      <c r="A101">
        <v>2022</v>
      </c>
      <c r="B101">
        <v>2022</v>
      </c>
      <c r="C101">
        <v>1</v>
      </c>
      <c r="D101" t="s">
        <v>88</v>
      </c>
      <c r="E101" t="s">
        <v>83</v>
      </c>
      <c r="F101" t="s">
        <v>84</v>
      </c>
      <c r="G101" t="s">
        <v>85</v>
      </c>
      <c r="H101">
        <v>82</v>
      </c>
      <c r="I101">
        <v>586.13</v>
      </c>
      <c r="J101">
        <v>0</v>
      </c>
      <c r="K101">
        <v>0</v>
      </c>
      <c r="O101">
        <v>0</v>
      </c>
      <c r="P101">
        <v>0</v>
      </c>
      <c r="Q101">
        <v>0</v>
      </c>
      <c r="R101">
        <v>0</v>
      </c>
      <c r="S101">
        <v>0</v>
      </c>
      <c r="T101">
        <v>586.13</v>
      </c>
      <c r="U101">
        <v>586.13</v>
      </c>
      <c r="V101">
        <v>202201</v>
      </c>
      <c r="W101">
        <v>202202</v>
      </c>
    </row>
    <row r="102" spans="1:23" x14ac:dyDescent="0.35">
      <c r="A102">
        <v>2022</v>
      </c>
      <c r="B102">
        <v>2022</v>
      </c>
      <c r="C102">
        <v>1</v>
      </c>
      <c r="D102" t="s">
        <v>88</v>
      </c>
      <c r="E102" t="s">
        <v>83</v>
      </c>
      <c r="F102" t="s">
        <v>84</v>
      </c>
      <c r="G102" t="s">
        <v>85</v>
      </c>
      <c r="H102">
        <v>82</v>
      </c>
      <c r="I102">
        <v>218.38</v>
      </c>
      <c r="J102">
        <v>0</v>
      </c>
      <c r="K102">
        <v>0</v>
      </c>
      <c r="O102">
        <v>0</v>
      </c>
      <c r="P102">
        <v>0</v>
      </c>
      <c r="Q102">
        <v>0</v>
      </c>
      <c r="R102">
        <v>0</v>
      </c>
      <c r="S102">
        <v>0</v>
      </c>
      <c r="T102">
        <v>218.38</v>
      </c>
      <c r="U102">
        <v>218.38</v>
      </c>
      <c r="V102">
        <v>202201</v>
      </c>
      <c r="W102">
        <v>202203</v>
      </c>
    </row>
    <row r="103" spans="1:23" x14ac:dyDescent="0.35">
      <c r="A103">
        <v>2022</v>
      </c>
      <c r="B103">
        <v>2022</v>
      </c>
      <c r="C103">
        <v>1</v>
      </c>
      <c r="D103" t="s">
        <v>88</v>
      </c>
      <c r="E103" t="s">
        <v>83</v>
      </c>
      <c r="F103" t="s">
        <v>84</v>
      </c>
      <c r="G103" t="s">
        <v>85</v>
      </c>
      <c r="H103">
        <v>82</v>
      </c>
      <c r="I103">
        <v>2.79</v>
      </c>
      <c r="J103">
        <v>0</v>
      </c>
      <c r="K103">
        <v>0</v>
      </c>
      <c r="O103">
        <v>0</v>
      </c>
      <c r="P103">
        <v>0</v>
      </c>
      <c r="Q103">
        <v>0</v>
      </c>
      <c r="R103">
        <v>0</v>
      </c>
      <c r="S103">
        <v>0</v>
      </c>
      <c r="T103">
        <v>2.79</v>
      </c>
      <c r="U103">
        <v>2.79</v>
      </c>
      <c r="V103">
        <v>202201</v>
      </c>
      <c r="W103">
        <v>202301</v>
      </c>
    </row>
    <row r="104" spans="1:23" x14ac:dyDescent="0.35">
      <c r="A104">
        <v>2022</v>
      </c>
      <c r="B104">
        <v>2022</v>
      </c>
      <c r="C104">
        <v>1</v>
      </c>
      <c r="D104" t="s">
        <v>88</v>
      </c>
      <c r="E104" t="s">
        <v>86</v>
      </c>
      <c r="F104" t="s">
        <v>87</v>
      </c>
      <c r="G104" t="s">
        <v>85</v>
      </c>
      <c r="H104">
        <v>40</v>
      </c>
      <c r="I104">
        <v>2785.66</v>
      </c>
      <c r="J104">
        <v>0</v>
      </c>
      <c r="K104">
        <v>0</v>
      </c>
      <c r="O104">
        <v>0</v>
      </c>
      <c r="P104">
        <v>0</v>
      </c>
      <c r="Q104">
        <v>0</v>
      </c>
      <c r="R104">
        <v>0</v>
      </c>
      <c r="S104">
        <v>0</v>
      </c>
      <c r="T104">
        <v>2785.66</v>
      </c>
      <c r="U104">
        <v>2785.66</v>
      </c>
      <c r="V104">
        <v>202201</v>
      </c>
      <c r="W104">
        <v>202202</v>
      </c>
    </row>
    <row r="105" spans="1:23" x14ac:dyDescent="0.35">
      <c r="A105">
        <v>2022</v>
      </c>
      <c r="B105">
        <v>2022</v>
      </c>
      <c r="C105">
        <v>1</v>
      </c>
      <c r="D105" t="s">
        <v>88</v>
      </c>
      <c r="E105" t="s">
        <v>86</v>
      </c>
      <c r="F105" t="s">
        <v>87</v>
      </c>
      <c r="G105" t="s">
        <v>85</v>
      </c>
      <c r="H105">
        <v>40</v>
      </c>
      <c r="I105">
        <v>0</v>
      </c>
      <c r="J105">
        <v>0</v>
      </c>
      <c r="K105">
        <v>0</v>
      </c>
      <c r="O105">
        <v>0</v>
      </c>
      <c r="P105">
        <v>0</v>
      </c>
      <c r="Q105">
        <v>0</v>
      </c>
      <c r="R105">
        <v>0</v>
      </c>
      <c r="S105">
        <v>0</v>
      </c>
      <c r="T105">
        <v>0</v>
      </c>
      <c r="U105">
        <v>0</v>
      </c>
      <c r="V105">
        <v>202201</v>
      </c>
      <c r="W105">
        <v>202203</v>
      </c>
    </row>
    <row r="106" spans="1:23" x14ac:dyDescent="0.35">
      <c r="A106">
        <v>2022</v>
      </c>
      <c r="B106">
        <v>2022</v>
      </c>
      <c r="C106">
        <v>1</v>
      </c>
      <c r="D106" t="s">
        <v>88</v>
      </c>
      <c r="E106" t="s">
        <v>86</v>
      </c>
      <c r="F106" t="s">
        <v>87</v>
      </c>
      <c r="G106" t="s">
        <v>85</v>
      </c>
      <c r="H106">
        <v>40</v>
      </c>
      <c r="I106">
        <v>-2785.66</v>
      </c>
      <c r="J106">
        <v>0</v>
      </c>
      <c r="K106">
        <v>0</v>
      </c>
      <c r="O106">
        <v>0</v>
      </c>
      <c r="P106">
        <v>0</v>
      </c>
      <c r="Q106">
        <v>0</v>
      </c>
      <c r="R106">
        <v>0</v>
      </c>
      <c r="S106">
        <v>0</v>
      </c>
      <c r="T106">
        <v>-2785.66</v>
      </c>
      <c r="U106">
        <v>-2785.66</v>
      </c>
      <c r="V106">
        <v>202201</v>
      </c>
      <c r="W106">
        <v>202208</v>
      </c>
    </row>
    <row r="107" spans="1:23" x14ac:dyDescent="0.35">
      <c r="A107">
        <v>2022</v>
      </c>
      <c r="B107">
        <v>2022</v>
      </c>
      <c r="C107">
        <v>1</v>
      </c>
      <c r="D107" t="s">
        <v>88</v>
      </c>
      <c r="E107" t="s">
        <v>86</v>
      </c>
      <c r="F107" t="s">
        <v>87</v>
      </c>
      <c r="G107" t="s">
        <v>85</v>
      </c>
      <c r="H107">
        <v>40</v>
      </c>
      <c r="I107">
        <v>2972.06</v>
      </c>
      <c r="J107">
        <v>0</v>
      </c>
      <c r="K107">
        <v>0</v>
      </c>
      <c r="O107">
        <v>0</v>
      </c>
      <c r="P107">
        <v>0</v>
      </c>
      <c r="Q107">
        <v>0</v>
      </c>
      <c r="R107">
        <v>0</v>
      </c>
      <c r="S107">
        <v>0</v>
      </c>
      <c r="T107">
        <v>2972.06</v>
      </c>
      <c r="U107">
        <v>2972.06</v>
      </c>
      <c r="V107">
        <v>202201</v>
      </c>
      <c r="W107">
        <v>202210</v>
      </c>
    </row>
    <row r="108" spans="1:23" x14ac:dyDescent="0.35">
      <c r="A108">
        <v>2022</v>
      </c>
      <c r="B108">
        <v>2022</v>
      </c>
      <c r="C108">
        <v>1</v>
      </c>
      <c r="D108" t="s">
        <v>88</v>
      </c>
      <c r="E108" t="s">
        <v>86</v>
      </c>
      <c r="F108" t="s">
        <v>87</v>
      </c>
      <c r="G108" t="s">
        <v>85</v>
      </c>
      <c r="H108">
        <v>71</v>
      </c>
      <c r="I108">
        <v>89.71</v>
      </c>
      <c r="J108">
        <v>0</v>
      </c>
      <c r="K108">
        <v>0</v>
      </c>
      <c r="O108">
        <v>0</v>
      </c>
      <c r="P108">
        <v>0</v>
      </c>
      <c r="Q108">
        <v>0</v>
      </c>
      <c r="R108">
        <v>0</v>
      </c>
      <c r="S108">
        <v>0</v>
      </c>
      <c r="T108">
        <v>89.71</v>
      </c>
      <c r="U108">
        <v>89.71</v>
      </c>
      <c r="V108">
        <v>202201</v>
      </c>
      <c r="W108">
        <v>202202</v>
      </c>
    </row>
    <row r="109" spans="1:23" x14ac:dyDescent="0.35">
      <c r="A109">
        <v>2022</v>
      </c>
      <c r="B109">
        <v>2022</v>
      </c>
      <c r="C109">
        <v>2</v>
      </c>
      <c r="D109" t="s">
        <v>82</v>
      </c>
      <c r="E109" t="s">
        <v>83</v>
      </c>
      <c r="F109" t="s">
        <v>84</v>
      </c>
      <c r="G109" t="s">
        <v>85</v>
      </c>
      <c r="H109">
        <v>10</v>
      </c>
      <c r="I109">
        <v>2894.33</v>
      </c>
      <c r="J109">
        <v>0</v>
      </c>
      <c r="K109">
        <v>0</v>
      </c>
      <c r="O109">
        <v>0</v>
      </c>
      <c r="P109">
        <v>0</v>
      </c>
      <c r="Q109">
        <v>0</v>
      </c>
      <c r="R109">
        <v>0</v>
      </c>
      <c r="S109">
        <v>0</v>
      </c>
      <c r="T109">
        <v>2894.33</v>
      </c>
      <c r="U109">
        <v>2894.33</v>
      </c>
      <c r="V109">
        <v>202202</v>
      </c>
      <c r="W109">
        <v>202202</v>
      </c>
    </row>
    <row r="110" spans="1:23" x14ac:dyDescent="0.35">
      <c r="A110">
        <v>2022</v>
      </c>
      <c r="B110">
        <v>2022</v>
      </c>
      <c r="C110">
        <v>2</v>
      </c>
      <c r="D110" t="s">
        <v>82</v>
      </c>
      <c r="E110" t="s">
        <v>83</v>
      </c>
      <c r="F110" t="s">
        <v>84</v>
      </c>
      <c r="G110" t="s">
        <v>85</v>
      </c>
      <c r="H110">
        <v>10</v>
      </c>
      <c r="I110">
        <v>18979.93</v>
      </c>
      <c r="J110">
        <v>0</v>
      </c>
      <c r="K110">
        <v>0</v>
      </c>
      <c r="O110">
        <v>0</v>
      </c>
      <c r="P110">
        <v>0</v>
      </c>
      <c r="Q110">
        <v>0</v>
      </c>
      <c r="R110">
        <v>0</v>
      </c>
      <c r="S110">
        <v>0</v>
      </c>
      <c r="T110">
        <v>18979.93</v>
      </c>
      <c r="U110">
        <v>18979.93</v>
      </c>
      <c r="V110">
        <v>202202</v>
      </c>
      <c r="W110">
        <v>202203</v>
      </c>
    </row>
    <row r="111" spans="1:23" x14ac:dyDescent="0.35">
      <c r="A111">
        <v>2022</v>
      </c>
      <c r="B111">
        <v>2022</v>
      </c>
      <c r="C111">
        <v>2</v>
      </c>
      <c r="D111" t="s">
        <v>82</v>
      </c>
      <c r="E111" t="s">
        <v>83</v>
      </c>
      <c r="F111" t="s">
        <v>84</v>
      </c>
      <c r="G111" t="s">
        <v>85</v>
      </c>
      <c r="H111">
        <v>10</v>
      </c>
      <c r="I111">
        <v>8761.77</v>
      </c>
      <c r="J111">
        <v>0</v>
      </c>
      <c r="K111">
        <v>0</v>
      </c>
      <c r="O111">
        <v>0</v>
      </c>
      <c r="P111">
        <v>0</v>
      </c>
      <c r="Q111">
        <v>0</v>
      </c>
      <c r="R111">
        <v>0</v>
      </c>
      <c r="S111">
        <v>0</v>
      </c>
      <c r="T111">
        <v>8761.77</v>
      </c>
      <c r="U111">
        <v>8761.77</v>
      </c>
      <c r="V111">
        <v>202202</v>
      </c>
      <c r="W111">
        <v>202204</v>
      </c>
    </row>
    <row r="112" spans="1:23" x14ac:dyDescent="0.35">
      <c r="A112">
        <v>2022</v>
      </c>
      <c r="B112">
        <v>2022</v>
      </c>
      <c r="C112">
        <v>2</v>
      </c>
      <c r="D112" t="s">
        <v>82</v>
      </c>
      <c r="E112" t="s">
        <v>83</v>
      </c>
      <c r="F112" t="s">
        <v>84</v>
      </c>
      <c r="G112" t="s">
        <v>85</v>
      </c>
      <c r="H112">
        <v>10</v>
      </c>
      <c r="I112">
        <v>5245.05</v>
      </c>
      <c r="J112">
        <v>0</v>
      </c>
      <c r="K112">
        <v>0</v>
      </c>
      <c r="O112">
        <v>0</v>
      </c>
      <c r="P112">
        <v>0</v>
      </c>
      <c r="Q112">
        <v>0</v>
      </c>
      <c r="R112">
        <v>0</v>
      </c>
      <c r="S112">
        <v>0</v>
      </c>
      <c r="T112">
        <v>5245.05</v>
      </c>
      <c r="U112">
        <v>5245.05</v>
      </c>
      <c r="V112">
        <v>202202</v>
      </c>
      <c r="W112">
        <v>202205</v>
      </c>
    </row>
    <row r="113" spans="1:23" x14ac:dyDescent="0.35">
      <c r="A113">
        <v>2022</v>
      </c>
      <c r="B113">
        <v>2022</v>
      </c>
      <c r="C113">
        <v>2</v>
      </c>
      <c r="D113" t="s">
        <v>82</v>
      </c>
      <c r="E113" t="s">
        <v>83</v>
      </c>
      <c r="F113" t="s">
        <v>84</v>
      </c>
      <c r="G113" t="s">
        <v>85</v>
      </c>
      <c r="H113">
        <v>10</v>
      </c>
      <c r="I113">
        <v>4859.29</v>
      </c>
      <c r="J113">
        <v>0</v>
      </c>
      <c r="K113">
        <v>0</v>
      </c>
      <c r="O113">
        <v>0</v>
      </c>
      <c r="P113">
        <v>0</v>
      </c>
      <c r="Q113">
        <v>0</v>
      </c>
      <c r="R113">
        <v>0</v>
      </c>
      <c r="S113">
        <v>0</v>
      </c>
      <c r="T113">
        <v>4859.29</v>
      </c>
      <c r="U113">
        <v>4859.29</v>
      </c>
      <c r="V113">
        <v>202202</v>
      </c>
      <c r="W113">
        <v>202206</v>
      </c>
    </row>
    <row r="114" spans="1:23" x14ac:dyDescent="0.35">
      <c r="A114">
        <v>2022</v>
      </c>
      <c r="B114">
        <v>2022</v>
      </c>
      <c r="C114">
        <v>2</v>
      </c>
      <c r="D114" t="s">
        <v>82</v>
      </c>
      <c r="E114" t="s">
        <v>83</v>
      </c>
      <c r="F114" t="s">
        <v>84</v>
      </c>
      <c r="G114" t="s">
        <v>85</v>
      </c>
      <c r="H114">
        <v>10</v>
      </c>
      <c r="I114">
        <v>-832.72</v>
      </c>
      <c r="J114">
        <v>0</v>
      </c>
      <c r="K114">
        <v>0</v>
      </c>
      <c r="O114">
        <v>0</v>
      </c>
      <c r="P114">
        <v>0</v>
      </c>
      <c r="Q114">
        <v>0</v>
      </c>
      <c r="R114">
        <v>0</v>
      </c>
      <c r="S114">
        <v>0</v>
      </c>
      <c r="T114">
        <v>-832.72</v>
      </c>
      <c r="U114">
        <v>-832.72</v>
      </c>
      <c r="V114">
        <v>202202</v>
      </c>
      <c r="W114">
        <v>202207</v>
      </c>
    </row>
    <row r="115" spans="1:23" x14ac:dyDescent="0.35">
      <c r="A115">
        <v>2022</v>
      </c>
      <c r="B115">
        <v>2022</v>
      </c>
      <c r="C115">
        <v>2</v>
      </c>
      <c r="D115" t="s">
        <v>82</v>
      </c>
      <c r="E115" t="s">
        <v>83</v>
      </c>
      <c r="F115" t="s">
        <v>84</v>
      </c>
      <c r="G115" t="s">
        <v>85</v>
      </c>
      <c r="H115">
        <v>10</v>
      </c>
      <c r="I115">
        <v>0</v>
      </c>
      <c r="J115">
        <v>0</v>
      </c>
      <c r="K115">
        <v>0</v>
      </c>
      <c r="O115">
        <v>0</v>
      </c>
      <c r="P115">
        <v>0</v>
      </c>
      <c r="Q115">
        <v>0</v>
      </c>
      <c r="R115">
        <v>0</v>
      </c>
      <c r="S115">
        <v>0</v>
      </c>
      <c r="T115">
        <v>0</v>
      </c>
      <c r="U115">
        <v>0</v>
      </c>
      <c r="V115">
        <v>202202</v>
      </c>
      <c r="W115">
        <v>202209</v>
      </c>
    </row>
    <row r="116" spans="1:23" x14ac:dyDescent="0.35">
      <c r="A116">
        <v>2022</v>
      </c>
      <c r="B116">
        <v>2022</v>
      </c>
      <c r="C116">
        <v>2</v>
      </c>
      <c r="D116" t="s">
        <v>82</v>
      </c>
      <c r="E116" t="s">
        <v>83</v>
      </c>
      <c r="F116" t="s">
        <v>84</v>
      </c>
      <c r="G116" t="s">
        <v>85</v>
      </c>
      <c r="H116">
        <v>10</v>
      </c>
      <c r="I116">
        <v>3687.19</v>
      </c>
      <c r="J116">
        <v>0</v>
      </c>
      <c r="K116">
        <v>0</v>
      </c>
      <c r="O116">
        <v>0</v>
      </c>
      <c r="P116">
        <v>0</v>
      </c>
      <c r="Q116">
        <v>0</v>
      </c>
      <c r="R116">
        <v>0</v>
      </c>
      <c r="S116">
        <v>0</v>
      </c>
      <c r="T116">
        <v>3687.19</v>
      </c>
      <c r="U116">
        <v>3687.19</v>
      </c>
      <c r="V116">
        <v>202202</v>
      </c>
      <c r="W116">
        <v>202302</v>
      </c>
    </row>
    <row r="117" spans="1:23" x14ac:dyDescent="0.35">
      <c r="A117">
        <v>2022</v>
      </c>
      <c r="B117">
        <v>2022</v>
      </c>
      <c r="C117">
        <v>2</v>
      </c>
      <c r="D117" t="s">
        <v>82</v>
      </c>
      <c r="E117" t="s">
        <v>83</v>
      </c>
      <c r="F117" t="s">
        <v>84</v>
      </c>
      <c r="G117" t="s">
        <v>85</v>
      </c>
      <c r="H117">
        <v>20</v>
      </c>
      <c r="I117">
        <v>9267.7199999999993</v>
      </c>
      <c r="J117">
        <v>0</v>
      </c>
      <c r="K117">
        <v>0</v>
      </c>
      <c r="O117">
        <v>0</v>
      </c>
      <c r="P117">
        <v>0</v>
      </c>
      <c r="Q117">
        <v>0</v>
      </c>
      <c r="R117">
        <v>0</v>
      </c>
      <c r="S117">
        <v>0</v>
      </c>
      <c r="T117">
        <v>9267.7199999999993</v>
      </c>
      <c r="U117">
        <v>9267.7199999999993</v>
      </c>
      <c r="V117">
        <v>202202</v>
      </c>
      <c r="W117">
        <v>202202</v>
      </c>
    </row>
    <row r="118" spans="1:23" x14ac:dyDescent="0.35">
      <c r="A118">
        <v>2022</v>
      </c>
      <c r="B118">
        <v>2022</v>
      </c>
      <c r="C118">
        <v>2</v>
      </c>
      <c r="D118" t="s">
        <v>82</v>
      </c>
      <c r="E118" t="s">
        <v>83</v>
      </c>
      <c r="F118" t="s">
        <v>84</v>
      </c>
      <c r="G118" t="s">
        <v>85</v>
      </c>
      <c r="H118">
        <v>20</v>
      </c>
      <c r="I118">
        <v>297956.84000000003</v>
      </c>
      <c r="J118">
        <v>0</v>
      </c>
      <c r="K118">
        <v>0</v>
      </c>
      <c r="O118">
        <v>0</v>
      </c>
      <c r="P118">
        <v>0</v>
      </c>
      <c r="Q118">
        <v>0</v>
      </c>
      <c r="R118">
        <v>0</v>
      </c>
      <c r="S118">
        <v>0</v>
      </c>
      <c r="T118">
        <v>297956.84000000003</v>
      </c>
      <c r="U118">
        <v>297956.84000000003</v>
      </c>
      <c r="V118">
        <v>202202</v>
      </c>
      <c r="W118">
        <v>202203</v>
      </c>
    </row>
    <row r="119" spans="1:23" x14ac:dyDescent="0.35">
      <c r="A119">
        <v>2022</v>
      </c>
      <c r="B119">
        <v>2022</v>
      </c>
      <c r="C119">
        <v>2</v>
      </c>
      <c r="D119" t="s">
        <v>82</v>
      </c>
      <c r="E119" t="s">
        <v>83</v>
      </c>
      <c r="F119" t="s">
        <v>84</v>
      </c>
      <c r="G119" t="s">
        <v>85</v>
      </c>
      <c r="H119">
        <v>20</v>
      </c>
      <c r="I119">
        <v>40142.11</v>
      </c>
      <c r="J119">
        <v>0</v>
      </c>
      <c r="K119">
        <v>0</v>
      </c>
      <c r="O119">
        <v>0</v>
      </c>
      <c r="P119">
        <v>0</v>
      </c>
      <c r="Q119">
        <v>0</v>
      </c>
      <c r="R119">
        <v>0</v>
      </c>
      <c r="S119">
        <v>0</v>
      </c>
      <c r="T119">
        <v>40142.11</v>
      </c>
      <c r="U119">
        <v>40142.11</v>
      </c>
      <c r="V119">
        <v>202202</v>
      </c>
      <c r="W119">
        <v>202204</v>
      </c>
    </row>
    <row r="120" spans="1:23" x14ac:dyDescent="0.35">
      <c r="A120">
        <v>2022</v>
      </c>
      <c r="B120">
        <v>2022</v>
      </c>
      <c r="C120">
        <v>2</v>
      </c>
      <c r="D120" t="s">
        <v>82</v>
      </c>
      <c r="E120" t="s">
        <v>83</v>
      </c>
      <c r="F120" t="s">
        <v>84</v>
      </c>
      <c r="G120" t="s">
        <v>85</v>
      </c>
      <c r="H120">
        <v>20</v>
      </c>
      <c r="I120">
        <v>12768.04</v>
      </c>
      <c r="J120">
        <v>0</v>
      </c>
      <c r="K120">
        <v>0</v>
      </c>
      <c r="O120">
        <v>0</v>
      </c>
      <c r="P120">
        <v>0</v>
      </c>
      <c r="Q120">
        <v>0</v>
      </c>
      <c r="R120">
        <v>0</v>
      </c>
      <c r="S120">
        <v>0</v>
      </c>
      <c r="T120">
        <v>12768.04</v>
      </c>
      <c r="U120">
        <v>12768.04</v>
      </c>
      <c r="V120">
        <v>202202</v>
      </c>
      <c r="W120">
        <v>202205</v>
      </c>
    </row>
    <row r="121" spans="1:23" x14ac:dyDescent="0.35">
      <c r="A121">
        <v>2022</v>
      </c>
      <c r="B121">
        <v>2022</v>
      </c>
      <c r="C121">
        <v>2</v>
      </c>
      <c r="D121" t="s">
        <v>82</v>
      </c>
      <c r="E121" t="s">
        <v>83</v>
      </c>
      <c r="F121" t="s">
        <v>84</v>
      </c>
      <c r="G121" t="s">
        <v>85</v>
      </c>
      <c r="H121">
        <v>20</v>
      </c>
      <c r="I121">
        <v>3224.35</v>
      </c>
      <c r="J121">
        <v>0</v>
      </c>
      <c r="K121">
        <v>0</v>
      </c>
      <c r="O121">
        <v>0</v>
      </c>
      <c r="P121">
        <v>0</v>
      </c>
      <c r="Q121">
        <v>0</v>
      </c>
      <c r="R121">
        <v>0</v>
      </c>
      <c r="S121">
        <v>0</v>
      </c>
      <c r="T121">
        <v>3224.35</v>
      </c>
      <c r="U121">
        <v>3224.35</v>
      </c>
      <c r="V121">
        <v>202202</v>
      </c>
      <c r="W121">
        <v>202302</v>
      </c>
    </row>
    <row r="122" spans="1:23" x14ac:dyDescent="0.35">
      <c r="A122">
        <v>2022</v>
      </c>
      <c r="B122">
        <v>2022</v>
      </c>
      <c r="C122">
        <v>2</v>
      </c>
      <c r="D122" t="s">
        <v>82</v>
      </c>
      <c r="E122" t="s">
        <v>83</v>
      </c>
      <c r="F122" t="s">
        <v>84</v>
      </c>
      <c r="G122" t="s">
        <v>85</v>
      </c>
      <c r="H122">
        <v>40</v>
      </c>
      <c r="I122">
        <v>102205.28</v>
      </c>
      <c r="J122">
        <v>0</v>
      </c>
      <c r="K122">
        <v>0</v>
      </c>
      <c r="O122">
        <v>0</v>
      </c>
      <c r="P122">
        <v>0</v>
      </c>
      <c r="Q122">
        <v>0</v>
      </c>
      <c r="R122">
        <v>0</v>
      </c>
      <c r="S122">
        <v>0</v>
      </c>
      <c r="T122">
        <v>102205.28</v>
      </c>
      <c r="U122">
        <v>102205.28</v>
      </c>
      <c r="V122">
        <v>202202</v>
      </c>
      <c r="W122">
        <v>202202</v>
      </c>
    </row>
    <row r="123" spans="1:23" x14ac:dyDescent="0.35">
      <c r="A123">
        <v>2022</v>
      </c>
      <c r="B123">
        <v>2022</v>
      </c>
      <c r="C123">
        <v>2</v>
      </c>
      <c r="D123" t="s">
        <v>82</v>
      </c>
      <c r="E123" t="s">
        <v>83</v>
      </c>
      <c r="F123" t="s">
        <v>84</v>
      </c>
      <c r="G123" t="s">
        <v>85</v>
      </c>
      <c r="H123">
        <v>40</v>
      </c>
      <c r="I123">
        <v>381961.86000000004</v>
      </c>
      <c r="J123">
        <v>0</v>
      </c>
      <c r="K123">
        <v>1816.87</v>
      </c>
      <c r="L123">
        <v>1816.87</v>
      </c>
      <c r="O123">
        <v>0</v>
      </c>
      <c r="P123">
        <v>0</v>
      </c>
      <c r="Q123">
        <v>0</v>
      </c>
      <c r="R123">
        <v>0</v>
      </c>
      <c r="S123">
        <v>0</v>
      </c>
      <c r="T123">
        <v>381961.86000000004</v>
      </c>
      <c r="U123">
        <v>383778.73000000004</v>
      </c>
      <c r="V123">
        <v>202202</v>
      </c>
      <c r="W123">
        <v>202203</v>
      </c>
    </row>
    <row r="124" spans="1:23" x14ac:dyDescent="0.35">
      <c r="A124">
        <v>2022</v>
      </c>
      <c r="B124">
        <v>2022</v>
      </c>
      <c r="C124">
        <v>2</v>
      </c>
      <c r="D124" t="s">
        <v>82</v>
      </c>
      <c r="E124" t="s">
        <v>83</v>
      </c>
      <c r="F124" t="s">
        <v>84</v>
      </c>
      <c r="G124" t="s">
        <v>85</v>
      </c>
      <c r="H124">
        <v>40</v>
      </c>
      <c r="I124">
        <v>43402.89</v>
      </c>
      <c r="J124">
        <v>0</v>
      </c>
      <c r="K124">
        <v>19510.13</v>
      </c>
      <c r="L124">
        <v>19510.13</v>
      </c>
      <c r="O124">
        <v>0</v>
      </c>
      <c r="P124">
        <v>0</v>
      </c>
      <c r="Q124">
        <v>0</v>
      </c>
      <c r="R124">
        <v>0</v>
      </c>
      <c r="S124">
        <v>0</v>
      </c>
      <c r="T124">
        <v>43402.89</v>
      </c>
      <c r="U124">
        <v>62913.020000000004</v>
      </c>
      <c r="V124">
        <v>202202</v>
      </c>
      <c r="W124">
        <v>202204</v>
      </c>
    </row>
    <row r="125" spans="1:23" x14ac:dyDescent="0.35">
      <c r="A125">
        <v>2022</v>
      </c>
      <c r="B125">
        <v>2022</v>
      </c>
      <c r="C125">
        <v>2</v>
      </c>
      <c r="D125" t="s">
        <v>82</v>
      </c>
      <c r="E125" t="s">
        <v>83</v>
      </c>
      <c r="F125" t="s">
        <v>84</v>
      </c>
      <c r="G125" t="s">
        <v>85</v>
      </c>
      <c r="H125">
        <v>40</v>
      </c>
      <c r="I125">
        <v>2775.88</v>
      </c>
      <c r="J125">
        <v>0</v>
      </c>
      <c r="K125">
        <v>1809.53</v>
      </c>
      <c r="L125">
        <v>1809.53</v>
      </c>
      <c r="O125">
        <v>0</v>
      </c>
      <c r="P125">
        <v>0</v>
      </c>
      <c r="Q125">
        <v>0</v>
      </c>
      <c r="R125">
        <v>0</v>
      </c>
      <c r="S125">
        <v>0</v>
      </c>
      <c r="T125">
        <v>2775.88</v>
      </c>
      <c r="U125">
        <v>4585.41</v>
      </c>
      <c r="V125">
        <v>202202</v>
      </c>
      <c r="W125">
        <v>202205</v>
      </c>
    </row>
    <row r="126" spans="1:23" x14ac:dyDescent="0.35">
      <c r="A126">
        <v>2022</v>
      </c>
      <c r="B126">
        <v>2022</v>
      </c>
      <c r="C126">
        <v>2</v>
      </c>
      <c r="D126" t="s">
        <v>82</v>
      </c>
      <c r="E126" t="s">
        <v>83</v>
      </c>
      <c r="F126" t="s">
        <v>84</v>
      </c>
      <c r="G126" t="s">
        <v>85</v>
      </c>
      <c r="H126">
        <v>40</v>
      </c>
      <c r="I126">
        <v>145.69</v>
      </c>
      <c r="J126">
        <v>0</v>
      </c>
      <c r="K126">
        <v>0</v>
      </c>
      <c r="O126">
        <v>0</v>
      </c>
      <c r="P126">
        <v>0</v>
      </c>
      <c r="Q126">
        <v>0</v>
      </c>
      <c r="R126">
        <v>0</v>
      </c>
      <c r="S126">
        <v>0</v>
      </c>
      <c r="T126">
        <v>145.69</v>
      </c>
      <c r="U126">
        <v>145.69</v>
      </c>
      <c r="V126">
        <v>202202</v>
      </c>
      <c r="W126">
        <v>202206</v>
      </c>
    </row>
    <row r="127" spans="1:23" x14ac:dyDescent="0.35">
      <c r="A127">
        <v>2022</v>
      </c>
      <c r="B127">
        <v>2022</v>
      </c>
      <c r="C127">
        <v>2</v>
      </c>
      <c r="D127" t="s">
        <v>82</v>
      </c>
      <c r="E127" t="s">
        <v>83</v>
      </c>
      <c r="F127" t="s">
        <v>84</v>
      </c>
      <c r="G127" t="s">
        <v>85</v>
      </c>
      <c r="H127">
        <v>40</v>
      </c>
      <c r="I127">
        <v>856.41000000000008</v>
      </c>
      <c r="J127">
        <v>0</v>
      </c>
      <c r="K127">
        <v>14418.24</v>
      </c>
      <c r="L127">
        <v>14418.24</v>
      </c>
      <c r="O127">
        <v>0</v>
      </c>
      <c r="P127">
        <v>0</v>
      </c>
      <c r="Q127">
        <v>0</v>
      </c>
      <c r="R127">
        <v>0</v>
      </c>
      <c r="S127">
        <v>0</v>
      </c>
      <c r="T127">
        <v>856.41000000000008</v>
      </c>
      <c r="U127">
        <v>15274.65</v>
      </c>
      <c r="V127">
        <v>202202</v>
      </c>
      <c r="W127">
        <v>202207</v>
      </c>
    </row>
    <row r="128" spans="1:23" x14ac:dyDescent="0.35">
      <c r="A128">
        <v>2022</v>
      </c>
      <c r="B128">
        <v>2022</v>
      </c>
      <c r="C128">
        <v>2</v>
      </c>
      <c r="D128" t="s">
        <v>82</v>
      </c>
      <c r="E128" t="s">
        <v>83</v>
      </c>
      <c r="F128" t="s">
        <v>84</v>
      </c>
      <c r="G128" t="s">
        <v>85</v>
      </c>
      <c r="H128">
        <v>40</v>
      </c>
      <c r="I128">
        <v>-1550.9</v>
      </c>
      <c r="J128">
        <v>0</v>
      </c>
      <c r="K128">
        <v>11794.41</v>
      </c>
      <c r="L128">
        <v>11794.41</v>
      </c>
      <c r="O128">
        <v>0</v>
      </c>
      <c r="P128">
        <v>0</v>
      </c>
      <c r="Q128">
        <v>0</v>
      </c>
      <c r="R128">
        <v>0</v>
      </c>
      <c r="S128">
        <v>0</v>
      </c>
      <c r="T128">
        <v>-1550.9</v>
      </c>
      <c r="U128">
        <v>10243.51</v>
      </c>
      <c r="V128">
        <v>202202</v>
      </c>
      <c r="W128">
        <v>202208</v>
      </c>
    </row>
    <row r="129" spans="1:23" x14ac:dyDescent="0.35">
      <c r="A129">
        <v>2022</v>
      </c>
      <c r="B129">
        <v>2022</v>
      </c>
      <c r="C129">
        <v>2</v>
      </c>
      <c r="D129" t="s">
        <v>82</v>
      </c>
      <c r="E129" t="s">
        <v>83</v>
      </c>
      <c r="F129" t="s">
        <v>84</v>
      </c>
      <c r="G129" t="s">
        <v>85</v>
      </c>
      <c r="H129">
        <v>40</v>
      </c>
      <c r="I129">
        <v>-13560.64</v>
      </c>
      <c r="J129">
        <v>0</v>
      </c>
      <c r="K129">
        <v>1096.6600000000001</v>
      </c>
      <c r="L129">
        <v>1096.6600000000001</v>
      </c>
      <c r="O129">
        <v>0</v>
      </c>
      <c r="P129">
        <v>0</v>
      </c>
      <c r="Q129">
        <v>0</v>
      </c>
      <c r="R129">
        <v>0</v>
      </c>
      <c r="S129">
        <v>0</v>
      </c>
      <c r="T129">
        <v>-13560.64</v>
      </c>
      <c r="U129">
        <v>-12463.98</v>
      </c>
      <c r="V129">
        <v>202202</v>
      </c>
      <c r="W129">
        <v>202209</v>
      </c>
    </row>
    <row r="130" spans="1:23" x14ac:dyDescent="0.35">
      <c r="A130">
        <v>2022</v>
      </c>
      <c r="B130">
        <v>2022</v>
      </c>
      <c r="C130">
        <v>2</v>
      </c>
      <c r="D130" t="s">
        <v>82</v>
      </c>
      <c r="E130" t="s">
        <v>83</v>
      </c>
      <c r="F130" t="s">
        <v>84</v>
      </c>
      <c r="G130" t="s">
        <v>85</v>
      </c>
      <c r="H130">
        <v>40</v>
      </c>
      <c r="I130">
        <v>461.8</v>
      </c>
      <c r="J130">
        <v>0</v>
      </c>
      <c r="K130">
        <v>2271.11</v>
      </c>
      <c r="L130">
        <v>2271.11</v>
      </c>
      <c r="O130">
        <v>0</v>
      </c>
      <c r="P130">
        <v>0</v>
      </c>
      <c r="Q130">
        <v>0</v>
      </c>
      <c r="R130">
        <v>0</v>
      </c>
      <c r="S130">
        <v>0</v>
      </c>
      <c r="T130">
        <v>461.8</v>
      </c>
      <c r="U130">
        <v>2732.9100000000003</v>
      </c>
      <c r="V130">
        <v>202202</v>
      </c>
      <c r="W130">
        <v>202210</v>
      </c>
    </row>
    <row r="131" spans="1:23" x14ac:dyDescent="0.35">
      <c r="A131">
        <v>2022</v>
      </c>
      <c r="B131">
        <v>2022</v>
      </c>
      <c r="C131">
        <v>2</v>
      </c>
      <c r="D131" t="s">
        <v>82</v>
      </c>
      <c r="E131" t="s">
        <v>83</v>
      </c>
      <c r="F131" t="s">
        <v>84</v>
      </c>
      <c r="G131" t="s">
        <v>85</v>
      </c>
      <c r="H131">
        <v>40</v>
      </c>
      <c r="I131">
        <v>1466.52</v>
      </c>
      <c r="J131">
        <v>0</v>
      </c>
      <c r="K131">
        <v>12317.08</v>
      </c>
      <c r="L131">
        <v>12317.08</v>
      </c>
      <c r="O131">
        <v>0</v>
      </c>
      <c r="P131">
        <v>0</v>
      </c>
      <c r="Q131">
        <v>0</v>
      </c>
      <c r="R131">
        <v>0</v>
      </c>
      <c r="S131">
        <v>0</v>
      </c>
      <c r="T131">
        <v>1466.52</v>
      </c>
      <c r="U131">
        <v>13783.6</v>
      </c>
      <c r="V131">
        <v>202202</v>
      </c>
      <c r="W131">
        <v>202211</v>
      </c>
    </row>
    <row r="132" spans="1:23" x14ac:dyDescent="0.35">
      <c r="A132">
        <v>2022</v>
      </c>
      <c r="B132">
        <v>2022</v>
      </c>
      <c r="C132">
        <v>2</v>
      </c>
      <c r="D132" t="s">
        <v>82</v>
      </c>
      <c r="E132" t="s">
        <v>83</v>
      </c>
      <c r="F132" t="s">
        <v>84</v>
      </c>
      <c r="G132" t="s">
        <v>85</v>
      </c>
      <c r="H132">
        <v>40</v>
      </c>
      <c r="I132">
        <v>0</v>
      </c>
      <c r="J132">
        <v>0</v>
      </c>
      <c r="K132">
        <v>6958.19</v>
      </c>
      <c r="L132">
        <v>6958.19</v>
      </c>
      <c r="O132">
        <v>0</v>
      </c>
      <c r="P132">
        <v>0</v>
      </c>
      <c r="Q132">
        <v>0</v>
      </c>
      <c r="R132">
        <v>0</v>
      </c>
      <c r="S132">
        <v>0</v>
      </c>
      <c r="T132">
        <v>0</v>
      </c>
      <c r="U132">
        <v>6958.19</v>
      </c>
      <c r="V132">
        <v>202202</v>
      </c>
      <c r="W132">
        <v>202212</v>
      </c>
    </row>
    <row r="133" spans="1:23" x14ac:dyDescent="0.35">
      <c r="A133">
        <v>2022</v>
      </c>
      <c r="B133">
        <v>2022</v>
      </c>
      <c r="C133">
        <v>2</v>
      </c>
      <c r="D133" t="s">
        <v>82</v>
      </c>
      <c r="E133" t="s">
        <v>83</v>
      </c>
      <c r="F133" t="s">
        <v>84</v>
      </c>
      <c r="G133" t="s">
        <v>85</v>
      </c>
      <c r="H133">
        <v>40</v>
      </c>
      <c r="I133">
        <v>3821.28</v>
      </c>
      <c r="J133">
        <v>0</v>
      </c>
      <c r="K133">
        <v>7521.04</v>
      </c>
      <c r="L133">
        <v>7521.04</v>
      </c>
      <c r="O133">
        <v>0</v>
      </c>
      <c r="P133">
        <v>0</v>
      </c>
      <c r="Q133">
        <v>0</v>
      </c>
      <c r="R133">
        <v>0</v>
      </c>
      <c r="S133">
        <v>0</v>
      </c>
      <c r="T133">
        <v>3821.28</v>
      </c>
      <c r="U133">
        <v>11342.32</v>
      </c>
      <c r="V133">
        <v>202202</v>
      </c>
      <c r="W133">
        <v>202301</v>
      </c>
    </row>
    <row r="134" spans="1:23" x14ac:dyDescent="0.35">
      <c r="A134">
        <v>2022</v>
      </c>
      <c r="B134">
        <v>2022</v>
      </c>
      <c r="C134">
        <v>2</v>
      </c>
      <c r="D134" t="s">
        <v>82</v>
      </c>
      <c r="E134" t="s">
        <v>83</v>
      </c>
      <c r="F134" t="s">
        <v>84</v>
      </c>
      <c r="G134" t="s">
        <v>85</v>
      </c>
      <c r="H134">
        <v>40</v>
      </c>
      <c r="I134">
        <v>23537.96</v>
      </c>
      <c r="J134">
        <v>0</v>
      </c>
      <c r="K134">
        <v>1294.55</v>
      </c>
      <c r="L134">
        <v>1294.55</v>
      </c>
      <c r="O134">
        <v>0</v>
      </c>
      <c r="P134">
        <v>0</v>
      </c>
      <c r="Q134">
        <v>0</v>
      </c>
      <c r="R134">
        <v>0</v>
      </c>
      <c r="S134">
        <v>0</v>
      </c>
      <c r="T134">
        <v>23537.96</v>
      </c>
      <c r="U134">
        <v>24832.51</v>
      </c>
      <c r="V134">
        <v>202202</v>
      </c>
      <c r="W134">
        <v>202302</v>
      </c>
    </row>
    <row r="135" spans="1:23" x14ac:dyDescent="0.35">
      <c r="A135">
        <v>2022</v>
      </c>
      <c r="B135">
        <v>2022</v>
      </c>
      <c r="C135">
        <v>2</v>
      </c>
      <c r="D135" t="s">
        <v>82</v>
      </c>
      <c r="E135" t="s">
        <v>83</v>
      </c>
      <c r="F135" t="s">
        <v>84</v>
      </c>
      <c r="G135" t="s">
        <v>85</v>
      </c>
      <c r="H135">
        <v>50</v>
      </c>
      <c r="I135">
        <v>29986.2</v>
      </c>
      <c r="J135">
        <v>0</v>
      </c>
      <c r="K135">
        <v>0</v>
      </c>
      <c r="O135">
        <v>0</v>
      </c>
      <c r="P135">
        <v>0</v>
      </c>
      <c r="Q135">
        <v>0</v>
      </c>
      <c r="R135">
        <v>0</v>
      </c>
      <c r="S135">
        <v>0</v>
      </c>
      <c r="T135">
        <v>29986.2</v>
      </c>
      <c r="U135">
        <v>29986.2</v>
      </c>
      <c r="V135">
        <v>202202</v>
      </c>
      <c r="W135">
        <v>202203</v>
      </c>
    </row>
    <row r="136" spans="1:23" x14ac:dyDescent="0.35">
      <c r="A136">
        <v>2022</v>
      </c>
      <c r="B136">
        <v>2022</v>
      </c>
      <c r="C136">
        <v>2</v>
      </c>
      <c r="D136" t="s">
        <v>82</v>
      </c>
      <c r="E136" t="s">
        <v>83</v>
      </c>
      <c r="F136" t="s">
        <v>84</v>
      </c>
      <c r="G136" t="s">
        <v>85</v>
      </c>
      <c r="H136">
        <v>50</v>
      </c>
      <c r="I136">
        <v>8146.62</v>
      </c>
      <c r="J136">
        <v>0</v>
      </c>
      <c r="K136">
        <v>0</v>
      </c>
      <c r="O136">
        <v>0</v>
      </c>
      <c r="P136">
        <v>0</v>
      </c>
      <c r="Q136">
        <v>0</v>
      </c>
      <c r="R136">
        <v>0</v>
      </c>
      <c r="S136">
        <v>0</v>
      </c>
      <c r="T136">
        <v>8146.62</v>
      </c>
      <c r="U136">
        <v>8146.62</v>
      </c>
      <c r="V136">
        <v>202202</v>
      </c>
      <c r="W136">
        <v>202204</v>
      </c>
    </row>
    <row r="137" spans="1:23" x14ac:dyDescent="0.35">
      <c r="A137">
        <v>2022</v>
      </c>
      <c r="B137">
        <v>2022</v>
      </c>
      <c r="C137">
        <v>2</v>
      </c>
      <c r="D137" t="s">
        <v>82</v>
      </c>
      <c r="E137" t="s">
        <v>83</v>
      </c>
      <c r="F137" t="s">
        <v>84</v>
      </c>
      <c r="G137" t="s">
        <v>85</v>
      </c>
      <c r="H137">
        <v>60</v>
      </c>
      <c r="I137">
        <v>542294.36</v>
      </c>
      <c r="J137">
        <v>0</v>
      </c>
      <c r="K137">
        <v>0</v>
      </c>
      <c r="O137">
        <v>13358.41</v>
      </c>
      <c r="P137">
        <v>16360.19</v>
      </c>
      <c r="Q137">
        <v>1553.05</v>
      </c>
      <c r="R137">
        <v>61056.83</v>
      </c>
      <c r="S137">
        <v>4468.1099999999997</v>
      </c>
      <c r="T137">
        <v>528935.94999999995</v>
      </c>
      <c r="U137">
        <v>528935.94999999995</v>
      </c>
      <c r="V137">
        <v>202202</v>
      </c>
      <c r="W137">
        <v>202202</v>
      </c>
    </row>
    <row r="138" spans="1:23" x14ac:dyDescent="0.35">
      <c r="A138">
        <v>2022</v>
      </c>
      <c r="B138">
        <v>2022</v>
      </c>
      <c r="C138">
        <v>2</v>
      </c>
      <c r="D138" t="s">
        <v>82</v>
      </c>
      <c r="E138" t="s">
        <v>83</v>
      </c>
      <c r="F138" t="s">
        <v>84</v>
      </c>
      <c r="G138" t="s">
        <v>85</v>
      </c>
      <c r="H138">
        <v>60</v>
      </c>
      <c r="I138">
        <v>1178647.45</v>
      </c>
      <c r="J138">
        <v>0</v>
      </c>
      <c r="K138">
        <v>0</v>
      </c>
      <c r="O138">
        <v>16677.240000000002</v>
      </c>
      <c r="P138">
        <v>40896.57</v>
      </c>
      <c r="Q138">
        <v>3932.44</v>
      </c>
      <c r="R138">
        <v>147759.48000000001</v>
      </c>
      <c r="S138">
        <v>8717.2000000000007</v>
      </c>
      <c r="T138">
        <v>1161970.21</v>
      </c>
      <c r="U138">
        <v>1161970.21</v>
      </c>
      <c r="V138">
        <v>202202</v>
      </c>
      <c r="W138">
        <v>202203</v>
      </c>
    </row>
    <row r="139" spans="1:23" x14ac:dyDescent="0.35">
      <c r="A139">
        <v>2022</v>
      </c>
      <c r="B139">
        <v>2022</v>
      </c>
      <c r="C139">
        <v>2</v>
      </c>
      <c r="D139" t="s">
        <v>82</v>
      </c>
      <c r="E139" t="s">
        <v>83</v>
      </c>
      <c r="F139" t="s">
        <v>84</v>
      </c>
      <c r="G139" t="s">
        <v>85</v>
      </c>
      <c r="H139">
        <v>60</v>
      </c>
      <c r="I139">
        <v>63039.09</v>
      </c>
      <c r="J139">
        <v>0</v>
      </c>
      <c r="K139">
        <v>0</v>
      </c>
      <c r="O139">
        <v>1031.79</v>
      </c>
      <c r="P139">
        <v>3561.53</v>
      </c>
      <c r="Q139">
        <v>363.06</v>
      </c>
      <c r="R139">
        <v>12921.94</v>
      </c>
      <c r="S139">
        <v>941.93</v>
      </c>
      <c r="T139">
        <v>62007.3</v>
      </c>
      <c r="U139">
        <v>62007.3</v>
      </c>
      <c r="V139">
        <v>202202</v>
      </c>
      <c r="W139">
        <v>202204</v>
      </c>
    </row>
    <row r="140" spans="1:23" x14ac:dyDescent="0.35">
      <c r="A140">
        <v>2022</v>
      </c>
      <c r="B140">
        <v>2022</v>
      </c>
      <c r="C140">
        <v>2</v>
      </c>
      <c r="D140" t="s">
        <v>82</v>
      </c>
      <c r="E140" t="s">
        <v>83</v>
      </c>
      <c r="F140" t="s">
        <v>84</v>
      </c>
      <c r="G140" t="s">
        <v>85</v>
      </c>
      <c r="H140">
        <v>60</v>
      </c>
      <c r="I140">
        <v>117449.76</v>
      </c>
      <c r="J140">
        <v>0</v>
      </c>
      <c r="K140">
        <v>0</v>
      </c>
      <c r="O140">
        <v>506</v>
      </c>
      <c r="P140">
        <v>1937.27</v>
      </c>
      <c r="Q140">
        <v>236.99</v>
      </c>
      <c r="R140">
        <v>9015.35</v>
      </c>
      <c r="S140">
        <v>515.16</v>
      </c>
      <c r="T140">
        <v>116943.76</v>
      </c>
      <c r="U140">
        <v>116943.76</v>
      </c>
      <c r="V140">
        <v>202202</v>
      </c>
      <c r="W140">
        <v>202205</v>
      </c>
    </row>
    <row r="141" spans="1:23" x14ac:dyDescent="0.35">
      <c r="A141">
        <v>2022</v>
      </c>
      <c r="B141">
        <v>2022</v>
      </c>
      <c r="C141">
        <v>2</v>
      </c>
      <c r="D141" t="s">
        <v>82</v>
      </c>
      <c r="E141" t="s">
        <v>83</v>
      </c>
      <c r="F141" t="s">
        <v>84</v>
      </c>
      <c r="G141" t="s">
        <v>85</v>
      </c>
      <c r="H141">
        <v>60</v>
      </c>
      <c r="I141">
        <v>780.9</v>
      </c>
      <c r="J141">
        <v>0</v>
      </c>
      <c r="K141">
        <v>0</v>
      </c>
      <c r="O141">
        <v>0</v>
      </c>
      <c r="P141">
        <v>0</v>
      </c>
      <c r="Q141">
        <v>0</v>
      </c>
      <c r="R141">
        <v>0</v>
      </c>
      <c r="S141">
        <v>0</v>
      </c>
      <c r="T141">
        <v>780.9</v>
      </c>
      <c r="U141">
        <v>780.9</v>
      </c>
      <c r="V141">
        <v>202202</v>
      </c>
      <c r="W141">
        <v>202206</v>
      </c>
    </row>
    <row r="142" spans="1:23" x14ac:dyDescent="0.35">
      <c r="A142">
        <v>2022</v>
      </c>
      <c r="B142">
        <v>2022</v>
      </c>
      <c r="C142">
        <v>2</v>
      </c>
      <c r="D142" t="s">
        <v>82</v>
      </c>
      <c r="E142" t="s">
        <v>83</v>
      </c>
      <c r="F142" t="s">
        <v>84</v>
      </c>
      <c r="G142" t="s">
        <v>85</v>
      </c>
      <c r="H142">
        <v>60</v>
      </c>
      <c r="I142">
        <v>16974.990000000002</v>
      </c>
      <c r="J142">
        <v>0</v>
      </c>
      <c r="K142">
        <v>0</v>
      </c>
      <c r="O142">
        <v>-21.78</v>
      </c>
      <c r="P142">
        <v>-307.49</v>
      </c>
      <c r="Q142">
        <v>-28.55</v>
      </c>
      <c r="R142">
        <v>1042.4100000000001</v>
      </c>
      <c r="S142">
        <v>13.47</v>
      </c>
      <c r="T142">
        <v>16996.77</v>
      </c>
      <c r="U142">
        <v>16996.77</v>
      </c>
      <c r="V142">
        <v>202202</v>
      </c>
      <c r="W142">
        <v>202207</v>
      </c>
    </row>
    <row r="143" spans="1:23" x14ac:dyDescent="0.35">
      <c r="A143">
        <v>2022</v>
      </c>
      <c r="B143">
        <v>2022</v>
      </c>
      <c r="C143">
        <v>2</v>
      </c>
      <c r="D143" t="s">
        <v>82</v>
      </c>
      <c r="E143" t="s">
        <v>83</v>
      </c>
      <c r="F143" t="s">
        <v>84</v>
      </c>
      <c r="G143" t="s">
        <v>85</v>
      </c>
      <c r="H143">
        <v>60</v>
      </c>
      <c r="I143">
        <v>17066.349999999999</v>
      </c>
      <c r="J143">
        <v>0</v>
      </c>
      <c r="K143">
        <v>0</v>
      </c>
      <c r="O143">
        <v>418.64</v>
      </c>
      <c r="P143">
        <v>727.01</v>
      </c>
      <c r="Q143">
        <v>80.430000000000007</v>
      </c>
      <c r="R143">
        <v>3446.47</v>
      </c>
      <c r="S143">
        <v>223.45</v>
      </c>
      <c r="T143">
        <v>16647.71</v>
      </c>
      <c r="U143">
        <v>16647.71</v>
      </c>
      <c r="V143">
        <v>202202</v>
      </c>
      <c r="W143">
        <v>202208</v>
      </c>
    </row>
    <row r="144" spans="1:23" x14ac:dyDescent="0.35">
      <c r="A144">
        <v>2022</v>
      </c>
      <c r="B144">
        <v>2022</v>
      </c>
      <c r="C144">
        <v>2</v>
      </c>
      <c r="D144" t="s">
        <v>82</v>
      </c>
      <c r="E144" t="s">
        <v>83</v>
      </c>
      <c r="F144" t="s">
        <v>84</v>
      </c>
      <c r="G144" t="s">
        <v>85</v>
      </c>
      <c r="H144">
        <v>60</v>
      </c>
      <c r="I144">
        <v>2095.17</v>
      </c>
      <c r="J144">
        <v>0</v>
      </c>
      <c r="K144">
        <v>0</v>
      </c>
      <c r="O144">
        <v>0</v>
      </c>
      <c r="P144">
        <v>0</v>
      </c>
      <c r="Q144">
        <v>0</v>
      </c>
      <c r="R144">
        <v>0</v>
      </c>
      <c r="S144">
        <v>0</v>
      </c>
      <c r="T144">
        <v>2095.17</v>
      </c>
      <c r="U144">
        <v>2095.17</v>
      </c>
      <c r="V144">
        <v>202202</v>
      </c>
      <c r="W144">
        <v>202209</v>
      </c>
    </row>
    <row r="145" spans="1:23" x14ac:dyDescent="0.35">
      <c r="A145">
        <v>2022</v>
      </c>
      <c r="B145">
        <v>2022</v>
      </c>
      <c r="C145">
        <v>2</v>
      </c>
      <c r="D145" t="s">
        <v>82</v>
      </c>
      <c r="E145" t="s">
        <v>83</v>
      </c>
      <c r="F145" t="s">
        <v>84</v>
      </c>
      <c r="G145" t="s">
        <v>85</v>
      </c>
      <c r="H145">
        <v>60</v>
      </c>
      <c r="I145">
        <v>-333.27</v>
      </c>
      <c r="J145">
        <v>0</v>
      </c>
      <c r="K145">
        <v>0</v>
      </c>
      <c r="O145">
        <v>0</v>
      </c>
      <c r="P145">
        <v>0</v>
      </c>
      <c r="Q145">
        <v>0</v>
      </c>
      <c r="R145">
        <v>0</v>
      </c>
      <c r="S145">
        <v>0</v>
      </c>
      <c r="T145">
        <v>-333.27</v>
      </c>
      <c r="U145">
        <v>-333.27</v>
      </c>
      <c r="V145">
        <v>202202</v>
      </c>
      <c r="W145">
        <v>202301</v>
      </c>
    </row>
    <row r="146" spans="1:23" x14ac:dyDescent="0.35">
      <c r="A146">
        <v>2022</v>
      </c>
      <c r="B146">
        <v>2022</v>
      </c>
      <c r="C146">
        <v>2</v>
      </c>
      <c r="D146" t="s">
        <v>82</v>
      </c>
      <c r="E146" t="s">
        <v>83</v>
      </c>
      <c r="F146" t="s">
        <v>84</v>
      </c>
      <c r="G146" t="s">
        <v>85</v>
      </c>
      <c r="H146">
        <v>60</v>
      </c>
      <c r="I146">
        <v>262.10000000000002</v>
      </c>
      <c r="J146">
        <v>0</v>
      </c>
      <c r="K146">
        <v>0</v>
      </c>
      <c r="O146">
        <v>0</v>
      </c>
      <c r="P146">
        <v>0</v>
      </c>
      <c r="Q146">
        <v>0</v>
      </c>
      <c r="R146">
        <v>0</v>
      </c>
      <c r="S146">
        <v>0</v>
      </c>
      <c r="T146">
        <v>262.10000000000002</v>
      </c>
      <c r="U146">
        <v>262.10000000000002</v>
      </c>
      <c r="V146">
        <v>202202</v>
      </c>
      <c r="W146">
        <v>202302</v>
      </c>
    </row>
    <row r="147" spans="1:23" x14ac:dyDescent="0.35">
      <c r="A147">
        <v>2022</v>
      </c>
      <c r="B147">
        <v>2022</v>
      </c>
      <c r="C147">
        <v>2</v>
      </c>
      <c r="D147" t="s">
        <v>82</v>
      </c>
      <c r="E147" t="s">
        <v>83</v>
      </c>
      <c r="F147" t="s">
        <v>84</v>
      </c>
      <c r="G147" t="s">
        <v>85</v>
      </c>
      <c r="H147">
        <v>71</v>
      </c>
      <c r="I147">
        <v>211902.14</v>
      </c>
      <c r="J147">
        <v>0</v>
      </c>
      <c r="K147">
        <v>0</v>
      </c>
      <c r="O147">
        <v>0</v>
      </c>
      <c r="P147">
        <v>0</v>
      </c>
      <c r="Q147">
        <v>0</v>
      </c>
      <c r="R147">
        <v>0</v>
      </c>
      <c r="S147">
        <v>0</v>
      </c>
      <c r="T147">
        <v>211902.14</v>
      </c>
      <c r="U147">
        <v>211902.14</v>
      </c>
      <c r="V147">
        <v>202202</v>
      </c>
      <c r="W147">
        <v>202202</v>
      </c>
    </row>
    <row r="148" spans="1:23" x14ac:dyDescent="0.35">
      <c r="A148">
        <v>2022</v>
      </c>
      <c r="B148">
        <v>2022</v>
      </c>
      <c r="C148">
        <v>2</v>
      </c>
      <c r="D148" t="s">
        <v>82</v>
      </c>
      <c r="E148" t="s">
        <v>83</v>
      </c>
      <c r="F148" t="s">
        <v>84</v>
      </c>
      <c r="G148" t="s">
        <v>85</v>
      </c>
      <c r="H148">
        <v>71</v>
      </c>
      <c r="I148">
        <v>358885.94</v>
      </c>
      <c r="J148">
        <v>0</v>
      </c>
      <c r="K148">
        <v>0</v>
      </c>
      <c r="O148">
        <v>0</v>
      </c>
      <c r="P148">
        <v>0</v>
      </c>
      <c r="Q148">
        <v>0</v>
      </c>
      <c r="R148">
        <v>0</v>
      </c>
      <c r="S148">
        <v>0</v>
      </c>
      <c r="T148">
        <v>358885.94</v>
      </c>
      <c r="U148">
        <v>358885.94</v>
      </c>
      <c r="V148">
        <v>202202</v>
      </c>
      <c r="W148">
        <v>202203</v>
      </c>
    </row>
    <row r="149" spans="1:23" x14ac:dyDescent="0.35">
      <c r="A149">
        <v>2022</v>
      </c>
      <c r="B149">
        <v>2022</v>
      </c>
      <c r="C149">
        <v>2</v>
      </c>
      <c r="D149" t="s">
        <v>82</v>
      </c>
      <c r="E149" t="s">
        <v>83</v>
      </c>
      <c r="F149" t="s">
        <v>84</v>
      </c>
      <c r="G149" t="s">
        <v>85</v>
      </c>
      <c r="H149">
        <v>71</v>
      </c>
      <c r="I149">
        <v>44825.65</v>
      </c>
      <c r="J149">
        <v>0</v>
      </c>
      <c r="K149">
        <v>0</v>
      </c>
      <c r="O149">
        <v>0</v>
      </c>
      <c r="P149">
        <v>0</v>
      </c>
      <c r="Q149">
        <v>0</v>
      </c>
      <c r="R149">
        <v>0</v>
      </c>
      <c r="S149">
        <v>0</v>
      </c>
      <c r="T149">
        <v>44825.65</v>
      </c>
      <c r="U149">
        <v>44825.65</v>
      </c>
      <c r="V149">
        <v>202202</v>
      </c>
      <c r="W149">
        <v>202204</v>
      </c>
    </row>
    <row r="150" spans="1:23" x14ac:dyDescent="0.35">
      <c r="A150">
        <v>2022</v>
      </c>
      <c r="B150">
        <v>2022</v>
      </c>
      <c r="C150">
        <v>2</v>
      </c>
      <c r="D150" t="s">
        <v>82</v>
      </c>
      <c r="E150" t="s">
        <v>83</v>
      </c>
      <c r="F150" t="s">
        <v>84</v>
      </c>
      <c r="G150" t="s">
        <v>85</v>
      </c>
      <c r="H150">
        <v>71</v>
      </c>
      <c r="I150">
        <v>17144.46</v>
      </c>
      <c r="J150">
        <v>0</v>
      </c>
      <c r="K150">
        <v>0</v>
      </c>
      <c r="O150">
        <v>0</v>
      </c>
      <c r="P150">
        <v>0</v>
      </c>
      <c r="Q150">
        <v>0</v>
      </c>
      <c r="R150">
        <v>0</v>
      </c>
      <c r="S150">
        <v>0</v>
      </c>
      <c r="T150">
        <v>17144.46</v>
      </c>
      <c r="U150">
        <v>17144.46</v>
      </c>
      <c r="V150">
        <v>202202</v>
      </c>
      <c r="W150">
        <v>202205</v>
      </c>
    </row>
    <row r="151" spans="1:23" x14ac:dyDescent="0.35">
      <c r="A151">
        <v>2022</v>
      </c>
      <c r="B151">
        <v>2022</v>
      </c>
      <c r="C151">
        <v>2</v>
      </c>
      <c r="D151" t="s">
        <v>82</v>
      </c>
      <c r="E151" t="s">
        <v>83</v>
      </c>
      <c r="F151" t="s">
        <v>84</v>
      </c>
      <c r="G151" t="s">
        <v>85</v>
      </c>
      <c r="H151">
        <v>71</v>
      </c>
      <c r="I151">
        <v>11629</v>
      </c>
      <c r="J151">
        <v>0</v>
      </c>
      <c r="K151">
        <v>0</v>
      </c>
      <c r="O151">
        <v>0</v>
      </c>
      <c r="P151">
        <v>0</v>
      </c>
      <c r="Q151">
        <v>0</v>
      </c>
      <c r="R151">
        <v>0</v>
      </c>
      <c r="S151">
        <v>0</v>
      </c>
      <c r="T151">
        <v>11629</v>
      </c>
      <c r="U151">
        <v>11629</v>
      </c>
      <c r="V151">
        <v>202202</v>
      </c>
      <c r="W151">
        <v>202206</v>
      </c>
    </row>
    <row r="152" spans="1:23" x14ac:dyDescent="0.35">
      <c r="A152">
        <v>2022</v>
      </c>
      <c r="B152">
        <v>2022</v>
      </c>
      <c r="C152">
        <v>2</v>
      </c>
      <c r="D152" t="s">
        <v>82</v>
      </c>
      <c r="E152" t="s">
        <v>83</v>
      </c>
      <c r="F152" t="s">
        <v>84</v>
      </c>
      <c r="G152" t="s">
        <v>85</v>
      </c>
      <c r="H152">
        <v>71</v>
      </c>
      <c r="I152">
        <v>9559.16</v>
      </c>
      <c r="J152">
        <v>0</v>
      </c>
      <c r="K152">
        <v>0</v>
      </c>
      <c r="O152">
        <v>0</v>
      </c>
      <c r="P152">
        <v>0</v>
      </c>
      <c r="Q152">
        <v>0</v>
      </c>
      <c r="R152">
        <v>0</v>
      </c>
      <c r="S152">
        <v>0</v>
      </c>
      <c r="T152">
        <v>9559.16</v>
      </c>
      <c r="U152">
        <v>9559.16</v>
      </c>
      <c r="V152">
        <v>202202</v>
      </c>
      <c r="W152">
        <v>202207</v>
      </c>
    </row>
    <row r="153" spans="1:23" x14ac:dyDescent="0.35">
      <c r="A153">
        <v>2022</v>
      </c>
      <c r="B153">
        <v>2022</v>
      </c>
      <c r="C153">
        <v>2</v>
      </c>
      <c r="D153" t="s">
        <v>82</v>
      </c>
      <c r="E153" t="s">
        <v>83</v>
      </c>
      <c r="F153" t="s">
        <v>84</v>
      </c>
      <c r="G153" t="s">
        <v>85</v>
      </c>
      <c r="H153">
        <v>71</v>
      </c>
      <c r="I153">
        <v>5025.62</v>
      </c>
      <c r="J153">
        <v>0</v>
      </c>
      <c r="K153">
        <v>0</v>
      </c>
      <c r="O153">
        <v>0</v>
      </c>
      <c r="P153">
        <v>0</v>
      </c>
      <c r="Q153">
        <v>0</v>
      </c>
      <c r="R153">
        <v>0</v>
      </c>
      <c r="S153">
        <v>0</v>
      </c>
      <c r="T153">
        <v>5025.62</v>
      </c>
      <c r="U153">
        <v>5025.62</v>
      </c>
      <c r="V153">
        <v>202202</v>
      </c>
      <c r="W153">
        <v>202208</v>
      </c>
    </row>
    <row r="154" spans="1:23" x14ac:dyDescent="0.35">
      <c r="A154">
        <v>2022</v>
      </c>
      <c r="B154">
        <v>2022</v>
      </c>
      <c r="C154">
        <v>2</v>
      </c>
      <c r="D154" t="s">
        <v>82</v>
      </c>
      <c r="E154" t="s">
        <v>83</v>
      </c>
      <c r="F154" t="s">
        <v>84</v>
      </c>
      <c r="G154" t="s">
        <v>85</v>
      </c>
      <c r="H154">
        <v>71</v>
      </c>
      <c r="I154">
        <v>5477.24</v>
      </c>
      <c r="J154">
        <v>0</v>
      </c>
      <c r="K154">
        <v>0</v>
      </c>
      <c r="O154">
        <v>0</v>
      </c>
      <c r="P154">
        <v>0</v>
      </c>
      <c r="Q154">
        <v>0</v>
      </c>
      <c r="R154">
        <v>0</v>
      </c>
      <c r="S154">
        <v>0</v>
      </c>
      <c r="T154">
        <v>5477.24</v>
      </c>
      <c r="U154">
        <v>5477.24</v>
      </c>
      <c r="V154">
        <v>202202</v>
      </c>
      <c r="W154">
        <v>202209</v>
      </c>
    </row>
    <row r="155" spans="1:23" x14ac:dyDescent="0.35">
      <c r="A155">
        <v>2022</v>
      </c>
      <c r="B155">
        <v>2022</v>
      </c>
      <c r="C155">
        <v>2</v>
      </c>
      <c r="D155" t="s">
        <v>82</v>
      </c>
      <c r="E155" t="s">
        <v>83</v>
      </c>
      <c r="F155" t="s">
        <v>84</v>
      </c>
      <c r="G155" t="s">
        <v>85</v>
      </c>
      <c r="H155">
        <v>71</v>
      </c>
      <c r="I155">
        <v>2446.0700000000002</v>
      </c>
      <c r="J155">
        <v>0</v>
      </c>
      <c r="K155">
        <v>0</v>
      </c>
      <c r="O155">
        <v>0</v>
      </c>
      <c r="P155">
        <v>0</v>
      </c>
      <c r="Q155">
        <v>0</v>
      </c>
      <c r="R155">
        <v>0</v>
      </c>
      <c r="S155">
        <v>0</v>
      </c>
      <c r="T155">
        <v>2446.0700000000002</v>
      </c>
      <c r="U155">
        <v>2446.0700000000002</v>
      </c>
      <c r="V155">
        <v>202202</v>
      </c>
      <c r="W155">
        <v>202210</v>
      </c>
    </row>
    <row r="156" spans="1:23" x14ac:dyDescent="0.35">
      <c r="A156">
        <v>2022</v>
      </c>
      <c r="B156">
        <v>2022</v>
      </c>
      <c r="C156">
        <v>2</v>
      </c>
      <c r="D156" t="s">
        <v>82</v>
      </c>
      <c r="E156" t="s">
        <v>83</v>
      </c>
      <c r="F156" t="s">
        <v>84</v>
      </c>
      <c r="G156" t="s">
        <v>85</v>
      </c>
      <c r="H156">
        <v>71</v>
      </c>
      <c r="I156">
        <v>806.35</v>
      </c>
      <c r="J156">
        <v>0</v>
      </c>
      <c r="K156">
        <v>0</v>
      </c>
      <c r="O156">
        <v>0</v>
      </c>
      <c r="P156">
        <v>0</v>
      </c>
      <c r="Q156">
        <v>0</v>
      </c>
      <c r="R156">
        <v>0</v>
      </c>
      <c r="S156">
        <v>0</v>
      </c>
      <c r="T156">
        <v>806.35</v>
      </c>
      <c r="U156">
        <v>806.35</v>
      </c>
      <c r="V156">
        <v>202202</v>
      </c>
      <c r="W156">
        <v>202211</v>
      </c>
    </row>
    <row r="157" spans="1:23" x14ac:dyDescent="0.35">
      <c r="A157">
        <v>2022</v>
      </c>
      <c r="B157">
        <v>2022</v>
      </c>
      <c r="C157">
        <v>2</v>
      </c>
      <c r="D157" t="s">
        <v>82</v>
      </c>
      <c r="E157" t="s">
        <v>83</v>
      </c>
      <c r="F157" t="s">
        <v>84</v>
      </c>
      <c r="G157" t="s">
        <v>85</v>
      </c>
      <c r="H157">
        <v>71</v>
      </c>
      <c r="I157">
        <v>2278.6</v>
      </c>
      <c r="J157">
        <v>0</v>
      </c>
      <c r="K157">
        <v>0</v>
      </c>
      <c r="O157">
        <v>0</v>
      </c>
      <c r="P157">
        <v>0</v>
      </c>
      <c r="Q157">
        <v>0</v>
      </c>
      <c r="R157">
        <v>0</v>
      </c>
      <c r="S157">
        <v>0</v>
      </c>
      <c r="T157">
        <v>2278.6</v>
      </c>
      <c r="U157">
        <v>2278.6</v>
      </c>
      <c r="V157">
        <v>202202</v>
      </c>
      <c r="W157">
        <v>202212</v>
      </c>
    </row>
    <row r="158" spans="1:23" x14ac:dyDescent="0.35">
      <c r="A158">
        <v>2022</v>
      </c>
      <c r="B158">
        <v>2022</v>
      </c>
      <c r="C158">
        <v>2</v>
      </c>
      <c r="D158" t="s">
        <v>82</v>
      </c>
      <c r="E158" t="s">
        <v>83</v>
      </c>
      <c r="F158" t="s">
        <v>84</v>
      </c>
      <c r="G158" t="s">
        <v>85</v>
      </c>
      <c r="H158">
        <v>71</v>
      </c>
      <c r="I158">
        <v>3188.85</v>
      </c>
      <c r="J158">
        <v>0</v>
      </c>
      <c r="K158">
        <v>0</v>
      </c>
      <c r="O158">
        <v>0</v>
      </c>
      <c r="P158">
        <v>0</v>
      </c>
      <c r="Q158">
        <v>0</v>
      </c>
      <c r="R158">
        <v>0</v>
      </c>
      <c r="S158">
        <v>0</v>
      </c>
      <c r="T158">
        <v>3188.85</v>
      </c>
      <c r="U158">
        <v>3188.85</v>
      </c>
      <c r="V158">
        <v>202202</v>
      </c>
      <c r="W158">
        <v>202301</v>
      </c>
    </row>
    <row r="159" spans="1:23" x14ac:dyDescent="0.35">
      <c r="A159">
        <v>2022</v>
      </c>
      <c r="B159">
        <v>2022</v>
      </c>
      <c r="C159">
        <v>2</v>
      </c>
      <c r="D159" t="s">
        <v>82</v>
      </c>
      <c r="E159" t="s">
        <v>83</v>
      </c>
      <c r="F159" t="s">
        <v>84</v>
      </c>
      <c r="G159" t="s">
        <v>85</v>
      </c>
      <c r="H159">
        <v>71</v>
      </c>
      <c r="I159">
        <v>2140.83</v>
      </c>
      <c r="J159">
        <v>0</v>
      </c>
      <c r="K159">
        <v>0</v>
      </c>
      <c r="O159">
        <v>0</v>
      </c>
      <c r="P159">
        <v>0</v>
      </c>
      <c r="Q159">
        <v>0</v>
      </c>
      <c r="R159">
        <v>0</v>
      </c>
      <c r="S159">
        <v>0</v>
      </c>
      <c r="T159">
        <v>2140.83</v>
      </c>
      <c r="U159">
        <v>2140.83</v>
      </c>
      <c r="V159">
        <v>202202</v>
      </c>
      <c r="W159">
        <v>202302</v>
      </c>
    </row>
    <row r="160" spans="1:23" x14ac:dyDescent="0.35">
      <c r="A160">
        <v>2022</v>
      </c>
      <c r="B160">
        <v>2022</v>
      </c>
      <c r="C160">
        <v>2</v>
      </c>
      <c r="D160" t="s">
        <v>82</v>
      </c>
      <c r="E160" t="s">
        <v>83</v>
      </c>
      <c r="F160" t="s">
        <v>84</v>
      </c>
      <c r="G160" t="s">
        <v>85</v>
      </c>
      <c r="H160">
        <v>72</v>
      </c>
      <c r="I160">
        <v>860.81</v>
      </c>
      <c r="J160">
        <v>0</v>
      </c>
      <c r="K160">
        <v>0</v>
      </c>
      <c r="O160">
        <v>0</v>
      </c>
      <c r="P160">
        <v>0</v>
      </c>
      <c r="Q160">
        <v>0</v>
      </c>
      <c r="R160">
        <v>0</v>
      </c>
      <c r="S160">
        <v>0</v>
      </c>
      <c r="T160">
        <v>860.81</v>
      </c>
      <c r="U160">
        <v>860.81</v>
      </c>
      <c r="V160">
        <v>202202</v>
      </c>
      <c r="W160">
        <v>202203</v>
      </c>
    </row>
    <row r="161" spans="1:23" x14ac:dyDescent="0.35">
      <c r="A161">
        <v>2022</v>
      </c>
      <c r="B161">
        <v>2022</v>
      </c>
      <c r="C161">
        <v>2</v>
      </c>
      <c r="D161" t="s">
        <v>82</v>
      </c>
      <c r="E161" t="s">
        <v>83</v>
      </c>
      <c r="F161" t="s">
        <v>84</v>
      </c>
      <c r="G161" t="s">
        <v>85</v>
      </c>
      <c r="H161">
        <v>81</v>
      </c>
      <c r="I161">
        <v>2692.86</v>
      </c>
      <c r="J161">
        <v>0</v>
      </c>
      <c r="K161">
        <v>0</v>
      </c>
      <c r="O161">
        <v>0</v>
      </c>
      <c r="P161">
        <v>0</v>
      </c>
      <c r="Q161">
        <v>0</v>
      </c>
      <c r="R161">
        <v>0</v>
      </c>
      <c r="S161">
        <v>0</v>
      </c>
      <c r="T161">
        <v>2692.86</v>
      </c>
      <c r="U161">
        <v>2692.86</v>
      </c>
      <c r="V161">
        <v>202202</v>
      </c>
      <c r="W161">
        <v>202202</v>
      </c>
    </row>
    <row r="162" spans="1:23" x14ac:dyDescent="0.35">
      <c r="A162">
        <v>2022</v>
      </c>
      <c r="B162">
        <v>2022</v>
      </c>
      <c r="C162">
        <v>2</v>
      </c>
      <c r="D162" t="s">
        <v>82</v>
      </c>
      <c r="E162" t="s">
        <v>83</v>
      </c>
      <c r="F162" t="s">
        <v>84</v>
      </c>
      <c r="G162" t="s">
        <v>85</v>
      </c>
      <c r="H162">
        <v>81</v>
      </c>
      <c r="I162">
        <v>3605.25</v>
      </c>
      <c r="J162">
        <v>0</v>
      </c>
      <c r="K162">
        <v>0</v>
      </c>
      <c r="O162">
        <v>0</v>
      </c>
      <c r="P162">
        <v>0</v>
      </c>
      <c r="Q162">
        <v>0</v>
      </c>
      <c r="R162">
        <v>0</v>
      </c>
      <c r="S162">
        <v>0</v>
      </c>
      <c r="T162">
        <v>3605.25</v>
      </c>
      <c r="U162">
        <v>3605.25</v>
      </c>
      <c r="V162">
        <v>202202</v>
      </c>
      <c r="W162">
        <v>202203</v>
      </c>
    </row>
    <row r="163" spans="1:23" x14ac:dyDescent="0.35">
      <c r="A163">
        <v>2022</v>
      </c>
      <c r="B163">
        <v>2022</v>
      </c>
      <c r="C163">
        <v>2</v>
      </c>
      <c r="D163" t="s">
        <v>82</v>
      </c>
      <c r="E163" t="s">
        <v>83</v>
      </c>
      <c r="F163" t="s">
        <v>84</v>
      </c>
      <c r="G163" t="s">
        <v>85</v>
      </c>
      <c r="H163">
        <v>81</v>
      </c>
      <c r="I163">
        <v>302.52999999999997</v>
      </c>
      <c r="J163">
        <v>0</v>
      </c>
      <c r="K163">
        <v>0</v>
      </c>
      <c r="O163">
        <v>0</v>
      </c>
      <c r="P163">
        <v>0</v>
      </c>
      <c r="Q163">
        <v>0</v>
      </c>
      <c r="R163">
        <v>0</v>
      </c>
      <c r="S163">
        <v>0</v>
      </c>
      <c r="T163">
        <v>302.52999999999997</v>
      </c>
      <c r="U163">
        <v>302.52999999999997</v>
      </c>
      <c r="V163">
        <v>202202</v>
      </c>
      <c r="W163">
        <v>202204</v>
      </c>
    </row>
    <row r="164" spans="1:23" x14ac:dyDescent="0.35">
      <c r="A164">
        <v>2022</v>
      </c>
      <c r="B164">
        <v>2022</v>
      </c>
      <c r="C164">
        <v>2</v>
      </c>
      <c r="D164" t="s">
        <v>82</v>
      </c>
      <c r="E164" t="s">
        <v>83</v>
      </c>
      <c r="F164" t="s">
        <v>84</v>
      </c>
      <c r="G164" t="s">
        <v>85</v>
      </c>
      <c r="H164">
        <v>81</v>
      </c>
      <c r="I164">
        <v>212.45</v>
      </c>
      <c r="J164">
        <v>0</v>
      </c>
      <c r="K164">
        <v>0</v>
      </c>
      <c r="O164">
        <v>0</v>
      </c>
      <c r="P164">
        <v>0</v>
      </c>
      <c r="Q164">
        <v>0</v>
      </c>
      <c r="R164">
        <v>0</v>
      </c>
      <c r="S164">
        <v>0</v>
      </c>
      <c r="T164">
        <v>212.45</v>
      </c>
      <c r="U164">
        <v>212.45</v>
      </c>
      <c r="V164">
        <v>202202</v>
      </c>
      <c r="W164">
        <v>202205</v>
      </c>
    </row>
    <row r="165" spans="1:23" x14ac:dyDescent="0.35">
      <c r="A165">
        <v>2022</v>
      </c>
      <c r="B165">
        <v>2022</v>
      </c>
      <c r="C165">
        <v>2</v>
      </c>
      <c r="D165" t="s">
        <v>82</v>
      </c>
      <c r="E165" t="s">
        <v>83</v>
      </c>
      <c r="F165" t="s">
        <v>84</v>
      </c>
      <c r="G165" t="s">
        <v>85</v>
      </c>
      <c r="H165">
        <v>82</v>
      </c>
      <c r="I165">
        <v>97.4</v>
      </c>
      <c r="J165">
        <v>0</v>
      </c>
      <c r="K165">
        <v>0</v>
      </c>
      <c r="O165">
        <v>0</v>
      </c>
      <c r="P165">
        <v>0</v>
      </c>
      <c r="Q165">
        <v>0</v>
      </c>
      <c r="R165">
        <v>0</v>
      </c>
      <c r="S165">
        <v>0</v>
      </c>
      <c r="T165">
        <v>97.4</v>
      </c>
      <c r="U165">
        <v>97.4</v>
      </c>
      <c r="V165">
        <v>202202</v>
      </c>
      <c r="W165">
        <v>202111</v>
      </c>
    </row>
    <row r="166" spans="1:23" x14ac:dyDescent="0.35">
      <c r="A166">
        <v>2022</v>
      </c>
      <c r="B166">
        <v>2022</v>
      </c>
      <c r="C166">
        <v>2</v>
      </c>
      <c r="D166" t="s">
        <v>82</v>
      </c>
      <c r="E166" t="s">
        <v>83</v>
      </c>
      <c r="F166" t="s">
        <v>84</v>
      </c>
      <c r="G166" t="s">
        <v>85</v>
      </c>
      <c r="H166">
        <v>82</v>
      </c>
      <c r="I166">
        <v>431.05</v>
      </c>
      <c r="J166">
        <v>0</v>
      </c>
      <c r="K166">
        <v>0</v>
      </c>
      <c r="O166">
        <v>0</v>
      </c>
      <c r="P166">
        <v>0</v>
      </c>
      <c r="Q166">
        <v>0</v>
      </c>
      <c r="R166">
        <v>0</v>
      </c>
      <c r="S166">
        <v>0</v>
      </c>
      <c r="T166">
        <v>431.05</v>
      </c>
      <c r="U166">
        <v>431.05</v>
      </c>
      <c r="V166">
        <v>202202</v>
      </c>
      <c r="W166">
        <v>202112</v>
      </c>
    </row>
    <row r="167" spans="1:23" x14ac:dyDescent="0.35">
      <c r="A167">
        <v>2022</v>
      </c>
      <c r="B167">
        <v>2022</v>
      </c>
      <c r="C167">
        <v>2</v>
      </c>
      <c r="D167" t="s">
        <v>82</v>
      </c>
      <c r="E167" t="s">
        <v>83</v>
      </c>
      <c r="F167" t="s">
        <v>84</v>
      </c>
      <c r="G167" t="s">
        <v>85</v>
      </c>
      <c r="H167">
        <v>82</v>
      </c>
      <c r="I167">
        <v>183</v>
      </c>
      <c r="J167">
        <v>0</v>
      </c>
      <c r="K167">
        <v>0</v>
      </c>
      <c r="O167">
        <v>0</v>
      </c>
      <c r="P167">
        <v>0</v>
      </c>
      <c r="Q167">
        <v>0</v>
      </c>
      <c r="R167">
        <v>0</v>
      </c>
      <c r="S167">
        <v>0</v>
      </c>
      <c r="T167">
        <v>183</v>
      </c>
      <c r="U167">
        <v>183</v>
      </c>
      <c r="V167">
        <v>202202</v>
      </c>
      <c r="W167">
        <v>202201</v>
      </c>
    </row>
    <row r="168" spans="1:23" x14ac:dyDescent="0.35">
      <c r="A168">
        <v>2022</v>
      </c>
      <c r="B168">
        <v>2022</v>
      </c>
      <c r="C168">
        <v>2</v>
      </c>
      <c r="D168" t="s">
        <v>82</v>
      </c>
      <c r="E168" t="s">
        <v>83</v>
      </c>
      <c r="F168" t="s">
        <v>84</v>
      </c>
      <c r="G168" t="s">
        <v>85</v>
      </c>
      <c r="H168">
        <v>82</v>
      </c>
      <c r="I168">
        <v>11124.32</v>
      </c>
      <c r="J168">
        <v>0</v>
      </c>
      <c r="K168">
        <v>0</v>
      </c>
      <c r="O168">
        <v>0</v>
      </c>
      <c r="P168">
        <v>0</v>
      </c>
      <c r="Q168">
        <v>0</v>
      </c>
      <c r="R168">
        <v>0</v>
      </c>
      <c r="S168">
        <v>0</v>
      </c>
      <c r="T168">
        <v>11124.32</v>
      </c>
      <c r="U168">
        <v>11124.32</v>
      </c>
      <c r="V168">
        <v>202202</v>
      </c>
      <c r="W168">
        <v>202202</v>
      </c>
    </row>
    <row r="169" spans="1:23" x14ac:dyDescent="0.35">
      <c r="A169">
        <v>2022</v>
      </c>
      <c r="B169">
        <v>2022</v>
      </c>
      <c r="C169">
        <v>2</v>
      </c>
      <c r="D169" t="s">
        <v>82</v>
      </c>
      <c r="E169" t="s">
        <v>83</v>
      </c>
      <c r="F169" t="s">
        <v>84</v>
      </c>
      <c r="G169" t="s">
        <v>85</v>
      </c>
      <c r="H169">
        <v>82</v>
      </c>
      <c r="I169">
        <v>10916.19</v>
      </c>
      <c r="J169">
        <v>0</v>
      </c>
      <c r="K169">
        <v>0</v>
      </c>
      <c r="O169">
        <v>0</v>
      </c>
      <c r="P169">
        <v>0</v>
      </c>
      <c r="Q169">
        <v>0</v>
      </c>
      <c r="R169">
        <v>0</v>
      </c>
      <c r="S169">
        <v>0</v>
      </c>
      <c r="T169">
        <v>10916.19</v>
      </c>
      <c r="U169">
        <v>10916.19</v>
      </c>
      <c r="V169">
        <v>202202</v>
      </c>
      <c r="W169">
        <v>202203</v>
      </c>
    </row>
    <row r="170" spans="1:23" x14ac:dyDescent="0.35">
      <c r="A170">
        <v>2022</v>
      </c>
      <c r="B170">
        <v>2022</v>
      </c>
      <c r="C170">
        <v>2</v>
      </c>
      <c r="D170" t="s">
        <v>82</v>
      </c>
      <c r="E170" t="s">
        <v>83</v>
      </c>
      <c r="F170" t="s">
        <v>84</v>
      </c>
      <c r="G170" t="s">
        <v>85</v>
      </c>
      <c r="H170">
        <v>82</v>
      </c>
      <c r="I170">
        <v>3046.47</v>
      </c>
      <c r="J170">
        <v>0</v>
      </c>
      <c r="K170">
        <v>0</v>
      </c>
      <c r="O170">
        <v>0</v>
      </c>
      <c r="P170">
        <v>0</v>
      </c>
      <c r="Q170">
        <v>0</v>
      </c>
      <c r="R170">
        <v>0</v>
      </c>
      <c r="S170">
        <v>0</v>
      </c>
      <c r="T170">
        <v>3046.47</v>
      </c>
      <c r="U170">
        <v>3046.47</v>
      </c>
      <c r="V170">
        <v>202202</v>
      </c>
      <c r="W170">
        <v>202204</v>
      </c>
    </row>
    <row r="171" spans="1:23" x14ac:dyDescent="0.35">
      <c r="A171">
        <v>2022</v>
      </c>
      <c r="B171">
        <v>2022</v>
      </c>
      <c r="C171">
        <v>2</v>
      </c>
      <c r="D171" t="s">
        <v>82</v>
      </c>
      <c r="E171" t="s">
        <v>83</v>
      </c>
      <c r="F171" t="s">
        <v>84</v>
      </c>
      <c r="G171" t="s">
        <v>85</v>
      </c>
      <c r="H171">
        <v>82</v>
      </c>
      <c r="I171">
        <v>7413.32</v>
      </c>
      <c r="J171">
        <v>0</v>
      </c>
      <c r="K171">
        <v>0</v>
      </c>
      <c r="O171">
        <v>0</v>
      </c>
      <c r="P171">
        <v>0</v>
      </c>
      <c r="Q171">
        <v>0</v>
      </c>
      <c r="R171">
        <v>0</v>
      </c>
      <c r="S171">
        <v>0</v>
      </c>
      <c r="T171">
        <v>7413.32</v>
      </c>
      <c r="U171">
        <v>7413.32</v>
      </c>
      <c r="V171">
        <v>202202</v>
      </c>
      <c r="W171">
        <v>202205</v>
      </c>
    </row>
    <row r="172" spans="1:23" x14ac:dyDescent="0.35">
      <c r="A172">
        <v>2022</v>
      </c>
      <c r="B172">
        <v>2022</v>
      </c>
      <c r="C172">
        <v>2</v>
      </c>
      <c r="D172" t="s">
        <v>82</v>
      </c>
      <c r="E172" t="s">
        <v>83</v>
      </c>
      <c r="F172" t="s">
        <v>84</v>
      </c>
      <c r="G172" t="s">
        <v>85</v>
      </c>
      <c r="H172">
        <v>82</v>
      </c>
      <c r="I172">
        <v>1771.24</v>
      </c>
      <c r="J172">
        <v>0</v>
      </c>
      <c r="K172">
        <v>0</v>
      </c>
      <c r="O172">
        <v>0</v>
      </c>
      <c r="P172">
        <v>0</v>
      </c>
      <c r="Q172">
        <v>0</v>
      </c>
      <c r="R172">
        <v>0</v>
      </c>
      <c r="S172">
        <v>0</v>
      </c>
      <c r="T172">
        <v>1771.24</v>
      </c>
      <c r="U172">
        <v>1771.24</v>
      </c>
      <c r="V172">
        <v>202202</v>
      </c>
      <c r="W172">
        <v>202206</v>
      </c>
    </row>
    <row r="173" spans="1:23" x14ac:dyDescent="0.35">
      <c r="A173">
        <v>2022</v>
      </c>
      <c r="B173">
        <v>2022</v>
      </c>
      <c r="C173">
        <v>2</v>
      </c>
      <c r="D173" t="s">
        <v>82</v>
      </c>
      <c r="E173" t="s">
        <v>83</v>
      </c>
      <c r="F173" t="s">
        <v>84</v>
      </c>
      <c r="G173" t="s">
        <v>85</v>
      </c>
      <c r="H173">
        <v>82</v>
      </c>
      <c r="I173">
        <v>414.24</v>
      </c>
      <c r="J173">
        <v>0</v>
      </c>
      <c r="K173">
        <v>0</v>
      </c>
      <c r="O173">
        <v>0</v>
      </c>
      <c r="P173">
        <v>0</v>
      </c>
      <c r="Q173">
        <v>0</v>
      </c>
      <c r="R173">
        <v>0</v>
      </c>
      <c r="S173">
        <v>0</v>
      </c>
      <c r="T173">
        <v>414.24</v>
      </c>
      <c r="U173">
        <v>414.24</v>
      </c>
      <c r="V173">
        <v>202202</v>
      </c>
      <c r="W173">
        <v>202208</v>
      </c>
    </row>
    <row r="174" spans="1:23" x14ac:dyDescent="0.35">
      <c r="A174">
        <v>2022</v>
      </c>
      <c r="B174">
        <v>2022</v>
      </c>
      <c r="C174">
        <v>2</v>
      </c>
      <c r="D174" t="s">
        <v>82</v>
      </c>
      <c r="E174" t="s">
        <v>83</v>
      </c>
      <c r="F174" t="s">
        <v>84</v>
      </c>
      <c r="G174" t="s">
        <v>85</v>
      </c>
      <c r="H174">
        <v>82</v>
      </c>
      <c r="I174">
        <v>351.52</v>
      </c>
      <c r="J174">
        <v>0</v>
      </c>
      <c r="K174">
        <v>0</v>
      </c>
      <c r="O174">
        <v>0</v>
      </c>
      <c r="P174">
        <v>0</v>
      </c>
      <c r="Q174">
        <v>0</v>
      </c>
      <c r="R174">
        <v>0</v>
      </c>
      <c r="S174">
        <v>0</v>
      </c>
      <c r="T174">
        <v>351.52</v>
      </c>
      <c r="U174">
        <v>351.52</v>
      </c>
      <c r="V174">
        <v>202202</v>
      </c>
      <c r="W174">
        <v>202209</v>
      </c>
    </row>
    <row r="175" spans="1:23" x14ac:dyDescent="0.35">
      <c r="A175">
        <v>2022</v>
      </c>
      <c r="B175">
        <v>2022</v>
      </c>
      <c r="C175">
        <v>2</v>
      </c>
      <c r="D175" t="s">
        <v>82</v>
      </c>
      <c r="E175" t="s">
        <v>83</v>
      </c>
      <c r="F175" t="s">
        <v>84</v>
      </c>
      <c r="G175" t="s">
        <v>85</v>
      </c>
      <c r="H175">
        <v>82</v>
      </c>
      <c r="I175">
        <v>-340.51</v>
      </c>
      <c r="J175">
        <v>0</v>
      </c>
      <c r="K175">
        <v>0</v>
      </c>
      <c r="O175">
        <v>0</v>
      </c>
      <c r="P175">
        <v>0</v>
      </c>
      <c r="Q175">
        <v>0</v>
      </c>
      <c r="R175">
        <v>0</v>
      </c>
      <c r="S175">
        <v>0</v>
      </c>
      <c r="T175">
        <v>-340.51</v>
      </c>
      <c r="U175">
        <v>-340.51</v>
      </c>
      <c r="V175">
        <v>202202</v>
      </c>
      <c r="W175">
        <v>202210</v>
      </c>
    </row>
    <row r="176" spans="1:23" x14ac:dyDescent="0.35">
      <c r="A176">
        <v>2022</v>
      </c>
      <c r="B176">
        <v>2022</v>
      </c>
      <c r="C176">
        <v>2</v>
      </c>
      <c r="D176" t="s">
        <v>82</v>
      </c>
      <c r="E176" t="s">
        <v>83</v>
      </c>
      <c r="F176" t="s">
        <v>84</v>
      </c>
      <c r="G176" t="s">
        <v>85</v>
      </c>
      <c r="H176">
        <v>82</v>
      </c>
      <c r="I176">
        <v>219.69</v>
      </c>
      <c r="J176">
        <v>0</v>
      </c>
      <c r="K176">
        <v>0</v>
      </c>
      <c r="O176">
        <v>0</v>
      </c>
      <c r="P176">
        <v>0</v>
      </c>
      <c r="Q176">
        <v>0</v>
      </c>
      <c r="R176">
        <v>0</v>
      </c>
      <c r="S176">
        <v>0</v>
      </c>
      <c r="T176">
        <v>219.69</v>
      </c>
      <c r="U176">
        <v>219.69</v>
      </c>
      <c r="V176">
        <v>202202</v>
      </c>
      <c r="W176">
        <v>202211</v>
      </c>
    </row>
    <row r="177" spans="1:23" x14ac:dyDescent="0.35">
      <c r="A177">
        <v>2022</v>
      </c>
      <c r="B177">
        <v>2022</v>
      </c>
      <c r="C177">
        <v>2</v>
      </c>
      <c r="D177" t="s">
        <v>82</v>
      </c>
      <c r="E177" t="s">
        <v>83</v>
      </c>
      <c r="F177" t="s">
        <v>84</v>
      </c>
      <c r="G177" t="s">
        <v>85</v>
      </c>
      <c r="H177">
        <v>82</v>
      </c>
      <c r="I177">
        <v>218.38</v>
      </c>
      <c r="J177">
        <v>0</v>
      </c>
      <c r="K177">
        <v>0</v>
      </c>
      <c r="O177">
        <v>0</v>
      </c>
      <c r="P177">
        <v>0</v>
      </c>
      <c r="Q177">
        <v>0</v>
      </c>
      <c r="R177">
        <v>0</v>
      </c>
      <c r="S177">
        <v>0</v>
      </c>
      <c r="T177">
        <v>218.38</v>
      </c>
      <c r="U177">
        <v>218.38</v>
      </c>
      <c r="V177">
        <v>202202</v>
      </c>
      <c r="W177">
        <v>202212</v>
      </c>
    </row>
    <row r="178" spans="1:23" x14ac:dyDescent="0.35">
      <c r="A178">
        <v>2022</v>
      </c>
      <c r="B178">
        <v>2022</v>
      </c>
      <c r="C178">
        <v>2</v>
      </c>
      <c r="D178" t="s">
        <v>82</v>
      </c>
      <c r="E178" t="s">
        <v>83</v>
      </c>
      <c r="F178" t="s">
        <v>84</v>
      </c>
      <c r="G178" t="s">
        <v>85</v>
      </c>
      <c r="H178">
        <v>82</v>
      </c>
      <c r="I178">
        <v>41.57</v>
      </c>
      <c r="J178">
        <v>0</v>
      </c>
      <c r="K178">
        <v>0</v>
      </c>
      <c r="O178">
        <v>0</v>
      </c>
      <c r="P178">
        <v>0</v>
      </c>
      <c r="Q178">
        <v>0</v>
      </c>
      <c r="R178">
        <v>0</v>
      </c>
      <c r="S178">
        <v>0</v>
      </c>
      <c r="T178">
        <v>41.57</v>
      </c>
      <c r="U178">
        <v>41.57</v>
      </c>
      <c r="V178">
        <v>202202</v>
      </c>
      <c r="W178">
        <v>202301</v>
      </c>
    </row>
    <row r="179" spans="1:23" x14ac:dyDescent="0.35">
      <c r="A179">
        <v>2022</v>
      </c>
      <c r="B179">
        <v>2022</v>
      </c>
      <c r="C179">
        <v>2</v>
      </c>
      <c r="D179" t="s">
        <v>82</v>
      </c>
      <c r="E179" t="s">
        <v>86</v>
      </c>
      <c r="F179" t="s">
        <v>87</v>
      </c>
      <c r="G179" t="s">
        <v>85</v>
      </c>
      <c r="H179">
        <v>71</v>
      </c>
      <c r="I179">
        <v>73.010000000000005</v>
      </c>
      <c r="J179">
        <v>0</v>
      </c>
      <c r="K179">
        <v>0</v>
      </c>
      <c r="O179">
        <v>0</v>
      </c>
      <c r="P179">
        <v>0</v>
      </c>
      <c r="Q179">
        <v>0</v>
      </c>
      <c r="R179">
        <v>0</v>
      </c>
      <c r="S179">
        <v>0</v>
      </c>
      <c r="T179">
        <v>73.010000000000005</v>
      </c>
      <c r="U179">
        <v>73.010000000000005</v>
      </c>
      <c r="V179">
        <v>202202</v>
      </c>
      <c r="W179">
        <v>202202</v>
      </c>
    </row>
    <row r="180" spans="1:23" x14ac:dyDescent="0.35">
      <c r="A180">
        <v>2022</v>
      </c>
      <c r="B180">
        <v>2022</v>
      </c>
      <c r="C180">
        <v>2</v>
      </c>
      <c r="D180" t="s">
        <v>82</v>
      </c>
      <c r="E180" t="s">
        <v>86</v>
      </c>
      <c r="F180" t="s">
        <v>87</v>
      </c>
      <c r="G180" t="s">
        <v>85</v>
      </c>
      <c r="H180">
        <v>71</v>
      </c>
      <c r="I180">
        <v>0</v>
      </c>
      <c r="J180">
        <v>0</v>
      </c>
      <c r="K180">
        <v>0</v>
      </c>
      <c r="O180">
        <v>0</v>
      </c>
      <c r="P180">
        <v>0</v>
      </c>
      <c r="Q180">
        <v>0</v>
      </c>
      <c r="R180">
        <v>0</v>
      </c>
      <c r="S180">
        <v>0</v>
      </c>
      <c r="T180">
        <v>0</v>
      </c>
      <c r="U180">
        <v>0</v>
      </c>
      <c r="V180">
        <v>202202</v>
      </c>
      <c r="W180">
        <v>202203</v>
      </c>
    </row>
    <row r="181" spans="1:23" x14ac:dyDescent="0.35">
      <c r="A181">
        <v>2022</v>
      </c>
      <c r="B181">
        <v>2022</v>
      </c>
      <c r="C181">
        <v>2</v>
      </c>
      <c r="D181" t="s">
        <v>88</v>
      </c>
      <c r="E181" t="s">
        <v>83</v>
      </c>
      <c r="F181" t="s">
        <v>84</v>
      </c>
      <c r="G181" t="s">
        <v>85</v>
      </c>
      <c r="H181">
        <v>10</v>
      </c>
      <c r="I181">
        <v>5081.0600000000004</v>
      </c>
      <c r="J181">
        <v>0</v>
      </c>
      <c r="K181">
        <v>0</v>
      </c>
      <c r="O181">
        <v>0</v>
      </c>
      <c r="P181">
        <v>0</v>
      </c>
      <c r="Q181">
        <v>0</v>
      </c>
      <c r="R181">
        <v>0</v>
      </c>
      <c r="S181">
        <v>0</v>
      </c>
      <c r="T181">
        <v>5081.0600000000004</v>
      </c>
      <c r="U181">
        <v>5081.0600000000004</v>
      </c>
      <c r="V181">
        <v>202202</v>
      </c>
      <c r="W181">
        <v>202203</v>
      </c>
    </row>
    <row r="182" spans="1:23" x14ac:dyDescent="0.35">
      <c r="A182">
        <v>2022</v>
      </c>
      <c r="B182">
        <v>2022</v>
      </c>
      <c r="C182">
        <v>2</v>
      </c>
      <c r="D182" t="s">
        <v>88</v>
      </c>
      <c r="E182" t="s">
        <v>83</v>
      </c>
      <c r="F182" t="s">
        <v>84</v>
      </c>
      <c r="G182" t="s">
        <v>85</v>
      </c>
      <c r="H182">
        <v>10</v>
      </c>
      <c r="I182">
        <v>1308.46</v>
      </c>
      <c r="J182">
        <v>0</v>
      </c>
      <c r="K182">
        <v>0</v>
      </c>
      <c r="O182">
        <v>0</v>
      </c>
      <c r="P182">
        <v>0</v>
      </c>
      <c r="Q182">
        <v>0</v>
      </c>
      <c r="R182">
        <v>0</v>
      </c>
      <c r="S182">
        <v>0</v>
      </c>
      <c r="T182">
        <v>1308.46</v>
      </c>
      <c r="U182">
        <v>1308.46</v>
      </c>
      <c r="V182">
        <v>202202</v>
      </c>
      <c r="W182">
        <v>202205</v>
      </c>
    </row>
    <row r="183" spans="1:23" x14ac:dyDescent="0.35">
      <c r="A183">
        <v>2022</v>
      </c>
      <c r="B183">
        <v>2022</v>
      </c>
      <c r="C183">
        <v>2</v>
      </c>
      <c r="D183" t="s">
        <v>88</v>
      </c>
      <c r="E183" t="s">
        <v>83</v>
      </c>
      <c r="F183" t="s">
        <v>84</v>
      </c>
      <c r="G183" t="s">
        <v>85</v>
      </c>
      <c r="H183">
        <v>10</v>
      </c>
      <c r="I183">
        <v>668.09</v>
      </c>
      <c r="J183">
        <v>0</v>
      </c>
      <c r="K183">
        <v>0</v>
      </c>
      <c r="O183">
        <v>0</v>
      </c>
      <c r="P183">
        <v>0</v>
      </c>
      <c r="Q183">
        <v>0</v>
      </c>
      <c r="R183">
        <v>0</v>
      </c>
      <c r="S183">
        <v>0</v>
      </c>
      <c r="T183">
        <v>668.09</v>
      </c>
      <c r="U183">
        <v>668.09</v>
      </c>
      <c r="V183">
        <v>202202</v>
      </c>
      <c r="W183">
        <v>202207</v>
      </c>
    </row>
    <row r="184" spans="1:23" x14ac:dyDescent="0.35">
      <c r="A184">
        <v>2022</v>
      </c>
      <c r="B184">
        <v>2022</v>
      </c>
      <c r="C184">
        <v>2</v>
      </c>
      <c r="D184" t="s">
        <v>88</v>
      </c>
      <c r="E184" t="s">
        <v>83</v>
      </c>
      <c r="F184" t="s">
        <v>84</v>
      </c>
      <c r="G184" t="s">
        <v>85</v>
      </c>
      <c r="H184">
        <v>20</v>
      </c>
      <c r="I184">
        <v>20437.97</v>
      </c>
      <c r="J184">
        <v>0</v>
      </c>
      <c r="K184">
        <v>0</v>
      </c>
      <c r="O184">
        <v>0</v>
      </c>
      <c r="P184">
        <v>0</v>
      </c>
      <c r="Q184">
        <v>0</v>
      </c>
      <c r="R184">
        <v>0</v>
      </c>
      <c r="S184">
        <v>0</v>
      </c>
      <c r="T184">
        <v>20437.97</v>
      </c>
      <c r="U184">
        <v>20437.97</v>
      </c>
      <c r="V184">
        <v>202202</v>
      </c>
      <c r="W184">
        <v>202203</v>
      </c>
    </row>
    <row r="185" spans="1:23" x14ac:dyDescent="0.35">
      <c r="A185">
        <v>2022</v>
      </c>
      <c r="B185">
        <v>2022</v>
      </c>
      <c r="C185">
        <v>2</v>
      </c>
      <c r="D185" t="s">
        <v>88</v>
      </c>
      <c r="E185" t="s">
        <v>83</v>
      </c>
      <c r="F185" t="s">
        <v>84</v>
      </c>
      <c r="G185" t="s">
        <v>85</v>
      </c>
      <c r="H185">
        <v>20</v>
      </c>
      <c r="I185">
        <v>10802.11</v>
      </c>
      <c r="J185">
        <v>0</v>
      </c>
      <c r="K185">
        <v>0</v>
      </c>
      <c r="O185">
        <v>0</v>
      </c>
      <c r="P185">
        <v>0</v>
      </c>
      <c r="Q185">
        <v>0</v>
      </c>
      <c r="R185">
        <v>0</v>
      </c>
      <c r="S185">
        <v>0</v>
      </c>
      <c r="T185">
        <v>10802.11</v>
      </c>
      <c r="U185">
        <v>10802.11</v>
      </c>
      <c r="V185">
        <v>202202</v>
      </c>
      <c r="W185">
        <v>202204</v>
      </c>
    </row>
    <row r="186" spans="1:23" x14ac:dyDescent="0.35">
      <c r="A186">
        <v>2022</v>
      </c>
      <c r="B186">
        <v>2022</v>
      </c>
      <c r="C186">
        <v>2</v>
      </c>
      <c r="D186" t="s">
        <v>88</v>
      </c>
      <c r="E186" t="s">
        <v>83</v>
      </c>
      <c r="F186" t="s">
        <v>84</v>
      </c>
      <c r="G186" t="s">
        <v>85</v>
      </c>
      <c r="H186">
        <v>40</v>
      </c>
      <c r="I186">
        <v>7851.35</v>
      </c>
      <c r="J186">
        <v>0</v>
      </c>
      <c r="K186">
        <v>0</v>
      </c>
      <c r="O186">
        <v>0</v>
      </c>
      <c r="P186">
        <v>0</v>
      </c>
      <c r="Q186">
        <v>0</v>
      </c>
      <c r="R186">
        <v>0</v>
      </c>
      <c r="S186">
        <v>0</v>
      </c>
      <c r="T186">
        <v>7851.35</v>
      </c>
      <c r="U186">
        <v>7851.35</v>
      </c>
      <c r="V186">
        <v>202202</v>
      </c>
      <c r="W186">
        <v>202202</v>
      </c>
    </row>
    <row r="187" spans="1:23" x14ac:dyDescent="0.35">
      <c r="A187">
        <v>2022</v>
      </c>
      <c r="B187">
        <v>2022</v>
      </c>
      <c r="C187">
        <v>2</v>
      </c>
      <c r="D187" t="s">
        <v>88</v>
      </c>
      <c r="E187" t="s">
        <v>83</v>
      </c>
      <c r="F187" t="s">
        <v>84</v>
      </c>
      <c r="G187" t="s">
        <v>85</v>
      </c>
      <c r="H187">
        <v>40</v>
      </c>
      <c r="I187">
        <v>125344.76</v>
      </c>
      <c r="J187">
        <v>0</v>
      </c>
      <c r="K187">
        <v>0</v>
      </c>
      <c r="O187">
        <v>0</v>
      </c>
      <c r="P187">
        <v>0</v>
      </c>
      <c r="Q187">
        <v>0</v>
      </c>
      <c r="R187">
        <v>0</v>
      </c>
      <c r="S187">
        <v>0</v>
      </c>
      <c r="T187">
        <v>125344.76</v>
      </c>
      <c r="U187">
        <v>125344.76</v>
      </c>
      <c r="V187">
        <v>202202</v>
      </c>
      <c r="W187">
        <v>202203</v>
      </c>
    </row>
    <row r="188" spans="1:23" x14ac:dyDescent="0.35">
      <c r="A188">
        <v>2022</v>
      </c>
      <c r="B188">
        <v>2022</v>
      </c>
      <c r="C188">
        <v>2</v>
      </c>
      <c r="D188" t="s">
        <v>88</v>
      </c>
      <c r="E188" t="s">
        <v>83</v>
      </c>
      <c r="F188" t="s">
        <v>84</v>
      </c>
      <c r="G188" t="s">
        <v>85</v>
      </c>
      <c r="H188">
        <v>40</v>
      </c>
      <c r="I188">
        <v>15730.06</v>
      </c>
      <c r="J188">
        <v>0</v>
      </c>
      <c r="K188">
        <v>157.1</v>
      </c>
      <c r="L188">
        <v>157.1</v>
      </c>
      <c r="O188">
        <v>0</v>
      </c>
      <c r="P188">
        <v>0</v>
      </c>
      <c r="Q188">
        <v>0</v>
      </c>
      <c r="R188">
        <v>0</v>
      </c>
      <c r="S188">
        <v>0</v>
      </c>
      <c r="T188">
        <v>15730.06</v>
      </c>
      <c r="U188">
        <v>15887.16</v>
      </c>
      <c r="V188">
        <v>202202</v>
      </c>
      <c r="W188">
        <v>202204</v>
      </c>
    </row>
    <row r="189" spans="1:23" x14ac:dyDescent="0.35">
      <c r="A189">
        <v>2022</v>
      </c>
      <c r="B189">
        <v>2022</v>
      </c>
      <c r="C189">
        <v>2</v>
      </c>
      <c r="D189" t="s">
        <v>88</v>
      </c>
      <c r="E189" t="s">
        <v>83</v>
      </c>
      <c r="F189" t="s">
        <v>84</v>
      </c>
      <c r="G189" t="s">
        <v>85</v>
      </c>
      <c r="H189">
        <v>40</v>
      </c>
      <c r="I189">
        <v>3103</v>
      </c>
      <c r="J189">
        <v>0</v>
      </c>
      <c r="K189">
        <v>0</v>
      </c>
      <c r="O189">
        <v>0</v>
      </c>
      <c r="P189">
        <v>0</v>
      </c>
      <c r="Q189">
        <v>0</v>
      </c>
      <c r="R189">
        <v>0</v>
      </c>
      <c r="S189">
        <v>0</v>
      </c>
      <c r="T189">
        <v>3103</v>
      </c>
      <c r="U189">
        <v>3103</v>
      </c>
      <c r="V189">
        <v>202202</v>
      </c>
      <c r="W189">
        <v>202205</v>
      </c>
    </row>
    <row r="190" spans="1:23" x14ac:dyDescent="0.35">
      <c r="A190">
        <v>2022</v>
      </c>
      <c r="B190">
        <v>2022</v>
      </c>
      <c r="C190">
        <v>2</v>
      </c>
      <c r="D190" t="s">
        <v>88</v>
      </c>
      <c r="E190" t="s">
        <v>83</v>
      </c>
      <c r="F190" t="s">
        <v>84</v>
      </c>
      <c r="G190" t="s">
        <v>85</v>
      </c>
      <c r="H190">
        <v>40</v>
      </c>
      <c r="I190">
        <v>5658.19</v>
      </c>
      <c r="J190">
        <v>0</v>
      </c>
      <c r="K190">
        <v>0</v>
      </c>
      <c r="O190">
        <v>0</v>
      </c>
      <c r="P190">
        <v>0</v>
      </c>
      <c r="Q190">
        <v>0</v>
      </c>
      <c r="R190">
        <v>0</v>
      </c>
      <c r="S190">
        <v>0</v>
      </c>
      <c r="T190">
        <v>5658.19</v>
      </c>
      <c r="U190">
        <v>5658.19</v>
      </c>
      <c r="V190">
        <v>202202</v>
      </c>
      <c r="W190">
        <v>202206</v>
      </c>
    </row>
    <row r="191" spans="1:23" x14ac:dyDescent="0.35">
      <c r="A191">
        <v>2022</v>
      </c>
      <c r="B191">
        <v>2022</v>
      </c>
      <c r="C191">
        <v>2</v>
      </c>
      <c r="D191" t="s">
        <v>88</v>
      </c>
      <c r="E191" t="s">
        <v>83</v>
      </c>
      <c r="F191" t="s">
        <v>84</v>
      </c>
      <c r="G191" t="s">
        <v>85</v>
      </c>
      <c r="H191">
        <v>40</v>
      </c>
      <c r="I191">
        <v>262.06</v>
      </c>
      <c r="J191">
        <v>0</v>
      </c>
      <c r="K191">
        <v>157.1</v>
      </c>
      <c r="L191">
        <v>157.1</v>
      </c>
      <c r="O191">
        <v>0</v>
      </c>
      <c r="P191">
        <v>0</v>
      </c>
      <c r="Q191">
        <v>0</v>
      </c>
      <c r="R191">
        <v>0</v>
      </c>
      <c r="S191">
        <v>0</v>
      </c>
      <c r="T191">
        <v>262.06</v>
      </c>
      <c r="U191">
        <v>419.15999999999997</v>
      </c>
      <c r="V191">
        <v>202202</v>
      </c>
      <c r="W191">
        <v>202207</v>
      </c>
    </row>
    <row r="192" spans="1:23" x14ac:dyDescent="0.35">
      <c r="A192">
        <v>2022</v>
      </c>
      <c r="B192">
        <v>2022</v>
      </c>
      <c r="C192">
        <v>2</v>
      </c>
      <c r="D192" t="s">
        <v>88</v>
      </c>
      <c r="E192" t="s">
        <v>83</v>
      </c>
      <c r="F192" t="s">
        <v>84</v>
      </c>
      <c r="G192" t="s">
        <v>85</v>
      </c>
      <c r="H192">
        <v>40</v>
      </c>
      <c r="I192">
        <v>511.14</v>
      </c>
      <c r="J192">
        <v>0</v>
      </c>
      <c r="K192">
        <v>0</v>
      </c>
      <c r="O192">
        <v>0</v>
      </c>
      <c r="P192">
        <v>0</v>
      </c>
      <c r="Q192">
        <v>0</v>
      </c>
      <c r="R192">
        <v>0</v>
      </c>
      <c r="S192">
        <v>0</v>
      </c>
      <c r="T192">
        <v>511.14</v>
      </c>
      <c r="U192">
        <v>511.14</v>
      </c>
      <c r="V192">
        <v>202202</v>
      </c>
      <c r="W192">
        <v>202210</v>
      </c>
    </row>
    <row r="193" spans="1:23" x14ac:dyDescent="0.35">
      <c r="A193">
        <v>2022</v>
      </c>
      <c r="B193">
        <v>2022</v>
      </c>
      <c r="C193">
        <v>2</v>
      </c>
      <c r="D193" t="s">
        <v>88</v>
      </c>
      <c r="E193" t="s">
        <v>83</v>
      </c>
      <c r="F193" t="s">
        <v>84</v>
      </c>
      <c r="G193" t="s">
        <v>85</v>
      </c>
      <c r="H193">
        <v>40</v>
      </c>
      <c r="I193">
        <v>0</v>
      </c>
      <c r="J193">
        <v>0</v>
      </c>
      <c r="K193">
        <v>157.1</v>
      </c>
      <c r="L193">
        <v>157.1</v>
      </c>
      <c r="O193">
        <v>0</v>
      </c>
      <c r="P193">
        <v>0</v>
      </c>
      <c r="Q193">
        <v>0</v>
      </c>
      <c r="R193">
        <v>0</v>
      </c>
      <c r="S193">
        <v>0</v>
      </c>
      <c r="T193">
        <v>0</v>
      </c>
      <c r="U193">
        <v>157.1</v>
      </c>
      <c r="V193">
        <v>202202</v>
      </c>
      <c r="W193">
        <v>202212</v>
      </c>
    </row>
    <row r="194" spans="1:23" x14ac:dyDescent="0.35">
      <c r="A194">
        <v>2022</v>
      </c>
      <c r="B194">
        <v>2022</v>
      </c>
      <c r="C194">
        <v>2</v>
      </c>
      <c r="D194" t="s">
        <v>88</v>
      </c>
      <c r="E194" t="s">
        <v>83</v>
      </c>
      <c r="F194" t="s">
        <v>84</v>
      </c>
      <c r="G194" t="s">
        <v>85</v>
      </c>
      <c r="H194">
        <v>40</v>
      </c>
      <c r="I194">
        <v>0</v>
      </c>
      <c r="J194">
        <v>0</v>
      </c>
      <c r="K194">
        <v>77.790000000000006</v>
      </c>
      <c r="L194">
        <v>77.790000000000006</v>
      </c>
      <c r="O194">
        <v>0</v>
      </c>
      <c r="P194">
        <v>0</v>
      </c>
      <c r="Q194">
        <v>0</v>
      </c>
      <c r="R194">
        <v>0</v>
      </c>
      <c r="S194">
        <v>0</v>
      </c>
      <c r="T194">
        <v>0</v>
      </c>
      <c r="U194">
        <v>77.790000000000006</v>
      </c>
      <c r="V194">
        <v>202202</v>
      </c>
      <c r="W194">
        <v>202301</v>
      </c>
    </row>
    <row r="195" spans="1:23" x14ac:dyDescent="0.35">
      <c r="A195">
        <v>2022</v>
      </c>
      <c r="B195">
        <v>2022</v>
      </c>
      <c r="C195">
        <v>2</v>
      </c>
      <c r="D195" t="s">
        <v>88</v>
      </c>
      <c r="E195" t="s">
        <v>83</v>
      </c>
      <c r="F195" t="s">
        <v>84</v>
      </c>
      <c r="G195" t="s">
        <v>85</v>
      </c>
      <c r="H195">
        <v>60</v>
      </c>
      <c r="I195">
        <v>34983.74</v>
      </c>
      <c r="J195">
        <v>0</v>
      </c>
      <c r="K195">
        <v>0</v>
      </c>
      <c r="O195">
        <v>1408.86</v>
      </c>
      <c r="P195">
        <v>1114.32</v>
      </c>
      <c r="Q195">
        <v>143.32</v>
      </c>
      <c r="R195">
        <v>6727.48</v>
      </c>
      <c r="S195">
        <v>405.17</v>
      </c>
      <c r="T195">
        <v>33574.879999999997</v>
      </c>
      <c r="U195">
        <v>33574.879999999997</v>
      </c>
      <c r="V195">
        <v>202202</v>
      </c>
      <c r="W195">
        <v>202202</v>
      </c>
    </row>
    <row r="196" spans="1:23" x14ac:dyDescent="0.35">
      <c r="A196">
        <v>2022</v>
      </c>
      <c r="B196">
        <v>2022</v>
      </c>
      <c r="C196">
        <v>2</v>
      </c>
      <c r="D196" t="s">
        <v>88</v>
      </c>
      <c r="E196" t="s">
        <v>83</v>
      </c>
      <c r="F196" t="s">
        <v>84</v>
      </c>
      <c r="G196" t="s">
        <v>85</v>
      </c>
      <c r="H196">
        <v>60</v>
      </c>
      <c r="I196">
        <v>50761.26</v>
      </c>
      <c r="J196">
        <v>0</v>
      </c>
      <c r="K196">
        <v>0</v>
      </c>
      <c r="O196">
        <v>1430.64</v>
      </c>
      <c r="P196">
        <v>2019.75</v>
      </c>
      <c r="Q196">
        <v>233.64</v>
      </c>
      <c r="R196">
        <v>9499.0300000000007</v>
      </c>
      <c r="S196">
        <v>584.69000000000005</v>
      </c>
      <c r="T196">
        <v>49330.62</v>
      </c>
      <c r="U196">
        <v>49330.62</v>
      </c>
      <c r="V196">
        <v>202202</v>
      </c>
      <c r="W196">
        <v>202203</v>
      </c>
    </row>
    <row r="197" spans="1:23" x14ac:dyDescent="0.35">
      <c r="A197">
        <v>2022</v>
      </c>
      <c r="B197">
        <v>2022</v>
      </c>
      <c r="C197">
        <v>2</v>
      </c>
      <c r="D197" t="s">
        <v>88</v>
      </c>
      <c r="E197" t="s">
        <v>83</v>
      </c>
      <c r="F197" t="s">
        <v>84</v>
      </c>
      <c r="G197" t="s">
        <v>85</v>
      </c>
      <c r="H197">
        <v>71</v>
      </c>
      <c r="I197">
        <v>13248.34</v>
      </c>
      <c r="J197">
        <v>0</v>
      </c>
      <c r="K197">
        <v>0</v>
      </c>
      <c r="O197">
        <v>0</v>
      </c>
      <c r="P197">
        <v>0</v>
      </c>
      <c r="Q197">
        <v>0</v>
      </c>
      <c r="R197">
        <v>0</v>
      </c>
      <c r="S197">
        <v>0</v>
      </c>
      <c r="T197">
        <v>13248.34</v>
      </c>
      <c r="U197">
        <v>13248.34</v>
      </c>
      <c r="V197">
        <v>202202</v>
      </c>
      <c r="W197">
        <v>202202</v>
      </c>
    </row>
    <row r="198" spans="1:23" x14ac:dyDescent="0.35">
      <c r="A198">
        <v>2022</v>
      </c>
      <c r="B198">
        <v>2022</v>
      </c>
      <c r="C198">
        <v>2</v>
      </c>
      <c r="D198" t="s">
        <v>88</v>
      </c>
      <c r="E198" t="s">
        <v>83</v>
      </c>
      <c r="F198" t="s">
        <v>84</v>
      </c>
      <c r="G198" t="s">
        <v>85</v>
      </c>
      <c r="H198">
        <v>71</v>
      </c>
      <c r="I198">
        <v>37547.51</v>
      </c>
      <c r="J198">
        <v>0</v>
      </c>
      <c r="K198">
        <v>0</v>
      </c>
      <c r="O198">
        <v>0</v>
      </c>
      <c r="P198">
        <v>0</v>
      </c>
      <c r="Q198">
        <v>0</v>
      </c>
      <c r="R198">
        <v>0</v>
      </c>
      <c r="S198">
        <v>0</v>
      </c>
      <c r="T198">
        <v>37547.51</v>
      </c>
      <c r="U198">
        <v>37547.51</v>
      </c>
      <c r="V198">
        <v>202202</v>
      </c>
      <c r="W198">
        <v>202203</v>
      </c>
    </row>
    <row r="199" spans="1:23" x14ac:dyDescent="0.35">
      <c r="A199">
        <v>2022</v>
      </c>
      <c r="B199">
        <v>2022</v>
      </c>
      <c r="C199">
        <v>2</v>
      </c>
      <c r="D199" t="s">
        <v>88</v>
      </c>
      <c r="E199" t="s">
        <v>83</v>
      </c>
      <c r="F199" t="s">
        <v>84</v>
      </c>
      <c r="G199" t="s">
        <v>85</v>
      </c>
      <c r="H199">
        <v>71</v>
      </c>
      <c r="I199">
        <v>8885.26</v>
      </c>
      <c r="J199">
        <v>0</v>
      </c>
      <c r="K199">
        <v>0</v>
      </c>
      <c r="O199">
        <v>0</v>
      </c>
      <c r="P199">
        <v>0</v>
      </c>
      <c r="Q199">
        <v>0</v>
      </c>
      <c r="R199">
        <v>0</v>
      </c>
      <c r="S199">
        <v>0</v>
      </c>
      <c r="T199">
        <v>8885.26</v>
      </c>
      <c r="U199">
        <v>8885.26</v>
      </c>
      <c r="V199">
        <v>202202</v>
      </c>
      <c r="W199">
        <v>202204</v>
      </c>
    </row>
    <row r="200" spans="1:23" x14ac:dyDescent="0.35">
      <c r="A200">
        <v>2022</v>
      </c>
      <c r="B200">
        <v>2022</v>
      </c>
      <c r="C200">
        <v>2</v>
      </c>
      <c r="D200" t="s">
        <v>88</v>
      </c>
      <c r="E200" t="s">
        <v>83</v>
      </c>
      <c r="F200" t="s">
        <v>84</v>
      </c>
      <c r="G200" t="s">
        <v>85</v>
      </c>
      <c r="H200">
        <v>71</v>
      </c>
      <c r="I200">
        <v>653.63</v>
      </c>
      <c r="J200">
        <v>0</v>
      </c>
      <c r="K200">
        <v>0</v>
      </c>
      <c r="O200">
        <v>0</v>
      </c>
      <c r="P200">
        <v>0</v>
      </c>
      <c r="Q200">
        <v>0</v>
      </c>
      <c r="R200">
        <v>0</v>
      </c>
      <c r="S200">
        <v>0</v>
      </c>
      <c r="T200">
        <v>653.63</v>
      </c>
      <c r="U200">
        <v>653.63</v>
      </c>
      <c r="V200">
        <v>202202</v>
      </c>
      <c r="W200">
        <v>202205</v>
      </c>
    </row>
    <row r="201" spans="1:23" x14ac:dyDescent="0.35">
      <c r="A201">
        <v>2022</v>
      </c>
      <c r="B201">
        <v>2022</v>
      </c>
      <c r="C201">
        <v>2</v>
      </c>
      <c r="D201" t="s">
        <v>88</v>
      </c>
      <c r="E201" t="s">
        <v>83</v>
      </c>
      <c r="F201" t="s">
        <v>84</v>
      </c>
      <c r="G201" t="s">
        <v>85</v>
      </c>
      <c r="H201">
        <v>71</v>
      </c>
      <c r="I201">
        <v>347.62</v>
      </c>
      <c r="J201">
        <v>0</v>
      </c>
      <c r="K201">
        <v>0</v>
      </c>
      <c r="O201">
        <v>0</v>
      </c>
      <c r="P201">
        <v>0</v>
      </c>
      <c r="Q201">
        <v>0</v>
      </c>
      <c r="R201">
        <v>0</v>
      </c>
      <c r="S201">
        <v>0</v>
      </c>
      <c r="T201">
        <v>347.62</v>
      </c>
      <c r="U201">
        <v>347.62</v>
      </c>
      <c r="V201">
        <v>202202</v>
      </c>
      <c r="W201">
        <v>202206</v>
      </c>
    </row>
    <row r="202" spans="1:23" x14ac:dyDescent="0.35">
      <c r="A202">
        <v>2022</v>
      </c>
      <c r="B202">
        <v>2022</v>
      </c>
      <c r="C202">
        <v>2</v>
      </c>
      <c r="D202" t="s">
        <v>88</v>
      </c>
      <c r="E202" t="s">
        <v>83</v>
      </c>
      <c r="F202" t="s">
        <v>84</v>
      </c>
      <c r="G202" t="s">
        <v>85</v>
      </c>
      <c r="H202">
        <v>71</v>
      </c>
      <c r="I202">
        <v>796.66</v>
      </c>
      <c r="J202">
        <v>0</v>
      </c>
      <c r="K202">
        <v>0</v>
      </c>
      <c r="O202">
        <v>0</v>
      </c>
      <c r="P202">
        <v>0</v>
      </c>
      <c r="Q202">
        <v>0</v>
      </c>
      <c r="R202">
        <v>0</v>
      </c>
      <c r="S202">
        <v>0</v>
      </c>
      <c r="T202">
        <v>796.66</v>
      </c>
      <c r="U202">
        <v>796.66</v>
      </c>
      <c r="V202">
        <v>202202</v>
      </c>
      <c r="W202">
        <v>202207</v>
      </c>
    </row>
    <row r="203" spans="1:23" x14ac:dyDescent="0.35">
      <c r="A203">
        <v>2022</v>
      </c>
      <c r="B203">
        <v>2022</v>
      </c>
      <c r="C203">
        <v>2</v>
      </c>
      <c r="D203" t="s">
        <v>88</v>
      </c>
      <c r="E203" t="s">
        <v>83</v>
      </c>
      <c r="F203" t="s">
        <v>84</v>
      </c>
      <c r="G203" t="s">
        <v>85</v>
      </c>
      <c r="H203">
        <v>71</v>
      </c>
      <c r="I203">
        <v>9.51</v>
      </c>
      <c r="J203">
        <v>0</v>
      </c>
      <c r="K203">
        <v>0</v>
      </c>
      <c r="O203">
        <v>0</v>
      </c>
      <c r="P203">
        <v>0</v>
      </c>
      <c r="Q203">
        <v>0</v>
      </c>
      <c r="R203">
        <v>0</v>
      </c>
      <c r="S203">
        <v>0</v>
      </c>
      <c r="T203">
        <v>9.51</v>
      </c>
      <c r="U203">
        <v>9.51</v>
      </c>
      <c r="V203">
        <v>202202</v>
      </c>
      <c r="W203">
        <v>202208</v>
      </c>
    </row>
    <row r="204" spans="1:23" x14ac:dyDescent="0.35">
      <c r="A204">
        <v>2022</v>
      </c>
      <c r="B204">
        <v>2022</v>
      </c>
      <c r="C204">
        <v>2</v>
      </c>
      <c r="D204" t="s">
        <v>88</v>
      </c>
      <c r="E204" t="s">
        <v>83</v>
      </c>
      <c r="F204" t="s">
        <v>84</v>
      </c>
      <c r="G204" t="s">
        <v>85</v>
      </c>
      <c r="H204">
        <v>71</v>
      </c>
      <c r="I204">
        <v>30.83</v>
      </c>
      <c r="J204">
        <v>0</v>
      </c>
      <c r="K204">
        <v>0</v>
      </c>
      <c r="O204">
        <v>0</v>
      </c>
      <c r="P204">
        <v>0</v>
      </c>
      <c r="Q204">
        <v>0</v>
      </c>
      <c r="R204">
        <v>0</v>
      </c>
      <c r="S204">
        <v>0</v>
      </c>
      <c r="T204">
        <v>30.83</v>
      </c>
      <c r="U204">
        <v>30.83</v>
      </c>
      <c r="V204">
        <v>202202</v>
      </c>
      <c r="W204">
        <v>202209</v>
      </c>
    </row>
    <row r="205" spans="1:23" x14ac:dyDescent="0.35">
      <c r="A205">
        <v>2022</v>
      </c>
      <c r="B205">
        <v>2022</v>
      </c>
      <c r="C205">
        <v>2</v>
      </c>
      <c r="D205" t="s">
        <v>88</v>
      </c>
      <c r="E205" t="s">
        <v>83</v>
      </c>
      <c r="F205" t="s">
        <v>84</v>
      </c>
      <c r="G205" t="s">
        <v>85</v>
      </c>
      <c r="H205">
        <v>71</v>
      </c>
      <c r="I205">
        <v>544.79</v>
      </c>
      <c r="J205">
        <v>0</v>
      </c>
      <c r="K205">
        <v>0</v>
      </c>
      <c r="O205">
        <v>0</v>
      </c>
      <c r="P205">
        <v>0</v>
      </c>
      <c r="Q205">
        <v>0</v>
      </c>
      <c r="R205">
        <v>0</v>
      </c>
      <c r="S205">
        <v>0</v>
      </c>
      <c r="T205">
        <v>544.79</v>
      </c>
      <c r="U205">
        <v>544.79</v>
      </c>
      <c r="V205">
        <v>202202</v>
      </c>
      <c r="W205">
        <v>202210</v>
      </c>
    </row>
    <row r="206" spans="1:23" x14ac:dyDescent="0.35">
      <c r="A206">
        <v>2022</v>
      </c>
      <c r="B206">
        <v>2022</v>
      </c>
      <c r="C206">
        <v>2</v>
      </c>
      <c r="D206" t="s">
        <v>88</v>
      </c>
      <c r="E206" t="s">
        <v>83</v>
      </c>
      <c r="F206" t="s">
        <v>84</v>
      </c>
      <c r="G206" t="s">
        <v>85</v>
      </c>
      <c r="H206">
        <v>71</v>
      </c>
      <c r="I206">
        <v>115.9</v>
      </c>
      <c r="J206">
        <v>0</v>
      </c>
      <c r="K206">
        <v>0</v>
      </c>
      <c r="O206">
        <v>0</v>
      </c>
      <c r="P206">
        <v>0</v>
      </c>
      <c r="Q206">
        <v>0</v>
      </c>
      <c r="R206">
        <v>0</v>
      </c>
      <c r="S206">
        <v>0</v>
      </c>
      <c r="T206">
        <v>115.9</v>
      </c>
      <c r="U206">
        <v>115.9</v>
      </c>
      <c r="V206">
        <v>202202</v>
      </c>
      <c r="W206">
        <v>202211</v>
      </c>
    </row>
    <row r="207" spans="1:23" x14ac:dyDescent="0.35">
      <c r="A207">
        <v>2022</v>
      </c>
      <c r="B207">
        <v>2022</v>
      </c>
      <c r="C207">
        <v>2</v>
      </c>
      <c r="D207" t="s">
        <v>88</v>
      </c>
      <c r="E207" t="s">
        <v>83</v>
      </c>
      <c r="F207" t="s">
        <v>84</v>
      </c>
      <c r="G207" t="s">
        <v>85</v>
      </c>
      <c r="H207">
        <v>71</v>
      </c>
      <c r="I207">
        <v>603.92999999999995</v>
      </c>
      <c r="J207">
        <v>0</v>
      </c>
      <c r="K207">
        <v>0</v>
      </c>
      <c r="O207">
        <v>0</v>
      </c>
      <c r="P207">
        <v>0</v>
      </c>
      <c r="Q207">
        <v>0</v>
      </c>
      <c r="R207">
        <v>0</v>
      </c>
      <c r="S207">
        <v>0</v>
      </c>
      <c r="T207">
        <v>603.92999999999995</v>
      </c>
      <c r="U207">
        <v>603.92999999999995</v>
      </c>
      <c r="V207">
        <v>202202</v>
      </c>
      <c r="W207">
        <v>202301</v>
      </c>
    </row>
    <row r="208" spans="1:23" x14ac:dyDescent="0.35">
      <c r="A208">
        <v>2022</v>
      </c>
      <c r="B208">
        <v>2022</v>
      </c>
      <c r="C208">
        <v>2</v>
      </c>
      <c r="D208" t="s">
        <v>88</v>
      </c>
      <c r="E208" t="s">
        <v>83</v>
      </c>
      <c r="F208" t="s">
        <v>84</v>
      </c>
      <c r="G208" t="s">
        <v>85</v>
      </c>
      <c r="H208">
        <v>71</v>
      </c>
      <c r="I208">
        <v>144.38999999999999</v>
      </c>
      <c r="J208">
        <v>0</v>
      </c>
      <c r="K208">
        <v>0</v>
      </c>
      <c r="O208">
        <v>0</v>
      </c>
      <c r="P208">
        <v>0</v>
      </c>
      <c r="Q208">
        <v>0</v>
      </c>
      <c r="R208">
        <v>0</v>
      </c>
      <c r="S208">
        <v>0</v>
      </c>
      <c r="T208">
        <v>144.38999999999999</v>
      </c>
      <c r="U208">
        <v>144.38999999999999</v>
      </c>
      <c r="V208">
        <v>202202</v>
      </c>
      <c r="W208">
        <v>202302</v>
      </c>
    </row>
    <row r="209" spans="1:23" x14ac:dyDescent="0.35">
      <c r="A209">
        <v>2022</v>
      </c>
      <c r="B209">
        <v>2022</v>
      </c>
      <c r="C209">
        <v>2</v>
      </c>
      <c r="D209" t="s">
        <v>88</v>
      </c>
      <c r="E209" t="s">
        <v>83</v>
      </c>
      <c r="F209" t="s">
        <v>84</v>
      </c>
      <c r="G209" t="s">
        <v>85</v>
      </c>
      <c r="H209">
        <v>82</v>
      </c>
      <c r="I209">
        <v>39.94</v>
      </c>
      <c r="J209">
        <v>0</v>
      </c>
      <c r="K209">
        <v>0</v>
      </c>
      <c r="O209">
        <v>0</v>
      </c>
      <c r="P209">
        <v>0</v>
      </c>
      <c r="Q209">
        <v>0</v>
      </c>
      <c r="R209">
        <v>0</v>
      </c>
      <c r="S209">
        <v>0</v>
      </c>
      <c r="T209">
        <v>39.94</v>
      </c>
      <c r="U209">
        <v>39.94</v>
      </c>
      <c r="V209">
        <v>202202</v>
      </c>
      <c r="W209">
        <v>202111</v>
      </c>
    </row>
    <row r="210" spans="1:23" x14ac:dyDescent="0.35">
      <c r="A210">
        <v>2022</v>
      </c>
      <c r="B210">
        <v>2022</v>
      </c>
      <c r="C210">
        <v>2</v>
      </c>
      <c r="D210" t="s">
        <v>88</v>
      </c>
      <c r="E210" t="s">
        <v>83</v>
      </c>
      <c r="F210" t="s">
        <v>84</v>
      </c>
      <c r="G210" t="s">
        <v>85</v>
      </c>
      <c r="H210">
        <v>82</v>
      </c>
      <c r="I210">
        <v>253.47</v>
      </c>
      <c r="J210">
        <v>0</v>
      </c>
      <c r="K210">
        <v>0</v>
      </c>
      <c r="O210">
        <v>0</v>
      </c>
      <c r="P210">
        <v>0</v>
      </c>
      <c r="Q210">
        <v>0</v>
      </c>
      <c r="R210">
        <v>0</v>
      </c>
      <c r="S210">
        <v>0</v>
      </c>
      <c r="T210">
        <v>253.47</v>
      </c>
      <c r="U210">
        <v>253.47</v>
      </c>
      <c r="V210">
        <v>202202</v>
      </c>
      <c r="W210">
        <v>202202</v>
      </c>
    </row>
    <row r="211" spans="1:23" x14ac:dyDescent="0.35">
      <c r="A211">
        <v>2022</v>
      </c>
      <c r="B211">
        <v>2022</v>
      </c>
      <c r="C211">
        <v>2</v>
      </c>
      <c r="D211" t="s">
        <v>88</v>
      </c>
      <c r="E211" t="s">
        <v>83</v>
      </c>
      <c r="F211" t="s">
        <v>84</v>
      </c>
      <c r="G211" t="s">
        <v>85</v>
      </c>
      <c r="H211">
        <v>82</v>
      </c>
      <c r="I211">
        <v>433.5</v>
      </c>
      <c r="J211">
        <v>0</v>
      </c>
      <c r="K211">
        <v>0</v>
      </c>
      <c r="O211">
        <v>0</v>
      </c>
      <c r="P211">
        <v>0</v>
      </c>
      <c r="Q211">
        <v>0</v>
      </c>
      <c r="R211">
        <v>0</v>
      </c>
      <c r="S211">
        <v>0</v>
      </c>
      <c r="T211">
        <v>433.5</v>
      </c>
      <c r="U211">
        <v>433.5</v>
      </c>
      <c r="V211">
        <v>202202</v>
      </c>
      <c r="W211">
        <v>202203</v>
      </c>
    </row>
    <row r="212" spans="1:23" x14ac:dyDescent="0.35">
      <c r="A212">
        <v>2022</v>
      </c>
      <c r="B212">
        <v>2022</v>
      </c>
      <c r="C212">
        <v>2</v>
      </c>
      <c r="D212" t="s">
        <v>88</v>
      </c>
      <c r="E212" t="s">
        <v>83</v>
      </c>
      <c r="F212" t="s">
        <v>84</v>
      </c>
      <c r="G212" t="s">
        <v>85</v>
      </c>
      <c r="H212">
        <v>82</v>
      </c>
      <c r="I212">
        <v>0</v>
      </c>
      <c r="J212">
        <v>0</v>
      </c>
      <c r="K212">
        <v>0</v>
      </c>
      <c r="O212">
        <v>0</v>
      </c>
      <c r="P212">
        <v>0</v>
      </c>
      <c r="Q212">
        <v>0</v>
      </c>
      <c r="R212">
        <v>0</v>
      </c>
      <c r="S212">
        <v>0</v>
      </c>
      <c r="T212">
        <v>0</v>
      </c>
      <c r="U212">
        <v>0</v>
      </c>
      <c r="V212">
        <v>202202</v>
      </c>
      <c r="W212">
        <v>202204</v>
      </c>
    </row>
    <row r="213" spans="1:23" x14ac:dyDescent="0.35">
      <c r="A213">
        <v>2022</v>
      </c>
      <c r="B213">
        <v>2022</v>
      </c>
      <c r="C213">
        <v>2</v>
      </c>
      <c r="D213" t="s">
        <v>88</v>
      </c>
      <c r="E213" t="s">
        <v>86</v>
      </c>
      <c r="F213" t="s">
        <v>87</v>
      </c>
      <c r="G213" t="s">
        <v>85</v>
      </c>
      <c r="H213">
        <v>40</v>
      </c>
      <c r="I213">
        <v>2583.89</v>
      </c>
      <c r="J213">
        <v>0</v>
      </c>
      <c r="K213">
        <v>0</v>
      </c>
      <c r="O213">
        <v>0</v>
      </c>
      <c r="P213">
        <v>0</v>
      </c>
      <c r="Q213">
        <v>0</v>
      </c>
      <c r="R213">
        <v>0</v>
      </c>
      <c r="S213">
        <v>0</v>
      </c>
      <c r="T213">
        <v>2583.89</v>
      </c>
      <c r="U213">
        <v>2583.89</v>
      </c>
      <c r="V213">
        <v>202202</v>
      </c>
      <c r="W213">
        <v>202203</v>
      </c>
    </row>
    <row r="214" spans="1:23" x14ac:dyDescent="0.35">
      <c r="A214">
        <v>2022</v>
      </c>
      <c r="B214">
        <v>2022</v>
      </c>
      <c r="C214">
        <v>2</v>
      </c>
      <c r="D214" t="s">
        <v>88</v>
      </c>
      <c r="E214" t="s">
        <v>86</v>
      </c>
      <c r="F214" t="s">
        <v>87</v>
      </c>
      <c r="G214" t="s">
        <v>85</v>
      </c>
      <c r="H214">
        <v>71</v>
      </c>
      <c r="I214">
        <v>23.1</v>
      </c>
      <c r="J214">
        <v>0</v>
      </c>
      <c r="K214">
        <v>0</v>
      </c>
      <c r="O214">
        <v>0</v>
      </c>
      <c r="P214">
        <v>0</v>
      </c>
      <c r="Q214">
        <v>0</v>
      </c>
      <c r="R214">
        <v>0</v>
      </c>
      <c r="S214">
        <v>0</v>
      </c>
      <c r="T214">
        <v>23.1</v>
      </c>
      <c r="U214">
        <v>23.1</v>
      </c>
      <c r="V214">
        <v>202202</v>
      </c>
      <c r="W214">
        <v>202202</v>
      </c>
    </row>
    <row r="215" spans="1:23" x14ac:dyDescent="0.35">
      <c r="A215">
        <v>2022</v>
      </c>
      <c r="B215">
        <v>2022</v>
      </c>
      <c r="C215">
        <v>2</v>
      </c>
      <c r="D215" t="s">
        <v>88</v>
      </c>
      <c r="E215" t="s">
        <v>86</v>
      </c>
      <c r="F215" t="s">
        <v>87</v>
      </c>
      <c r="G215" t="s">
        <v>85</v>
      </c>
      <c r="H215">
        <v>71</v>
      </c>
      <c r="I215">
        <v>185.97</v>
      </c>
      <c r="J215">
        <v>0</v>
      </c>
      <c r="K215">
        <v>0</v>
      </c>
      <c r="O215">
        <v>0</v>
      </c>
      <c r="P215">
        <v>0</v>
      </c>
      <c r="Q215">
        <v>0</v>
      </c>
      <c r="R215">
        <v>0</v>
      </c>
      <c r="S215">
        <v>0</v>
      </c>
      <c r="T215">
        <v>185.97</v>
      </c>
      <c r="U215">
        <v>185.97</v>
      </c>
      <c r="V215">
        <v>202202</v>
      </c>
      <c r="W215">
        <v>202206</v>
      </c>
    </row>
    <row r="216" spans="1:23" x14ac:dyDescent="0.35">
      <c r="A216">
        <v>2022</v>
      </c>
      <c r="B216">
        <v>2022</v>
      </c>
      <c r="C216">
        <v>3</v>
      </c>
      <c r="D216" t="s">
        <v>82</v>
      </c>
      <c r="E216" t="s">
        <v>83</v>
      </c>
      <c r="F216" t="s">
        <v>84</v>
      </c>
      <c r="G216" t="s">
        <v>85</v>
      </c>
      <c r="H216">
        <v>10</v>
      </c>
      <c r="I216">
        <v>7775.16</v>
      </c>
      <c r="J216">
        <v>0</v>
      </c>
      <c r="K216">
        <v>0</v>
      </c>
      <c r="O216">
        <v>0</v>
      </c>
      <c r="P216">
        <v>0</v>
      </c>
      <c r="Q216">
        <v>0</v>
      </c>
      <c r="R216">
        <v>0</v>
      </c>
      <c r="S216">
        <v>0</v>
      </c>
      <c r="T216">
        <v>7775.16</v>
      </c>
      <c r="U216">
        <v>7775.16</v>
      </c>
      <c r="V216">
        <v>202203</v>
      </c>
      <c r="W216">
        <v>202203</v>
      </c>
    </row>
    <row r="217" spans="1:23" x14ac:dyDescent="0.35">
      <c r="A217">
        <v>2022</v>
      </c>
      <c r="B217">
        <v>2022</v>
      </c>
      <c r="C217">
        <v>3</v>
      </c>
      <c r="D217" t="s">
        <v>82</v>
      </c>
      <c r="E217" t="s">
        <v>83</v>
      </c>
      <c r="F217" t="s">
        <v>84</v>
      </c>
      <c r="G217" t="s">
        <v>85</v>
      </c>
      <c r="H217">
        <v>10</v>
      </c>
      <c r="I217">
        <v>27080.32</v>
      </c>
      <c r="J217">
        <v>0</v>
      </c>
      <c r="K217">
        <v>0</v>
      </c>
      <c r="O217">
        <v>0</v>
      </c>
      <c r="P217">
        <v>0</v>
      </c>
      <c r="Q217">
        <v>0</v>
      </c>
      <c r="R217">
        <v>0</v>
      </c>
      <c r="S217">
        <v>0</v>
      </c>
      <c r="T217">
        <v>27080.32</v>
      </c>
      <c r="U217">
        <v>27080.32</v>
      </c>
      <c r="V217">
        <v>202203</v>
      </c>
      <c r="W217">
        <v>202204</v>
      </c>
    </row>
    <row r="218" spans="1:23" x14ac:dyDescent="0.35">
      <c r="A218">
        <v>2022</v>
      </c>
      <c r="B218">
        <v>2022</v>
      </c>
      <c r="C218">
        <v>3</v>
      </c>
      <c r="D218" t="s">
        <v>82</v>
      </c>
      <c r="E218" t="s">
        <v>83</v>
      </c>
      <c r="F218" t="s">
        <v>84</v>
      </c>
      <c r="G218" t="s">
        <v>85</v>
      </c>
      <c r="H218">
        <v>10</v>
      </c>
      <c r="I218">
        <v>3710.48</v>
      </c>
      <c r="J218">
        <v>0</v>
      </c>
      <c r="K218">
        <v>0</v>
      </c>
      <c r="O218">
        <v>0</v>
      </c>
      <c r="P218">
        <v>0</v>
      </c>
      <c r="Q218">
        <v>0</v>
      </c>
      <c r="R218">
        <v>0</v>
      </c>
      <c r="S218">
        <v>0</v>
      </c>
      <c r="T218">
        <v>3710.48</v>
      </c>
      <c r="U218">
        <v>3710.48</v>
      </c>
      <c r="V218">
        <v>202203</v>
      </c>
      <c r="W218">
        <v>202205</v>
      </c>
    </row>
    <row r="219" spans="1:23" x14ac:dyDescent="0.35">
      <c r="A219">
        <v>2022</v>
      </c>
      <c r="B219">
        <v>2022</v>
      </c>
      <c r="C219">
        <v>3</v>
      </c>
      <c r="D219" t="s">
        <v>82</v>
      </c>
      <c r="E219" t="s">
        <v>83</v>
      </c>
      <c r="F219" t="s">
        <v>84</v>
      </c>
      <c r="G219" t="s">
        <v>85</v>
      </c>
      <c r="H219">
        <v>10</v>
      </c>
      <c r="I219">
        <v>4753.7700000000004</v>
      </c>
      <c r="J219">
        <v>0</v>
      </c>
      <c r="K219">
        <v>0</v>
      </c>
      <c r="O219">
        <v>0</v>
      </c>
      <c r="P219">
        <v>0</v>
      </c>
      <c r="Q219">
        <v>0</v>
      </c>
      <c r="R219">
        <v>0</v>
      </c>
      <c r="S219">
        <v>0</v>
      </c>
      <c r="T219">
        <v>4753.7700000000004</v>
      </c>
      <c r="U219">
        <v>4753.7700000000004</v>
      </c>
      <c r="V219">
        <v>202203</v>
      </c>
      <c r="W219">
        <v>202206</v>
      </c>
    </row>
    <row r="220" spans="1:23" x14ac:dyDescent="0.35">
      <c r="A220">
        <v>2022</v>
      </c>
      <c r="B220">
        <v>2022</v>
      </c>
      <c r="C220">
        <v>3</v>
      </c>
      <c r="D220" t="s">
        <v>82</v>
      </c>
      <c r="E220" t="s">
        <v>83</v>
      </c>
      <c r="F220" t="s">
        <v>84</v>
      </c>
      <c r="G220" t="s">
        <v>85</v>
      </c>
      <c r="H220">
        <v>10</v>
      </c>
      <c r="I220">
        <v>3557.42</v>
      </c>
      <c r="J220">
        <v>0</v>
      </c>
      <c r="K220">
        <v>0</v>
      </c>
      <c r="O220">
        <v>0</v>
      </c>
      <c r="P220">
        <v>0</v>
      </c>
      <c r="Q220">
        <v>0</v>
      </c>
      <c r="R220">
        <v>0</v>
      </c>
      <c r="S220">
        <v>0</v>
      </c>
      <c r="T220">
        <v>3557.42</v>
      </c>
      <c r="U220">
        <v>3557.42</v>
      </c>
      <c r="V220">
        <v>202203</v>
      </c>
      <c r="W220">
        <v>202208</v>
      </c>
    </row>
    <row r="221" spans="1:23" x14ac:dyDescent="0.35">
      <c r="A221">
        <v>2022</v>
      </c>
      <c r="B221">
        <v>2022</v>
      </c>
      <c r="C221">
        <v>3</v>
      </c>
      <c r="D221" t="s">
        <v>82</v>
      </c>
      <c r="E221" t="s">
        <v>83</v>
      </c>
      <c r="F221" t="s">
        <v>84</v>
      </c>
      <c r="G221" t="s">
        <v>85</v>
      </c>
      <c r="H221">
        <v>10</v>
      </c>
      <c r="I221">
        <v>0</v>
      </c>
      <c r="J221">
        <v>0</v>
      </c>
      <c r="K221">
        <v>0</v>
      </c>
      <c r="O221">
        <v>0</v>
      </c>
      <c r="P221">
        <v>0</v>
      </c>
      <c r="Q221">
        <v>0</v>
      </c>
      <c r="R221">
        <v>0</v>
      </c>
      <c r="S221">
        <v>0</v>
      </c>
      <c r="T221">
        <v>0</v>
      </c>
      <c r="U221">
        <v>0</v>
      </c>
      <c r="V221">
        <v>202203</v>
      </c>
      <c r="W221">
        <v>202209</v>
      </c>
    </row>
    <row r="222" spans="1:23" x14ac:dyDescent="0.35">
      <c r="A222">
        <v>2022</v>
      </c>
      <c r="B222">
        <v>2022</v>
      </c>
      <c r="C222">
        <v>3</v>
      </c>
      <c r="D222" t="s">
        <v>82</v>
      </c>
      <c r="E222" t="s">
        <v>83</v>
      </c>
      <c r="F222" t="s">
        <v>84</v>
      </c>
      <c r="G222" t="s">
        <v>85</v>
      </c>
      <c r="H222">
        <v>10</v>
      </c>
      <c r="I222">
        <v>2459.5500000000002</v>
      </c>
      <c r="J222">
        <v>0</v>
      </c>
      <c r="K222">
        <v>0</v>
      </c>
      <c r="O222">
        <v>0</v>
      </c>
      <c r="P222">
        <v>0</v>
      </c>
      <c r="Q222">
        <v>0</v>
      </c>
      <c r="R222">
        <v>0</v>
      </c>
      <c r="S222">
        <v>0</v>
      </c>
      <c r="T222">
        <v>2459.5500000000002</v>
      </c>
      <c r="U222">
        <v>2459.5500000000002</v>
      </c>
      <c r="V222">
        <v>202203</v>
      </c>
      <c r="W222">
        <v>202210</v>
      </c>
    </row>
    <row r="223" spans="1:23" x14ac:dyDescent="0.35">
      <c r="A223">
        <v>2022</v>
      </c>
      <c r="B223">
        <v>2022</v>
      </c>
      <c r="C223">
        <v>3</v>
      </c>
      <c r="D223" t="s">
        <v>82</v>
      </c>
      <c r="E223" t="s">
        <v>83</v>
      </c>
      <c r="F223" t="s">
        <v>84</v>
      </c>
      <c r="G223" t="s">
        <v>85</v>
      </c>
      <c r="H223">
        <v>10</v>
      </c>
      <c r="I223">
        <v>1887.11</v>
      </c>
      <c r="J223">
        <v>0</v>
      </c>
      <c r="K223">
        <v>0</v>
      </c>
      <c r="O223">
        <v>0</v>
      </c>
      <c r="P223">
        <v>0</v>
      </c>
      <c r="Q223">
        <v>0</v>
      </c>
      <c r="R223">
        <v>0</v>
      </c>
      <c r="S223">
        <v>0</v>
      </c>
      <c r="T223">
        <v>1887.11</v>
      </c>
      <c r="U223">
        <v>1887.11</v>
      </c>
      <c r="V223">
        <v>202203</v>
      </c>
      <c r="W223">
        <v>202301</v>
      </c>
    </row>
    <row r="224" spans="1:23" x14ac:dyDescent="0.35">
      <c r="A224">
        <v>2022</v>
      </c>
      <c r="B224">
        <v>2022</v>
      </c>
      <c r="C224">
        <v>3</v>
      </c>
      <c r="D224" t="s">
        <v>82</v>
      </c>
      <c r="E224" t="s">
        <v>83</v>
      </c>
      <c r="F224" t="s">
        <v>84</v>
      </c>
      <c r="G224" t="s">
        <v>85</v>
      </c>
      <c r="H224">
        <v>20</v>
      </c>
      <c r="I224">
        <v>269917.86</v>
      </c>
      <c r="J224">
        <v>0</v>
      </c>
      <c r="K224">
        <v>0</v>
      </c>
      <c r="O224">
        <v>0</v>
      </c>
      <c r="P224">
        <v>0</v>
      </c>
      <c r="Q224">
        <v>0</v>
      </c>
      <c r="R224">
        <v>0</v>
      </c>
      <c r="S224">
        <v>0</v>
      </c>
      <c r="T224">
        <v>269917.86</v>
      </c>
      <c r="U224">
        <v>269917.86</v>
      </c>
      <c r="V224">
        <v>202203</v>
      </c>
      <c r="W224">
        <v>202204</v>
      </c>
    </row>
    <row r="225" spans="1:23" x14ac:dyDescent="0.35">
      <c r="A225">
        <v>2022</v>
      </c>
      <c r="B225">
        <v>2022</v>
      </c>
      <c r="C225">
        <v>3</v>
      </c>
      <c r="D225" t="s">
        <v>82</v>
      </c>
      <c r="E225" t="s">
        <v>83</v>
      </c>
      <c r="F225" t="s">
        <v>84</v>
      </c>
      <c r="G225" t="s">
        <v>85</v>
      </c>
      <c r="H225">
        <v>20</v>
      </c>
      <c r="I225">
        <v>23182.53</v>
      </c>
      <c r="J225">
        <v>0</v>
      </c>
      <c r="K225">
        <v>0</v>
      </c>
      <c r="O225">
        <v>0</v>
      </c>
      <c r="P225">
        <v>0</v>
      </c>
      <c r="Q225">
        <v>0</v>
      </c>
      <c r="R225">
        <v>0</v>
      </c>
      <c r="S225">
        <v>0</v>
      </c>
      <c r="T225">
        <v>23182.53</v>
      </c>
      <c r="U225">
        <v>23182.53</v>
      </c>
      <c r="V225">
        <v>202203</v>
      </c>
      <c r="W225">
        <v>202205</v>
      </c>
    </row>
    <row r="226" spans="1:23" x14ac:dyDescent="0.35">
      <c r="A226">
        <v>2022</v>
      </c>
      <c r="B226">
        <v>2022</v>
      </c>
      <c r="C226">
        <v>3</v>
      </c>
      <c r="D226" t="s">
        <v>82</v>
      </c>
      <c r="E226" t="s">
        <v>83</v>
      </c>
      <c r="F226" t="s">
        <v>84</v>
      </c>
      <c r="G226" t="s">
        <v>85</v>
      </c>
      <c r="H226">
        <v>40</v>
      </c>
      <c r="I226">
        <v>198042.3</v>
      </c>
      <c r="J226">
        <v>0</v>
      </c>
      <c r="K226">
        <v>165.17</v>
      </c>
      <c r="L226">
        <v>165.17</v>
      </c>
      <c r="O226">
        <v>0</v>
      </c>
      <c r="P226">
        <v>0</v>
      </c>
      <c r="Q226">
        <v>0</v>
      </c>
      <c r="R226">
        <v>0</v>
      </c>
      <c r="S226">
        <v>0</v>
      </c>
      <c r="T226">
        <v>198042.3</v>
      </c>
      <c r="U226">
        <v>198207.47</v>
      </c>
      <c r="V226">
        <v>202203</v>
      </c>
      <c r="W226">
        <v>202203</v>
      </c>
    </row>
    <row r="227" spans="1:23" x14ac:dyDescent="0.35">
      <c r="A227">
        <v>2022</v>
      </c>
      <c r="B227">
        <v>2022</v>
      </c>
      <c r="C227">
        <v>3</v>
      </c>
      <c r="D227" t="s">
        <v>82</v>
      </c>
      <c r="E227" t="s">
        <v>83</v>
      </c>
      <c r="F227" t="s">
        <v>84</v>
      </c>
      <c r="G227" t="s">
        <v>85</v>
      </c>
      <c r="H227">
        <v>40</v>
      </c>
      <c r="I227">
        <v>396363.9</v>
      </c>
      <c r="J227">
        <v>0</v>
      </c>
      <c r="K227">
        <v>29442.86</v>
      </c>
      <c r="L227">
        <v>29442.86</v>
      </c>
      <c r="O227">
        <v>0</v>
      </c>
      <c r="P227">
        <v>0</v>
      </c>
      <c r="Q227">
        <v>0</v>
      </c>
      <c r="R227">
        <v>0</v>
      </c>
      <c r="S227">
        <v>0</v>
      </c>
      <c r="T227">
        <v>396363.9</v>
      </c>
      <c r="U227">
        <v>425806.76</v>
      </c>
      <c r="V227">
        <v>202203</v>
      </c>
      <c r="W227">
        <v>202204</v>
      </c>
    </row>
    <row r="228" spans="1:23" x14ac:dyDescent="0.35">
      <c r="A228">
        <v>2022</v>
      </c>
      <c r="B228">
        <v>2022</v>
      </c>
      <c r="C228">
        <v>3</v>
      </c>
      <c r="D228" t="s">
        <v>82</v>
      </c>
      <c r="E228" t="s">
        <v>83</v>
      </c>
      <c r="F228" t="s">
        <v>84</v>
      </c>
      <c r="G228" t="s">
        <v>85</v>
      </c>
      <c r="H228">
        <v>40</v>
      </c>
      <c r="I228">
        <v>32854.9</v>
      </c>
      <c r="J228">
        <v>0</v>
      </c>
      <c r="K228">
        <v>6741.62</v>
      </c>
      <c r="L228">
        <v>6741.62</v>
      </c>
      <c r="O228">
        <v>0</v>
      </c>
      <c r="P228">
        <v>0</v>
      </c>
      <c r="Q228">
        <v>0</v>
      </c>
      <c r="R228">
        <v>0</v>
      </c>
      <c r="S228">
        <v>0</v>
      </c>
      <c r="T228">
        <v>32854.9</v>
      </c>
      <c r="U228">
        <v>39596.520000000004</v>
      </c>
      <c r="V228">
        <v>202203</v>
      </c>
      <c r="W228">
        <v>202205</v>
      </c>
    </row>
    <row r="229" spans="1:23" x14ac:dyDescent="0.35">
      <c r="A229">
        <v>2022</v>
      </c>
      <c r="B229">
        <v>2022</v>
      </c>
      <c r="C229">
        <v>3</v>
      </c>
      <c r="D229" t="s">
        <v>82</v>
      </c>
      <c r="E229" t="s">
        <v>83</v>
      </c>
      <c r="F229" t="s">
        <v>84</v>
      </c>
      <c r="G229" t="s">
        <v>85</v>
      </c>
      <c r="H229">
        <v>40</v>
      </c>
      <c r="I229">
        <v>2345.9499999999998</v>
      </c>
      <c r="J229">
        <v>0</v>
      </c>
      <c r="K229">
        <v>0</v>
      </c>
      <c r="O229">
        <v>0</v>
      </c>
      <c r="P229">
        <v>0</v>
      </c>
      <c r="Q229">
        <v>0</v>
      </c>
      <c r="R229">
        <v>0</v>
      </c>
      <c r="S229">
        <v>0</v>
      </c>
      <c r="T229">
        <v>2345.9499999999998</v>
      </c>
      <c r="U229">
        <v>2345.9499999999998</v>
      </c>
      <c r="V229">
        <v>202203</v>
      </c>
      <c r="W229">
        <v>202206</v>
      </c>
    </row>
    <row r="230" spans="1:23" x14ac:dyDescent="0.35">
      <c r="A230">
        <v>2022</v>
      </c>
      <c r="B230">
        <v>2022</v>
      </c>
      <c r="C230">
        <v>3</v>
      </c>
      <c r="D230" t="s">
        <v>82</v>
      </c>
      <c r="E230" t="s">
        <v>83</v>
      </c>
      <c r="F230" t="s">
        <v>84</v>
      </c>
      <c r="G230" t="s">
        <v>85</v>
      </c>
      <c r="H230">
        <v>40</v>
      </c>
      <c r="I230">
        <v>3350.5299999999997</v>
      </c>
      <c r="J230">
        <v>0</v>
      </c>
      <c r="K230">
        <v>39844.6</v>
      </c>
      <c r="L230">
        <v>39844.6</v>
      </c>
      <c r="O230">
        <v>0</v>
      </c>
      <c r="P230">
        <v>0</v>
      </c>
      <c r="Q230">
        <v>0</v>
      </c>
      <c r="R230">
        <v>0</v>
      </c>
      <c r="S230">
        <v>0</v>
      </c>
      <c r="T230">
        <v>3350.5299999999997</v>
      </c>
      <c r="U230">
        <v>43195.13</v>
      </c>
      <c r="V230">
        <v>202203</v>
      </c>
      <c r="W230">
        <v>202207</v>
      </c>
    </row>
    <row r="231" spans="1:23" x14ac:dyDescent="0.35">
      <c r="A231">
        <v>2022</v>
      </c>
      <c r="B231">
        <v>2022</v>
      </c>
      <c r="C231">
        <v>3</v>
      </c>
      <c r="D231" t="s">
        <v>82</v>
      </c>
      <c r="E231" t="s">
        <v>83</v>
      </c>
      <c r="F231" t="s">
        <v>84</v>
      </c>
      <c r="G231" t="s">
        <v>85</v>
      </c>
      <c r="H231">
        <v>40</v>
      </c>
      <c r="I231">
        <v>1041.33</v>
      </c>
      <c r="J231">
        <v>0</v>
      </c>
      <c r="K231">
        <v>28336.03</v>
      </c>
      <c r="L231">
        <v>28336.03</v>
      </c>
      <c r="O231">
        <v>0</v>
      </c>
      <c r="P231">
        <v>0</v>
      </c>
      <c r="Q231">
        <v>0</v>
      </c>
      <c r="R231">
        <v>0</v>
      </c>
      <c r="S231">
        <v>0</v>
      </c>
      <c r="T231">
        <v>1041.33</v>
      </c>
      <c r="U231">
        <v>29377.360000000001</v>
      </c>
      <c r="V231">
        <v>202203</v>
      </c>
      <c r="W231">
        <v>202208</v>
      </c>
    </row>
    <row r="232" spans="1:23" x14ac:dyDescent="0.35">
      <c r="A232">
        <v>2022</v>
      </c>
      <c r="B232">
        <v>2022</v>
      </c>
      <c r="C232">
        <v>3</v>
      </c>
      <c r="D232" t="s">
        <v>82</v>
      </c>
      <c r="E232" t="s">
        <v>83</v>
      </c>
      <c r="F232" t="s">
        <v>84</v>
      </c>
      <c r="G232" t="s">
        <v>85</v>
      </c>
      <c r="H232">
        <v>40</v>
      </c>
      <c r="I232">
        <v>3177.52</v>
      </c>
      <c r="J232">
        <v>0</v>
      </c>
      <c r="K232">
        <v>1882.16</v>
      </c>
      <c r="L232">
        <v>1882.16</v>
      </c>
      <c r="O232">
        <v>0</v>
      </c>
      <c r="P232">
        <v>0</v>
      </c>
      <c r="Q232">
        <v>0</v>
      </c>
      <c r="R232">
        <v>0</v>
      </c>
      <c r="S232">
        <v>0</v>
      </c>
      <c r="T232">
        <v>3177.52</v>
      </c>
      <c r="U232">
        <v>5059.68</v>
      </c>
      <c r="V232">
        <v>202203</v>
      </c>
      <c r="W232">
        <v>202209</v>
      </c>
    </row>
    <row r="233" spans="1:23" x14ac:dyDescent="0.35">
      <c r="A233">
        <v>2022</v>
      </c>
      <c r="B233">
        <v>2022</v>
      </c>
      <c r="C233">
        <v>3</v>
      </c>
      <c r="D233" t="s">
        <v>82</v>
      </c>
      <c r="E233" t="s">
        <v>83</v>
      </c>
      <c r="F233" t="s">
        <v>84</v>
      </c>
      <c r="G233" t="s">
        <v>85</v>
      </c>
      <c r="H233">
        <v>40</v>
      </c>
      <c r="I233">
        <v>1016.01</v>
      </c>
      <c r="J233">
        <v>0</v>
      </c>
      <c r="K233">
        <v>938.04</v>
      </c>
      <c r="L233">
        <v>938.04</v>
      </c>
      <c r="O233">
        <v>0</v>
      </c>
      <c r="P233">
        <v>0</v>
      </c>
      <c r="Q233">
        <v>0</v>
      </c>
      <c r="R233">
        <v>0</v>
      </c>
      <c r="S233">
        <v>0</v>
      </c>
      <c r="T233">
        <v>1016.01</v>
      </c>
      <c r="U233">
        <v>1954.05</v>
      </c>
      <c r="V233">
        <v>202203</v>
      </c>
      <c r="W233">
        <v>202210</v>
      </c>
    </row>
    <row r="234" spans="1:23" x14ac:dyDescent="0.35">
      <c r="A234">
        <v>2022</v>
      </c>
      <c r="B234">
        <v>2022</v>
      </c>
      <c r="C234">
        <v>3</v>
      </c>
      <c r="D234" t="s">
        <v>82</v>
      </c>
      <c r="E234" t="s">
        <v>83</v>
      </c>
      <c r="F234" t="s">
        <v>84</v>
      </c>
      <c r="G234" t="s">
        <v>85</v>
      </c>
      <c r="H234">
        <v>40</v>
      </c>
      <c r="I234">
        <v>3333.58</v>
      </c>
      <c r="J234">
        <v>0</v>
      </c>
      <c r="K234">
        <v>6344.68</v>
      </c>
      <c r="L234">
        <v>6344.68</v>
      </c>
      <c r="O234">
        <v>0</v>
      </c>
      <c r="P234">
        <v>0</v>
      </c>
      <c r="Q234">
        <v>0</v>
      </c>
      <c r="R234">
        <v>0</v>
      </c>
      <c r="S234">
        <v>0</v>
      </c>
      <c r="T234">
        <v>3333.58</v>
      </c>
      <c r="U234">
        <v>9678.26</v>
      </c>
      <c r="V234">
        <v>202203</v>
      </c>
      <c r="W234">
        <v>202211</v>
      </c>
    </row>
    <row r="235" spans="1:23" x14ac:dyDescent="0.35">
      <c r="A235">
        <v>2022</v>
      </c>
      <c r="B235">
        <v>2022</v>
      </c>
      <c r="C235">
        <v>3</v>
      </c>
      <c r="D235" t="s">
        <v>82</v>
      </c>
      <c r="E235" t="s">
        <v>83</v>
      </c>
      <c r="F235" t="s">
        <v>84</v>
      </c>
      <c r="G235" t="s">
        <v>85</v>
      </c>
      <c r="H235">
        <v>40</v>
      </c>
      <c r="I235">
        <v>353.11</v>
      </c>
      <c r="J235">
        <v>0</v>
      </c>
      <c r="K235">
        <v>3631.26</v>
      </c>
      <c r="L235">
        <v>3631.26</v>
      </c>
      <c r="O235">
        <v>0</v>
      </c>
      <c r="P235">
        <v>0</v>
      </c>
      <c r="Q235">
        <v>0</v>
      </c>
      <c r="R235">
        <v>0</v>
      </c>
      <c r="S235">
        <v>0</v>
      </c>
      <c r="T235">
        <v>353.11</v>
      </c>
      <c r="U235">
        <v>3984.3700000000003</v>
      </c>
      <c r="V235">
        <v>202203</v>
      </c>
      <c r="W235">
        <v>202212</v>
      </c>
    </row>
    <row r="236" spans="1:23" x14ac:dyDescent="0.35">
      <c r="A236">
        <v>2022</v>
      </c>
      <c r="B236">
        <v>2022</v>
      </c>
      <c r="C236">
        <v>3</v>
      </c>
      <c r="D236" t="s">
        <v>82</v>
      </c>
      <c r="E236" t="s">
        <v>83</v>
      </c>
      <c r="F236" t="s">
        <v>84</v>
      </c>
      <c r="G236" t="s">
        <v>85</v>
      </c>
      <c r="H236">
        <v>40</v>
      </c>
      <c r="I236">
        <v>314.2</v>
      </c>
      <c r="J236">
        <v>0</v>
      </c>
      <c r="K236">
        <v>15589.57</v>
      </c>
      <c r="L236">
        <v>15589.57</v>
      </c>
      <c r="O236">
        <v>0</v>
      </c>
      <c r="P236">
        <v>0</v>
      </c>
      <c r="Q236">
        <v>0</v>
      </c>
      <c r="R236">
        <v>0</v>
      </c>
      <c r="S236">
        <v>0</v>
      </c>
      <c r="T236">
        <v>314.2</v>
      </c>
      <c r="U236">
        <v>15903.77</v>
      </c>
      <c r="V236">
        <v>202203</v>
      </c>
      <c r="W236">
        <v>202301</v>
      </c>
    </row>
    <row r="237" spans="1:23" x14ac:dyDescent="0.35">
      <c r="A237">
        <v>2022</v>
      </c>
      <c r="B237">
        <v>2022</v>
      </c>
      <c r="C237">
        <v>3</v>
      </c>
      <c r="D237" t="s">
        <v>82</v>
      </c>
      <c r="E237" t="s">
        <v>83</v>
      </c>
      <c r="F237" t="s">
        <v>84</v>
      </c>
      <c r="G237" t="s">
        <v>85</v>
      </c>
      <c r="H237">
        <v>40</v>
      </c>
      <c r="I237">
        <v>813.05</v>
      </c>
      <c r="J237">
        <v>0</v>
      </c>
      <c r="K237">
        <v>3219.79</v>
      </c>
      <c r="L237">
        <v>3219.79</v>
      </c>
      <c r="O237">
        <v>0</v>
      </c>
      <c r="P237">
        <v>0</v>
      </c>
      <c r="Q237">
        <v>0</v>
      </c>
      <c r="R237">
        <v>0</v>
      </c>
      <c r="S237">
        <v>0</v>
      </c>
      <c r="T237">
        <v>813.05</v>
      </c>
      <c r="U237">
        <v>4032.84</v>
      </c>
      <c r="V237">
        <v>202203</v>
      </c>
      <c r="W237">
        <v>202302</v>
      </c>
    </row>
    <row r="238" spans="1:23" x14ac:dyDescent="0.35">
      <c r="A238">
        <v>2022</v>
      </c>
      <c r="B238">
        <v>2022</v>
      </c>
      <c r="C238">
        <v>3</v>
      </c>
      <c r="D238" t="s">
        <v>82</v>
      </c>
      <c r="E238" t="s">
        <v>83</v>
      </c>
      <c r="F238" t="s">
        <v>84</v>
      </c>
      <c r="G238" t="s">
        <v>85</v>
      </c>
      <c r="H238">
        <v>50</v>
      </c>
      <c r="I238">
        <v>19508.650000000001</v>
      </c>
      <c r="J238">
        <v>0</v>
      </c>
      <c r="K238">
        <v>0</v>
      </c>
      <c r="O238">
        <v>0</v>
      </c>
      <c r="P238">
        <v>0</v>
      </c>
      <c r="Q238">
        <v>0</v>
      </c>
      <c r="R238">
        <v>0</v>
      </c>
      <c r="S238">
        <v>0</v>
      </c>
      <c r="T238">
        <v>19508.650000000001</v>
      </c>
      <c r="U238">
        <v>19508.650000000001</v>
      </c>
      <c r="V238">
        <v>202203</v>
      </c>
      <c r="W238">
        <v>202204</v>
      </c>
    </row>
    <row r="239" spans="1:23" x14ac:dyDescent="0.35">
      <c r="A239">
        <v>2022</v>
      </c>
      <c r="B239">
        <v>2022</v>
      </c>
      <c r="C239">
        <v>3</v>
      </c>
      <c r="D239" t="s">
        <v>82</v>
      </c>
      <c r="E239" t="s">
        <v>83</v>
      </c>
      <c r="F239" t="s">
        <v>84</v>
      </c>
      <c r="G239" t="s">
        <v>85</v>
      </c>
      <c r="H239">
        <v>60</v>
      </c>
      <c r="I239">
        <v>535183.41</v>
      </c>
      <c r="J239">
        <v>0</v>
      </c>
      <c r="K239">
        <v>0</v>
      </c>
      <c r="O239">
        <v>16974.89</v>
      </c>
      <c r="P239">
        <v>25425.48</v>
      </c>
      <c r="Q239">
        <v>2783.42</v>
      </c>
      <c r="R239">
        <v>91448.31</v>
      </c>
      <c r="S239">
        <v>6777.04</v>
      </c>
      <c r="T239">
        <v>518208.52</v>
      </c>
      <c r="U239">
        <v>518208.52</v>
      </c>
      <c r="V239">
        <v>202203</v>
      </c>
      <c r="W239">
        <v>202203</v>
      </c>
    </row>
    <row r="240" spans="1:23" x14ac:dyDescent="0.35">
      <c r="A240">
        <v>2022</v>
      </c>
      <c r="B240">
        <v>2022</v>
      </c>
      <c r="C240">
        <v>3</v>
      </c>
      <c r="D240" t="s">
        <v>82</v>
      </c>
      <c r="E240" t="s">
        <v>83</v>
      </c>
      <c r="F240" t="s">
        <v>84</v>
      </c>
      <c r="G240" t="s">
        <v>85</v>
      </c>
      <c r="H240">
        <v>60</v>
      </c>
      <c r="I240">
        <v>1135891.32</v>
      </c>
      <c r="J240">
        <v>0</v>
      </c>
      <c r="K240">
        <v>0</v>
      </c>
      <c r="O240">
        <v>18783.54</v>
      </c>
      <c r="P240">
        <v>30305.41</v>
      </c>
      <c r="Q240">
        <v>3241.2</v>
      </c>
      <c r="R240">
        <v>109631.34</v>
      </c>
      <c r="S240">
        <v>7619.15</v>
      </c>
      <c r="T240">
        <v>1117107.78</v>
      </c>
      <c r="U240">
        <v>1117107.78</v>
      </c>
      <c r="V240">
        <v>202203</v>
      </c>
      <c r="W240">
        <v>202204</v>
      </c>
    </row>
    <row r="241" spans="1:23" x14ac:dyDescent="0.35">
      <c r="A241">
        <v>2022</v>
      </c>
      <c r="B241">
        <v>2022</v>
      </c>
      <c r="C241">
        <v>3</v>
      </c>
      <c r="D241" t="s">
        <v>82</v>
      </c>
      <c r="E241" t="s">
        <v>83</v>
      </c>
      <c r="F241" t="s">
        <v>84</v>
      </c>
      <c r="G241" t="s">
        <v>85</v>
      </c>
      <c r="H241">
        <v>60</v>
      </c>
      <c r="I241">
        <v>104275.71</v>
      </c>
      <c r="J241">
        <v>0</v>
      </c>
      <c r="K241">
        <v>0</v>
      </c>
      <c r="O241">
        <v>5110.5600000000004</v>
      </c>
      <c r="P241">
        <v>3790.43</v>
      </c>
      <c r="Q241">
        <v>245.02</v>
      </c>
      <c r="R241">
        <v>15308.06</v>
      </c>
      <c r="S241">
        <v>877.45</v>
      </c>
      <c r="T241">
        <v>99165.15</v>
      </c>
      <c r="U241">
        <v>99165.15</v>
      </c>
      <c r="V241">
        <v>202203</v>
      </c>
      <c r="W241">
        <v>202205</v>
      </c>
    </row>
    <row r="242" spans="1:23" x14ac:dyDescent="0.35">
      <c r="A242">
        <v>2022</v>
      </c>
      <c r="B242">
        <v>2022</v>
      </c>
      <c r="C242">
        <v>3</v>
      </c>
      <c r="D242" t="s">
        <v>82</v>
      </c>
      <c r="E242" t="s">
        <v>83</v>
      </c>
      <c r="F242" t="s">
        <v>84</v>
      </c>
      <c r="G242" t="s">
        <v>85</v>
      </c>
      <c r="H242">
        <v>60</v>
      </c>
      <c r="I242">
        <v>-53.25</v>
      </c>
      <c r="J242">
        <v>0</v>
      </c>
      <c r="K242">
        <v>0</v>
      </c>
      <c r="O242">
        <v>0</v>
      </c>
      <c r="P242">
        <v>0</v>
      </c>
      <c r="Q242">
        <v>0</v>
      </c>
      <c r="R242">
        <v>0</v>
      </c>
      <c r="S242">
        <v>0</v>
      </c>
      <c r="T242">
        <v>-53.25</v>
      </c>
      <c r="U242">
        <v>-53.25</v>
      </c>
      <c r="V242">
        <v>202203</v>
      </c>
      <c r="W242">
        <v>202206</v>
      </c>
    </row>
    <row r="243" spans="1:23" x14ac:dyDescent="0.35">
      <c r="A243">
        <v>2022</v>
      </c>
      <c r="B243">
        <v>2022</v>
      </c>
      <c r="C243">
        <v>3</v>
      </c>
      <c r="D243" t="s">
        <v>82</v>
      </c>
      <c r="E243" t="s">
        <v>83</v>
      </c>
      <c r="F243" t="s">
        <v>84</v>
      </c>
      <c r="G243" t="s">
        <v>85</v>
      </c>
      <c r="H243">
        <v>71</v>
      </c>
      <c r="I243">
        <v>290564.68</v>
      </c>
      <c r="J243">
        <v>0</v>
      </c>
      <c r="K243">
        <v>0</v>
      </c>
      <c r="O243">
        <v>0</v>
      </c>
      <c r="P243">
        <v>0</v>
      </c>
      <c r="Q243">
        <v>0</v>
      </c>
      <c r="R243">
        <v>0</v>
      </c>
      <c r="S243">
        <v>0</v>
      </c>
      <c r="T243">
        <v>290564.68</v>
      </c>
      <c r="U243">
        <v>290564.68</v>
      </c>
      <c r="V243">
        <v>202203</v>
      </c>
      <c r="W243">
        <v>202203</v>
      </c>
    </row>
    <row r="244" spans="1:23" x14ac:dyDescent="0.35">
      <c r="A244">
        <v>2022</v>
      </c>
      <c r="B244">
        <v>2022</v>
      </c>
      <c r="C244">
        <v>3</v>
      </c>
      <c r="D244" t="s">
        <v>82</v>
      </c>
      <c r="E244" t="s">
        <v>83</v>
      </c>
      <c r="F244" t="s">
        <v>84</v>
      </c>
      <c r="G244" t="s">
        <v>85</v>
      </c>
      <c r="H244">
        <v>71</v>
      </c>
      <c r="I244">
        <v>395609.07</v>
      </c>
      <c r="J244">
        <v>0</v>
      </c>
      <c r="K244">
        <v>0</v>
      </c>
      <c r="O244">
        <v>0</v>
      </c>
      <c r="P244">
        <v>0</v>
      </c>
      <c r="Q244">
        <v>0</v>
      </c>
      <c r="R244">
        <v>0</v>
      </c>
      <c r="S244">
        <v>0</v>
      </c>
      <c r="T244">
        <v>395609.07</v>
      </c>
      <c r="U244">
        <v>395609.07</v>
      </c>
      <c r="V244">
        <v>202203</v>
      </c>
      <c r="W244">
        <v>202204</v>
      </c>
    </row>
    <row r="245" spans="1:23" x14ac:dyDescent="0.35">
      <c r="A245">
        <v>2022</v>
      </c>
      <c r="B245">
        <v>2022</v>
      </c>
      <c r="C245">
        <v>3</v>
      </c>
      <c r="D245" t="s">
        <v>82</v>
      </c>
      <c r="E245" t="s">
        <v>83</v>
      </c>
      <c r="F245" t="s">
        <v>84</v>
      </c>
      <c r="G245" t="s">
        <v>85</v>
      </c>
      <c r="H245">
        <v>71</v>
      </c>
      <c r="I245">
        <v>34470.1</v>
      </c>
      <c r="J245">
        <v>0</v>
      </c>
      <c r="K245">
        <v>0</v>
      </c>
      <c r="O245">
        <v>0</v>
      </c>
      <c r="P245">
        <v>0</v>
      </c>
      <c r="Q245">
        <v>0</v>
      </c>
      <c r="R245">
        <v>0</v>
      </c>
      <c r="S245">
        <v>0</v>
      </c>
      <c r="T245">
        <v>34470.1</v>
      </c>
      <c r="U245">
        <v>34470.1</v>
      </c>
      <c r="V245">
        <v>202203</v>
      </c>
      <c r="W245">
        <v>202205</v>
      </c>
    </row>
    <row r="246" spans="1:23" x14ac:dyDescent="0.35">
      <c r="A246">
        <v>2022</v>
      </c>
      <c r="B246">
        <v>2022</v>
      </c>
      <c r="C246">
        <v>3</v>
      </c>
      <c r="D246" t="s">
        <v>82</v>
      </c>
      <c r="E246" t="s">
        <v>83</v>
      </c>
      <c r="F246" t="s">
        <v>84</v>
      </c>
      <c r="G246" t="s">
        <v>85</v>
      </c>
      <c r="H246">
        <v>71</v>
      </c>
      <c r="I246">
        <v>28505.8</v>
      </c>
      <c r="J246">
        <v>0</v>
      </c>
      <c r="K246">
        <v>0</v>
      </c>
      <c r="O246">
        <v>0</v>
      </c>
      <c r="P246">
        <v>0</v>
      </c>
      <c r="Q246">
        <v>0</v>
      </c>
      <c r="R246">
        <v>0</v>
      </c>
      <c r="S246">
        <v>0</v>
      </c>
      <c r="T246">
        <v>28505.8</v>
      </c>
      <c r="U246">
        <v>28505.8</v>
      </c>
      <c r="V246">
        <v>202203</v>
      </c>
      <c r="W246">
        <v>202206</v>
      </c>
    </row>
    <row r="247" spans="1:23" x14ac:dyDescent="0.35">
      <c r="A247">
        <v>2022</v>
      </c>
      <c r="B247">
        <v>2022</v>
      </c>
      <c r="C247">
        <v>3</v>
      </c>
      <c r="D247" t="s">
        <v>82</v>
      </c>
      <c r="E247" t="s">
        <v>83</v>
      </c>
      <c r="F247" t="s">
        <v>84</v>
      </c>
      <c r="G247" t="s">
        <v>85</v>
      </c>
      <c r="H247">
        <v>71</v>
      </c>
      <c r="I247">
        <v>24220.32</v>
      </c>
      <c r="J247">
        <v>0</v>
      </c>
      <c r="K247">
        <v>0</v>
      </c>
      <c r="O247">
        <v>0</v>
      </c>
      <c r="P247">
        <v>0</v>
      </c>
      <c r="Q247">
        <v>0</v>
      </c>
      <c r="R247">
        <v>0</v>
      </c>
      <c r="S247">
        <v>0</v>
      </c>
      <c r="T247">
        <v>24220.32</v>
      </c>
      <c r="U247">
        <v>24220.32</v>
      </c>
      <c r="V247">
        <v>202203</v>
      </c>
      <c r="W247">
        <v>202207</v>
      </c>
    </row>
    <row r="248" spans="1:23" x14ac:dyDescent="0.35">
      <c r="A248">
        <v>2022</v>
      </c>
      <c r="B248">
        <v>2022</v>
      </c>
      <c r="C248">
        <v>3</v>
      </c>
      <c r="D248" t="s">
        <v>82</v>
      </c>
      <c r="E248" t="s">
        <v>83</v>
      </c>
      <c r="F248" t="s">
        <v>84</v>
      </c>
      <c r="G248" t="s">
        <v>85</v>
      </c>
      <c r="H248">
        <v>71</v>
      </c>
      <c r="I248">
        <v>3743.94</v>
      </c>
      <c r="J248">
        <v>0</v>
      </c>
      <c r="K248">
        <v>0</v>
      </c>
      <c r="O248">
        <v>0</v>
      </c>
      <c r="P248">
        <v>0</v>
      </c>
      <c r="Q248">
        <v>0</v>
      </c>
      <c r="R248">
        <v>0</v>
      </c>
      <c r="S248">
        <v>0</v>
      </c>
      <c r="T248">
        <v>3743.94</v>
      </c>
      <c r="U248">
        <v>3743.94</v>
      </c>
      <c r="V248">
        <v>202203</v>
      </c>
      <c r="W248">
        <v>202208</v>
      </c>
    </row>
    <row r="249" spans="1:23" x14ac:dyDescent="0.35">
      <c r="A249">
        <v>2022</v>
      </c>
      <c r="B249">
        <v>2022</v>
      </c>
      <c r="C249">
        <v>3</v>
      </c>
      <c r="D249" t="s">
        <v>82</v>
      </c>
      <c r="E249" t="s">
        <v>83</v>
      </c>
      <c r="F249" t="s">
        <v>84</v>
      </c>
      <c r="G249" t="s">
        <v>85</v>
      </c>
      <c r="H249">
        <v>71</v>
      </c>
      <c r="I249">
        <v>9065.89</v>
      </c>
      <c r="J249">
        <v>0</v>
      </c>
      <c r="K249">
        <v>0</v>
      </c>
      <c r="O249">
        <v>0</v>
      </c>
      <c r="P249">
        <v>0</v>
      </c>
      <c r="Q249">
        <v>0</v>
      </c>
      <c r="R249">
        <v>0</v>
      </c>
      <c r="S249">
        <v>0</v>
      </c>
      <c r="T249">
        <v>9065.89</v>
      </c>
      <c r="U249">
        <v>9065.89</v>
      </c>
      <c r="V249">
        <v>202203</v>
      </c>
      <c r="W249">
        <v>202209</v>
      </c>
    </row>
    <row r="250" spans="1:23" x14ac:dyDescent="0.35">
      <c r="A250">
        <v>2022</v>
      </c>
      <c r="B250">
        <v>2022</v>
      </c>
      <c r="C250">
        <v>3</v>
      </c>
      <c r="D250" t="s">
        <v>82</v>
      </c>
      <c r="E250" t="s">
        <v>83</v>
      </c>
      <c r="F250" t="s">
        <v>84</v>
      </c>
      <c r="G250" t="s">
        <v>85</v>
      </c>
      <c r="H250">
        <v>71</v>
      </c>
      <c r="I250">
        <v>2068.0500000000002</v>
      </c>
      <c r="J250">
        <v>0</v>
      </c>
      <c r="K250">
        <v>0</v>
      </c>
      <c r="O250">
        <v>0</v>
      </c>
      <c r="P250">
        <v>0</v>
      </c>
      <c r="Q250">
        <v>0</v>
      </c>
      <c r="R250">
        <v>0</v>
      </c>
      <c r="S250">
        <v>0</v>
      </c>
      <c r="T250">
        <v>2068.0500000000002</v>
      </c>
      <c r="U250">
        <v>2068.0500000000002</v>
      </c>
      <c r="V250">
        <v>202203</v>
      </c>
      <c r="W250">
        <v>202210</v>
      </c>
    </row>
    <row r="251" spans="1:23" x14ac:dyDescent="0.35">
      <c r="A251">
        <v>2022</v>
      </c>
      <c r="B251">
        <v>2022</v>
      </c>
      <c r="C251">
        <v>3</v>
      </c>
      <c r="D251" t="s">
        <v>82</v>
      </c>
      <c r="E251" t="s">
        <v>83</v>
      </c>
      <c r="F251" t="s">
        <v>84</v>
      </c>
      <c r="G251" t="s">
        <v>85</v>
      </c>
      <c r="H251">
        <v>71</v>
      </c>
      <c r="I251">
        <v>1910.64</v>
      </c>
      <c r="J251">
        <v>0</v>
      </c>
      <c r="K251">
        <v>0</v>
      </c>
      <c r="O251">
        <v>0</v>
      </c>
      <c r="P251">
        <v>0</v>
      </c>
      <c r="Q251">
        <v>0</v>
      </c>
      <c r="R251">
        <v>0</v>
      </c>
      <c r="S251">
        <v>0</v>
      </c>
      <c r="T251">
        <v>1910.64</v>
      </c>
      <c r="U251">
        <v>1910.64</v>
      </c>
      <c r="V251">
        <v>202203</v>
      </c>
      <c r="W251">
        <v>202211</v>
      </c>
    </row>
    <row r="252" spans="1:23" x14ac:dyDescent="0.35">
      <c r="A252">
        <v>2022</v>
      </c>
      <c r="B252">
        <v>2022</v>
      </c>
      <c r="C252">
        <v>3</v>
      </c>
      <c r="D252" t="s">
        <v>82</v>
      </c>
      <c r="E252" t="s">
        <v>83</v>
      </c>
      <c r="F252" t="s">
        <v>84</v>
      </c>
      <c r="G252" t="s">
        <v>85</v>
      </c>
      <c r="H252">
        <v>71</v>
      </c>
      <c r="I252">
        <v>2751.49</v>
      </c>
      <c r="J252">
        <v>0</v>
      </c>
      <c r="K252">
        <v>0</v>
      </c>
      <c r="O252">
        <v>0</v>
      </c>
      <c r="P252">
        <v>0</v>
      </c>
      <c r="Q252">
        <v>0</v>
      </c>
      <c r="R252">
        <v>0</v>
      </c>
      <c r="S252">
        <v>0</v>
      </c>
      <c r="T252">
        <v>2751.49</v>
      </c>
      <c r="U252">
        <v>2751.49</v>
      </c>
      <c r="V252">
        <v>202203</v>
      </c>
      <c r="W252">
        <v>202212</v>
      </c>
    </row>
    <row r="253" spans="1:23" x14ac:dyDescent="0.35">
      <c r="A253">
        <v>2022</v>
      </c>
      <c r="B253">
        <v>2022</v>
      </c>
      <c r="C253">
        <v>3</v>
      </c>
      <c r="D253" t="s">
        <v>82</v>
      </c>
      <c r="E253" t="s">
        <v>83</v>
      </c>
      <c r="F253" t="s">
        <v>84</v>
      </c>
      <c r="G253" t="s">
        <v>85</v>
      </c>
      <c r="H253">
        <v>71</v>
      </c>
      <c r="I253">
        <v>1649.46</v>
      </c>
      <c r="J253">
        <v>0</v>
      </c>
      <c r="K253">
        <v>0</v>
      </c>
      <c r="O253">
        <v>0</v>
      </c>
      <c r="P253">
        <v>0</v>
      </c>
      <c r="Q253">
        <v>0</v>
      </c>
      <c r="R253">
        <v>0</v>
      </c>
      <c r="S253">
        <v>0</v>
      </c>
      <c r="T253">
        <v>1649.46</v>
      </c>
      <c r="U253">
        <v>1649.46</v>
      </c>
      <c r="V253">
        <v>202203</v>
      </c>
      <c r="W253">
        <v>202301</v>
      </c>
    </row>
    <row r="254" spans="1:23" x14ac:dyDescent="0.35">
      <c r="A254">
        <v>2022</v>
      </c>
      <c r="B254">
        <v>2022</v>
      </c>
      <c r="C254">
        <v>3</v>
      </c>
      <c r="D254" t="s">
        <v>82</v>
      </c>
      <c r="E254" t="s">
        <v>83</v>
      </c>
      <c r="F254" t="s">
        <v>84</v>
      </c>
      <c r="G254" t="s">
        <v>85</v>
      </c>
      <c r="H254">
        <v>71</v>
      </c>
      <c r="I254">
        <v>1511.18</v>
      </c>
      <c r="J254">
        <v>0</v>
      </c>
      <c r="K254">
        <v>0</v>
      </c>
      <c r="O254">
        <v>0</v>
      </c>
      <c r="P254">
        <v>0</v>
      </c>
      <c r="Q254">
        <v>0</v>
      </c>
      <c r="R254">
        <v>0</v>
      </c>
      <c r="S254">
        <v>0</v>
      </c>
      <c r="T254">
        <v>1511.18</v>
      </c>
      <c r="U254">
        <v>1511.18</v>
      </c>
      <c r="V254">
        <v>202203</v>
      </c>
      <c r="W254">
        <v>202302</v>
      </c>
    </row>
    <row r="255" spans="1:23" x14ac:dyDescent="0.35">
      <c r="A255">
        <v>2022</v>
      </c>
      <c r="B255">
        <v>2022</v>
      </c>
      <c r="C255">
        <v>3</v>
      </c>
      <c r="D255" t="s">
        <v>82</v>
      </c>
      <c r="E255" t="s">
        <v>83</v>
      </c>
      <c r="F255" t="s">
        <v>84</v>
      </c>
      <c r="G255" t="s">
        <v>85</v>
      </c>
      <c r="H255">
        <v>72</v>
      </c>
      <c r="I255">
        <v>384.05</v>
      </c>
      <c r="J255">
        <v>0</v>
      </c>
      <c r="K255">
        <v>0</v>
      </c>
      <c r="O255">
        <v>0</v>
      </c>
      <c r="P255">
        <v>0</v>
      </c>
      <c r="Q255">
        <v>0</v>
      </c>
      <c r="R255">
        <v>0</v>
      </c>
      <c r="S255">
        <v>0</v>
      </c>
      <c r="T255">
        <v>384.05</v>
      </c>
      <c r="U255">
        <v>384.05</v>
      </c>
      <c r="V255">
        <v>202203</v>
      </c>
      <c r="W255">
        <v>202203</v>
      </c>
    </row>
    <row r="256" spans="1:23" x14ac:dyDescent="0.35">
      <c r="A256">
        <v>2022</v>
      </c>
      <c r="B256">
        <v>2022</v>
      </c>
      <c r="C256">
        <v>3</v>
      </c>
      <c r="D256" t="s">
        <v>82</v>
      </c>
      <c r="E256" t="s">
        <v>83</v>
      </c>
      <c r="F256" t="s">
        <v>84</v>
      </c>
      <c r="G256" t="s">
        <v>85</v>
      </c>
      <c r="H256">
        <v>72</v>
      </c>
      <c r="I256">
        <v>989.79</v>
      </c>
      <c r="J256">
        <v>0</v>
      </c>
      <c r="K256">
        <v>0</v>
      </c>
      <c r="O256">
        <v>0</v>
      </c>
      <c r="P256">
        <v>0</v>
      </c>
      <c r="Q256">
        <v>0</v>
      </c>
      <c r="R256">
        <v>0</v>
      </c>
      <c r="S256">
        <v>0</v>
      </c>
      <c r="T256">
        <v>989.79</v>
      </c>
      <c r="U256">
        <v>989.79</v>
      </c>
      <c r="V256">
        <v>202203</v>
      </c>
      <c r="W256">
        <v>202204</v>
      </c>
    </row>
    <row r="257" spans="1:23" x14ac:dyDescent="0.35">
      <c r="A257">
        <v>2022</v>
      </c>
      <c r="B257">
        <v>2022</v>
      </c>
      <c r="C257">
        <v>3</v>
      </c>
      <c r="D257" t="s">
        <v>82</v>
      </c>
      <c r="E257" t="s">
        <v>83</v>
      </c>
      <c r="F257" t="s">
        <v>84</v>
      </c>
      <c r="G257" t="s">
        <v>85</v>
      </c>
      <c r="H257">
        <v>72</v>
      </c>
      <c r="I257">
        <v>102.11</v>
      </c>
      <c r="J257">
        <v>0</v>
      </c>
      <c r="K257">
        <v>0</v>
      </c>
      <c r="O257">
        <v>0</v>
      </c>
      <c r="P257">
        <v>0</v>
      </c>
      <c r="Q257">
        <v>0</v>
      </c>
      <c r="R257">
        <v>0</v>
      </c>
      <c r="S257">
        <v>0</v>
      </c>
      <c r="T257">
        <v>102.11</v>
      </c>
      <c r="U257">
        <v>102.11</v>
      </c>
      <c r="V257">
        <v>202203</v>
      </c>
      <c r="W257">
        <v>202206</v>
      </c>
    </row>
    <row r="258" spans="1:23" x14ac:dyDescent="0.35">
      <c r="A258">
        <v>2022</v>
      </c>
      <c r="B258">
        <v>2022</v>
      </c>
      <c r="C258">
        <v>3</v>
      </c>
      <c r="D258" t="s">
        <v>82</v>
      </c>
      <c r="E258" t="s">
        <v>83</v>
      </c>
      <c r="F258" t="s">
        <v>84</v>
      </c>
      <c r="G258" t="s">
        <v>85</v>
      </c>
      <c r="H258">
        <v>72</v>
      </c>
      <c r="I258">
        <v>92.83</v>
      </c>
      <c r="J258">
        <v>0</v>
      </c>
      <c r="K258">
        <v>0</v>
      </c>
      <c r="O258">
        <v>0</v>
      </c>
      <c r="P258">
        <v>0</v>
      </c>
      <c r="Q258">
        <v>0</v>
      </c>
      <c r="R258">
        <v>0</v>
      </c>
      <c r="S258">
        <v>0</v>
      </c>
      <c r="T258">
        <v>92.83</v>
      </c>
      <c r="U258">
        <v>92.83</v>
      </c>
      <c r="V258">
        <v>202203</v>
      </c>
      <c r="W258">
        <v>202209</v>
      </c>
    </row>
    <row r="259" spans="1:23" x14ac:dyDescent="0.35">
      <c r="A259">
        <v>2022</v>
      </c>
      <c r="B259">
        <v>2022</v>
      </c>
      <c r="C259">
        <v>3</v>
      </c>
      <c r="D259" t="s">
        <v>82</v>
      </c>
      <c r="E259" t="s">
        <v>83</v>
      </c>
      <c r="F259" t="s">
        <v>84</v>
      </c>
      <c r="G259" t="s">
        <v>85</v>
      </c>
      <c r="H259">
        <v>72</v>
      </c>
      <c r="I259">
        <v>157.86000000000001</v>
      </c>
      <c r="J259">
        <v>0</v>
      </c>
      <c r="K259">
        <v>0</v>
      </c>
      <c r="O259">
        <v>0</v>
      </c>
      <c r="P259">
        <v>0</v>
      </c>
      <c r="Q259">
        <v>0</v>
      </c>
      <c r="R259">
        <v>0</v>
      </c>
      <c r="S259">
        <v>0</v>
      </c>
      <c r="T259">
        <v>157.86000000000001</v>
      </c>
      <c r="U259">
        <v>157.86000000000001</v>
      </c>
      <c r="V259">
        <v>202203</v>
      </c>
      <c r="W259">
        <v>202210</v>
      </c>
    </row>
    <row r="260" spans="1:23" x14ac:dyDescent="0.35">
      <c r="A260">
        <v>2022</v>
      </c>
      <c r="B260">
        <v>2022</v>
      </c>
      <c r="C260">
        <v>3</v>
      </c>
      <c r="D260" t="s">
        <v>82</v>
      </c>
      <c r="E260" t="s">
        <v>83</v>
      </c>
      <c r="F260" t="s">
        <v>84</v>
      </c>
      <c r="G260" t="s">
        <v>85</v>
      </c>
      <c r="H260">
        <v>81</v>
      </c>
      <c r="I260">
        <v>3186.13</v>
      </c>
      <c r="J260">
        <v>0</v>
      </c>
      <c r="K260">
        <v>0</v>
      </c>
      <c r="O260">
        <v>0</v>
      </c>
      <c r="P260">
        <v>0</v>
      </c>
      <c r="Q260">
        <v>0</v>
      </c>
      <c r="R260">
        <v>0</v>
      </c>
      <c r="S260">
        <v>0</v>
      </c>
      <c r="T260">
        <v>3186.13</v>
      </c>
      <c r="U260">
        <v>3186.13</v>
      </c>
      <c r="V260">
        <v>202203</v>
      </c>
      <c r="W260">
        <v>202203</v>
      </c>
    </row>
    <row r="261" spans="1:23" x14ac:dyDescent="0.35">
      <c r="A261">
        <v>2022</v>
      </c>
      <c r="B261">
        <v>2022</v>
      </c>
      <c r="C261">
        <v>3</v>
      </c>
      <c r="D261" t="s">
        <v>82</v>
      </c>
      <c r="E261" t="s">
        <v>83</v>
      </c>
      <c r="F261" t="s">
        <v>84</v>
      </c>
      <c r="G261" t="s">
        <v>85</v>
      </c>
      <c r="H261">
        <v>81</v>
      </c>
      <c r="I261">
        <v>4490.58</v>
      </c>
      <c r="J261">
        <v>0</v>
      </c>
      <c r="K261">
        <v>0</v>
      </c>
      <c r="O261">
        <v>0</v>
      </c>
      <c r="P261">
        <v>0</v>
      </c>
      <c r="Q261">
        <v>0</v>
      </c>
      <c r="R261">
        <v>0</v>
      </c>
      <c r="S261">
        <v>0</v>
      </c>
      <c r="T261">
        <v>4490.58</v>
      </c>
      <c r="U261">
        <v>4490.58</v>
      </c>
      <c r="V261">
        <v>202203</v>
      </c>
      <c r="W261">
        <v>202204</v>
      </c>
    </row>
    <row r="262" spans="1:23" x14ac:dyDescent="0.35">
      <c r="A262">
        <v>2022</v>
      </c>
      <c r="B262">
        <v>2022</v>
      </c>
      <c r="C262">
        <v>3</v>
      </c>
      <c r="D262" t="s">
        <v>82</v>
      </c>
      <c r="E262" t="s">
        <v>83</v>
      </c>
      <c r="F262" t="s">
        <v>84</v>
      </c>
      <c r="G262" t="s">
        <v>85</v>
      </c>
      <c r="H262">
        <v>81</v>
      </c>
      <c r="I262">
        <v>595.66999999999996</v>
      </c>
      <c r="J262">
        <v>0</v>
      </c>
      <c r="K262">
        <v>0</v>
      </c>
      <c r="O262">
        <v>0</v>
      </c>
      <c r="P262">
        <v>0</v>
      </c>
      <c r="Q262">
        <v>0</v>
      </c>
      <c r="R262">
        <v>0</v>
      </c>
      <c r="S262">
        <v>0</v>
      </c>
      <c r="T262">
        <v>595.66999999999996</v>
      </c>
      <c r="U262">
        <v>595.66999999999996</v>
      </c>
      <c r="V262">
        <v>202203</v>
      </c>
      <c r="W262">
        <v>202205</v>
      </c>
    </row>
    <row r="263" spans="1:23" x14ac:dyDescent="0.35">
      <c r="A263">
        <v>2022</v>
      </c>
      <c r="B263">
        <v>2022</v>
      </c>
      <c r="C263">
        <v>3</v>
      </c>
      <c r="D263" t="s">
        <v>82</v>
      </c>
      <c r="E263" t="s">
        <v>83</v>
      </c>
      <c r="F263" t="s">
        <v>84</v>
      </c>
      <c r="G263" t="s">
        <v>85</v>
      </c>
      <c r="H263">
        <v>82</v>
      </c>
      <c r="I263">
        <v>149.84</v>
      </c>
      <c r="J263">
        <v>0</v>
      </c>
      <c r="K263">
        <v>0</v>
      </c>
      <c r="O263">
        <v>0</v>
      </c>
      <c r="P263">
        <v>0</v>
      </c>
      <c r="Q263">
        <v>0</v>
      </c>
      <c r="R263">
        <v>0</v>
      </c>
      <c r="S263">
        <v>0</v>
      </c>
      <c r="T263">
        <v>149.84</v>
      </c>
      <c r="U263">
        <v>149.84</v>
      </c>
      <c r="V263">
        <v>202203</v>
      </c>
      <c r="W263">
        <v>202112</v>
      </c>
    </row>
    <row r="264" spans="1:23" x14ac:dyDescent="0.35">
      <c r="A264">
        <v>2022</v>
      </c>
      <c r="B264">
        <v>2022</v>
      </c>
      <c r="C264">
        <v>3</v>
      </c>
      <c r="D264" t="s">
        <v>82</v>
      </c>
      <c r="E264" t="s">
        <v>83</v>
      </c>
      <c r="F264" t="s">
        <v>84</v>
      </c>
      <c r="G264" t="s">
        <v>85</v>
      </c>
      <c r="H264">
        <v>82</v>
      </c>
      <c r="I264">
        <v>422.35</v>
      </c>
      <c r="J264">
        <v>0</v>
      </c>
      <c r="K264">
        <v>0</v>
      </c>
      <c r="O264">
        <v>0</v>
      </c>
      <c r="P264">
        <v>0</v>
      </c>
      <c r="Q264">
        <v>0</v>
      </c>
      <c r="R264">
        <v>0</v>
      </c>
      <c r="S264">
        <v>0</v>
      </c>
      <c r="T264">
        <v>422.35</v>
      </c>
      <c r="U264">
        <v>422.35</v>
      </c>
      <c r="V264">
        <v>202203</v>
      </c>
      <c r="W264">
        <v>202201</v>
      </c>
    </row>
    <row r="265" spans="1:23" x14ac:dyDescent="0.35">
      <c r="A265">
        <v>2022</v>
      </c>
      <c r="B265">
        <v>2022</v>
      </c>
      <c r="C265">
        <v>3</v>
      </c>
      <c r="D265" t="s">
        <v>82</v>
      </c>
      <c r="E265" t="s">
        <v>83</v>
      </c>
      <c r="F265" t="s">
        <v>84</v>
      </c>
      <c r="G265" t="s">
        <v>85</v>
      </c>
      <c r="H265">
        <v>82</v>
      </c>
      <c r="I265">
        <v>111.91</v>
      </c>
      <c r="J265">
        <v>0</v>
      </c>
      <c r="K265">
        <v>0</v>
      </c>
      <c r="O265">
        <v>0</v>
      </c>
      <c r="P265">
        <v>0</v>
      </c>
      <c r="Q265">
        <v>0</v>
      </c>
      <c r="R265">
        <v>0</v>
      </c>
      <c r="S265">
        <v>0</v>
      </c>
      <c r="T265">
        <v>111.91</v>
      </c>
      <c r="U265">
        <v>111.91</v>
      </c>
      <c r="V265">
        <v>202203</v>
      </c>
      <c r="W265">
        <v>202202</v>
      </c>
    </row>
    <row r="266" spans="1:23" x14ac:dyDescent="0.35">
      <c r="A266">
        <v>2022</v>
      </c>
      <c r="B266">
        <v>2022</v>
      </c>
      <c r="C266">
        <v>3</v>
      </c>
      <c r="D266" t="s">
        <v>82</v>
      </c>
      <c r="E266" t="s">
        <v>83</v>
      </c>
      <c r="F266" t="s">
        <v>84</v>
      </c>
      <c r="G266" t="s">
        <v>85</v>
      </c>
      <c r="H266">
        <v>82</v>
      </c>
      <c r="I266">
        <v>14189.05</v>
      </c>
      <c r="J266">
        <v>0</v>
      </c>
      <c r="K266">
        <v>0</v>
      </c>
      <c r="O266">
        <v>0</v>
      </c>
      <c r="P266">
        <v>0</v>
      </c>
      <c r="Q266">
        <v>0</v>
      </c>
      <c r="R266">
        <v>0</v>
      </c>
      <c r="S266">
        <v>0</v>
      </c>
      <c r="T266">
        <v>14189.05</v>
      </c>
      <c r="U266">
        <v>14189.05</v>
      </c>
      <c r="V266">
        <v>202203</v>
      </c>
      <c r="W266">
        <v>202203</v>
      </c>
    </row>
    <row r="267" spans="1:23" x14ac:dyDescent="0.35">
      <c r="A267">
        <v>2022</v>
      </c>
      <c r="B267">
        <v>2022</v>
      </c>
      <c r="C267">
        <v>3</v>
      </c>
      <c r="D267" t="s">
        <v>82</v>
      </c>
      <c r="E267" t="s">
        <v>83</v>
      </c>
      <c r="F267" t="s">
        <v>84</v>
      </c>
      <c r="G267" t="s">
        <v>85</v>
      </c>
      <c r="H267">
        <v>82</v>
      </c>
      <c r="I267">
        <v>54401.7</v>
      </c>
      <c r="J267">
        <v>0</v>
      </c>
      <c r="K267">
        <v>0</v>
      </c>
      <c r="O267">
        <v>0</v>
      </c>
      <c r="P267">
        <v>0</v>
      </c>
      <c r="Q267">
        <v>0</v>
      </c>
      <c r="R267">
        <v>0</v>
      </c>
      <c r="S267">
        <v>0</v>
      </c>
      <c r="T267">
        <v>54401.7</v>
      </c>
      <c r="U267">
        <v>54401.7</v>
      </c>
      <c r="V267">
        <v>202203</v>
      </c>
      <c r="W267">
        <v>202204</v>
      </c>
    </row>
    <row r="268" spans="1:23" x14ac:dyDescent="0.35">
      <c r="A268">
        <v>2022</v>
      </c>
      <c r="B268">
        <v>2022</v>
      </c>
      <c r="C268">
        <v>3</v>
      </c>
      <c r="D268" t="s">
        <v>82</v>
      </c>
      <c r="E268" t="s">
        <v>83</v>
      </c>
      <c r="F268" t="s">
        <v>84</v>
      </c>
      <c r="G268" t="s">
        <v>85</v>
      </c>
      <c r="H268">
        <v>82</v>
      </c>
      <c r="I268">
        <v>4562.8</v>
      </c>
      <c r="J268">
        <v>0</v>
      </c>
      <c r="K268">
        <v>0</v>
      </c>
      <c r="O268">
        <v>0</v>
      </c>
      <c r="P268">
        <v>0</v>
      </c>
      <c r="Q268">
        <v>0</v>
      </c>
      <c r="R268">
        <v>0</v>
      </c>
      <c r="S268">
        <v>0</v>
      </c>
      <c r="T268">
        <v>4562.8</v>
      </c>
      <c r="U268">
        <v>4562.8</v>
      </c>
      <c r="V268">
        <v>202203</v>
      </c>
      <c r="W268">
        <v>202205</v>
      </c>
    </row>
    <row r="269" spans="1:23" x14ac:dyDescent="0.35">
      <c r="A269">
        <v>2022</v>
      </c>
      <c r="B269">
        <v>2022</v>
      </c>
      <c r="C269">
        <v>3</v>
      </c>
      <c r="D269" t="s">
        <v>82</v>
      </c>
      <c r="E269" t="s">
        <v>83</v>
      </c>
      <c r="F269" t="s">
        <v>84</v>
      </c>
      <c r="G269" t="s">
        <v>85</v>
      </c>
      <c r="H269">
        <v>82</v>
      </c>
      <c r="I269">
        <v>568.53</v>
      </c>
      <c r="J269">
        <v>0</v>
      </c>
      <c r="K269">
        <v>0</v>
      </c>
      <c r="O269">
        <v>0</v>
      </c>
      <c r="P269">
        <v>0</v>
      </c>
      <c r="Q269">
        <v>0</v>
      </c>
      <c r="R269">
        <v>0</v>
      </c>
      <c r="S269">
        <v>0</v>
      </c>
      <c r="T269">
        <v>568.53</v>
      </c>
      <c r="U269">
        <v>568.53</v>
      </c>
      <c r="V269">
        <v>202203</v>
      </c>
      <c r="W269">
        <v>202206</v>
      </c>
    </row>
    <row r="270" spans="1:23" x14ac:dyDescent="0.35">
      <c r="A270">
        <v>2022</v>
      </c>
      <c r="B270">
        <v>2022</v>
      </c>
      <c r="C270">
        <v>3</v>
      </c>
      <c r="D270" t="s">
        <v>82</v>
      </c>
      <c r="E270" t="s">
        <v>83</v>
      </c>
      <c r="F270" t="s">
        <v>84</v>
      </c>
      <c r="G270" t="s">
        <v>85</v>
      </c>
      <c r="H270">
        <v>82</v>
      </c>
      <c r="I270">
        <v>107.32</v>
      </c>
      <c r="J270">
        <v>0</v>
      </c>
      <c r="K270">
        <v>0</v>
      </c>
      <c r="O270">
        <v>0</v>
      </c>
      <c r="P270">
        <v>0</v>
      </c>
      <c r="Q270">
        <v>0</v>
      </c>
      <c r="R270">
        <v>0</v>
      </c>
      <c r="S270">
        <v>0</v>
      </c>
      <c r="T270">
        <v>107.32</v>
      </c>
      <c r="U270">
        <v>107.32</v>
      </c>
      <c r="V270">
        <v>202203</v>
      </c>
      <c r="W270">
        <v>202207</v>
      </c>
    </row>
    <row r="271" spans="1:23" x14ac:dyDescent="0.35">
      <c r="A271">
        <v>2022</v>
      </c>
      <c r="B271">
        <v>2022</v>
      </c>
      <c r="C271">
        <v>3</v>
      </c>
      <c r="D271" t="s">
        <v>82</v>
      </c>
      <c r="E271" t="s">
        <v>83</v>
      </c>
      <c r="F271" t="s">
        <v>84</v>
      </c>
      <c r="G271" t="s">
        <v>85</v>
      </c>
      <c r="H271">
        <v>82</v>
      </c>
      <c r="I271">
        <v>113.34</v>
      </c>
      <c r="J271">
        <v>0</v>
      </c>
      <c r="K271">
        <v>0</v>
      </c>
      <c r="O271">
        <v>0</v>
      </c>
      <c r="P271">
        <v>0</v>
      </c>
      <c r="Q271">
        <v>0</v>
      </c>
      <c r="R271">
        <v>0</v>
      </c>
      <c r="S271">
        <v>0</v>
      </c>
      <c r="T271">
        <v>113.34</v>
      </c>
      <c r="U271">
        <v>113.34</v>
      </c>
      <c r="V271">
        <v>202203</v>
      </c>
      <c r="W271">
        <v>202208</v>
      </c>
    </row>
    <row r="272" spans="1:23" x14ac:dyDescent="0.35">
      <c r="A272">
        <v>2022</v>
      </c>
      <c r="B272">
        <v>2022</v>
      </c>
      <c r="C272">
        <v>3</v>
      </c>
      <c r="D272" t="s">
        <v>82</v>
      </c>
      <c r="E272" t="s">
        <v>83</v>
      </c>
      <c r="F272" t="s">
        <v>84</v>
      </c>
      <c r="G272" t="s">
        <v>85</v>
      </c>
      <c r="H272">
        <v>82</v>
      </c>
      <c r="I272">
        <v>1118.74</v>
      </c>
      <c r="J272">
        <v>0</v>
      </c>
      <c r="K272">
        <v>0</v>
      </c>
      <c r="O272">
        <v>0</v>
      </c>
      <c r="P272">
        <v>0</v>
      </c>
      <c r="Q272">
        <v>0</v>
      </c>
      <c r="R272">
        <v>0</v>
      </c>
      <c r="S272">
        <v>0</v>
      </c>
      <c r="T272">
        <v>1118.74</v>
      </c>
      <c r="U272">
        <v>1118.74</v>
      </c>
      <c r="V272">
        <v>202203</v>
      </c>
      <c r="W272">
        <v>202209</v>
      </c>
    </row>
    <row r="273" spans="1:23" x14ac:dyDescent="0.35">
      <c r="A273">
        <v>2022</v>
      </c>
      <c r="B273">
        <v>2022</v>
      </c>
      <c r="C273">
        <v>3</v>
      </c>
      <c r="D273" t="s">
        <v>82</v>
      </c>
      <c r="E273" t="s">
        <v>83</v>
      </c>
      <c r="F273" t="s">
        <v>84</v>
      </c>
      <c r="G273" t="s">
        <v>85</v>
      </c>
      <c r="H273">
        <v>82</v>
      </c>
      <c r="I273">
        <v>-74.97</v>
      </c>
      <c r="J273">
        <v>0</v>
      </c>
      <c r="K273">
        <v>0</v>
      </c>
      <c r="O273">
        <v>0</v>
      </c>
      <c r="P273">
        <v>0</v>
      </c>
      <c r="Q273">
        <v>0</v>
      </c>
      <c r="R273">
        <v>0</v>
      </c>
      <c r="S273">
        <v>0</v>
      </c>
      <c r="T273">
        <v>-74.97</v>
      </c>
      <c r="U273">
        <v>-74.97</v>
      </c>
      <c r="V273">
        <v>202203</v>
      </c>
      <c r="W273">
        <v>202210</v>
      </c>
    </row>
    <row r="274" spans="1:23" x14ac:dyDescent="0.35">
      <c r="A274">
        <v>2022</v>
      </c>
      <c r="B274">
        <v>2022</v>
      </c>
      <c r="C274">
        <v>3</v>
      </c>
      <c r="D274" t="s">
        <v>82</v>
      </c>
      <c r="E274" t="s">
        <v>83</v>
      </c>
      <c r="F274" t="s">
        <v>84</v>
      </c>
      <c r="G274" t="s">
        <v>85</v>
      </c>
      <c r="H274">
        <v>82</v>
      </c>
      <c r="I274">
        <v>205.32</v>
      </c>
      <c r="J274">
        <v>0</v>
      </c>
      <c r="K274">
        <v>0</v>
      </c>
      <c r="O274">
        <v>0</v>
      </c>
      <c r="P274">
        <v>0</v>
      </c>
      <c r="Q274">
        <v>0</v>
      </c>
      <c r="R274">
        <v>0</v>
      </c>
      <c r="S274">
        <v>0</v>
      </c>
      <c r="T274">
        <v>205.32</v>
      </c>
      <c r="U274">
        <v>205.32</v>
      </c>
      <c r="V274">
        <v>202203</v>
      </c>
      <c r="W274">
        <v>202211</v>
      </c>
    </row>
    <row r="275" spans="1:23" x14ac:dyDescent="0.35">
      <c r="A275">
        <v>2022</v>
      </c>
      <c r="B275">
        <v>2022</v>
      </c>
      <c r="C275">
        <v>3</v>
      </c>
      <c r="D275" t="s">
        <v>82</v>
      </c>
      <c r="E275" t="s">
        <v>83</v>
      </c>
      <c r="F275" t="s">
        <v>84</v>
      </c>
      <c r="G275" t="s">
        <v>85</v>
      </c>
      <c r="H275">
        <v>82</v>
      </c>
      <c r="I275">
        <v>241.58</v>
      </c>
      <c r="J275">
        <v>0</v>
      </c>
      <c r="K275">
        <v>0</v>
      </c>
      <c r="O275">
        <v>0</v>
      </c>
      <c r="P275">
        <v>0</v>
      </c>
      <c r="Q275">
        <v>0</v>
      </c>
      <c r="R275">
        <v>0</v>
      </c>
      <c r="S275">
        <v>0</v>
      </c>
      <c r="T275">
        <v>241.58</v>
      </c>
      <c r="U275">
        <v>241.58</v>
      </c>
      <c r="V275">
        <v>202203</v>
      </c>
      <c r="W275">
        <v>202212</v>
      </c>
    </row>
    <row r="276" spans="1:23" x14ac:dyDescent="0.35">
      <c r="A276">
        <v>2022</v>
      </c>
      <c r="B276">
        <v>2022</v>
      </c>
      <c r="C276">
        <v>3</v>
      </c>
      <c r="D276" t="s">
        <v>82</v>
      </c>
      <c r="E276" t="s">
        <v>83</v>
      </c>
      <c r="F276" t="s">
        <v>84</v>
      </c>
      <c r="G276" t="s">
        <v>85</v>
      </c>
      <c r="H276">
        <v>82</v>
      </c>
      <c r="I276">
        <v>0</v>
      </c>
      <c r="J276">
        <v>0</v>
      </c>
      <c r="K276">
        <v>0</v>
      </c>
      <c r="O276">
        <v>0</v>
      </c>
      <c r="P276">
        <v>0</v>
      </c>
      <c r="Q276">
        <v>0</v>
      </c>
      <c r="R276">
        <v>0</v>
      </c>
      <c r="S276">
        <v>0</v>
      </c>
      <c r="T276">
        <v>0</v>
      </c>
      <c r="U276">
        <v>0</v>
      </c>
      <c r="V276">
        <v>202203</v>
      </c>
      <c r="W276">
        <v>202301</v>
      </c>
    </row>
    <row r="277" spans="1:23" x14ac:dyDescent="0.35">
      <c r="A277">
        <v>2022</v>
      </c>
      <c r="B277">
        <v>2022</v>
      </c>
      <c r="C277">
        <v>3</v>
      </c>
      <c r="D277" t="s">
        <v>82</v>
      </c>
      <c r="E277" t="s">
        <v>86</v>
      </c>
      <c r="F277" t="s">
        <v>87</v>
      </c>
      <c r="G277" t="s">
        <v>85</v>
      </c>
      <c r="H277">
        <v>71</v>
      </c>
      <c r="I277">
        <v>0</v>
      </c>
      <c r="J277">
        <v>0</v>
      </c>
      <c r="K277">
        <v>0</v>
      </c>
      <c r="O277">
        <v>0</v>
      </c>
      <c r="P277">
        <v>0</v>
      </c>
      <c r="Q277">
        <v>0</v>
      </c>
      <c r="R277">
        <v>0</v>
      </c>
      <c r="S277">
        <v>0</v>
      </c>
      <c r="T277">
        <v>0</v>
      </c>
      <c r="U277">
        <v>0</v>
      </c>
      <c r="V277">
        <v>202203</v>
      </c>
      <c r="W277">
        <v>202203</v>
      </c>
    </row>
    <row r="278" spans="1:23" x14ac:dyDescent="0.35">
      <c r="A278">
        <v>2022</v>
      </c>
      <c r="B278">
        <v>2022</v>
      </c>
      <c r="C278">
        <v>3</v>
      </c>
      <c r="D278" t="s">
        <v>88</v>
      </c>
      <c r="E278" t="s">
        <v>83</v>
      </c>
      <c r="F278" t="s">
        <v>84</v>
      </c>
      <c r="G278" t="s">
        <v>85</v>
      </c>
      <c r="H278">
        <v>10</v>
      </c>
      <c r="I278">
        <v>1887.11</v>
      </c>
      <c r="J278">
        <v>0</v>
      </c>
      <c r="K278">
        <v>0</v>
      </c>
      <c r="O278">
        <v>0</v>
      </c>
      <c r="P278">
        <v>0</v>
      </c>
      <c r="Q278">
        <v>0</v>
      </c>
      <c r="R278">
        <v>0</v>
      </c>
      <c r="S278">
        <v>0</v>
      </c>
      <c r="T278">
        <v>1887.11</v>
      </c>
      <c r="U278">
        <v>1887.11</v>
      </c>
      <c r="V278">
        <v>202203</v>
      </c>
      <c r="W278">
        <v>202203</v>
      </c>
    </row>
    <row r="279" spans="1:23" x14ac:dyDescent="0.35">
      <c r="A279">
        <v>2022</v>
      </c>
      <c r="B279">
        <v>2022</v>
      </c>
      <c r="C279">
        <v>3</v>
      </c>
      <c r="D279" t="s">
        <v>88</v>
      </c>
      <c r="E279" t="s">
        <v>83</v>
      </c>
      <c r="F279" t="s">
        <v>84</v>
      </c>
      <c r="G279" t="s">
        <v>85</v>
      </c>
      <c r="H279">
        <v>10</v>
      </c>
      <c r="I279">
        <v>1942.39</v>
      </c>
      <c r="J279">
        <v>0</v>
      </c>
      <c r="K279">
        <v>0</v>
      </c>
      <c r="O279">
        <v>0</v>
      </c>
      <c r="P279">
        <v>0</v>
      </c>
      <c r="Q279">
        <v>0</v>
      </c>
      <c r="R279">
        <v>0</v>
      </c>
      <c r="S279">
        <v>0</v>
      </c>
      <c r="T279">
        <v>1942.39</v>
      </c>
      <c r="U279">
        <v>1942.39</v>
      </c>
      <c r="V279">
        <v>202203</v>
      </c>
      <c r="W279">
        <v>202204</v>
      </c>
    </row>
    <row r="280" spans="1:23" x14ac:dyDescent="0.35">
      <c r="A280">
        <v>2022</v>
      </c>
      <c r="B280">
        <v>2022</v>
      </c>
      <c r="C280">
        <v>3</v>
      </c>
      <c r="D280" t="s">
        <v>88</v>
      </c>
      <c r="E280" t="s">
        <v>83</v>
      </c>
      <c r="F280" t="s">
        <v>84</v>
      </c>
      <c r="G280" t="s">
        <v>85</v>
      </c>
      <c r="H280">
        <v>10</v>
      </c>
      <c r="I280">
        <v>2453.37</v>
      </c>
      <c r="J280">
        <v>0</v>
      </c>
      <c r="K280">
        <v>0</v>
      </c>
      <c r="O280">
        <v>0</v>
      </c>
      <c r="P280">
        <v>0</v>
      </c>
      <c r="Q280">
        <v>0</v>
      </c>
      <c r="R280">
        <v>0</v>
      </c>
      <c r="S280">
        <v>0</v>
      </c>
      <c r="T280">
        <v>2453.37</v>
      </c>
      <c r="U280">
        <v>2453.37</v>
      </c>
      <c r="V280">
        <v>202203</v>
      </c>
      <c r="W280">
        <v>202205</v>
      </c>
    </row>
    <row r="281" spans="1:23" x14ac:dyDescent="0.35">
      <c r="A281">
        <v>2022</v>
      </c>
      <c r="B281">
        <v>2022</v>
      </c>
      <c r="C281">
        <v>3</v>
      </c>
      <c r="D281" t="s">
        <v>88</v>
      </c>
      <c r="E281" t="s">
        <v>83</v>
      </c>
      <c r="F281" t="s">
        <v>84</v>
      </c>
      <c r="G281" t="s">
        <v>85</v>
      </c>
      <c r="H281">
        <v>20</v>
      </c>
      <c r="I281">
        <v>19901.400000000001</v>
      </c>
      <c r="J281">
        <v>0</v>
      </c>
      <c r="K281">
        <v>0</v>
      </c>
      <c r="O281">
        <v>0</v>
      </c>
      <c r="P281">
        <v>0</v>
      </c>
      <c r="Q281">
        <v>0</v>
      </c>
      <c r="R281">
        <v>0</v>
      </c>
      <c r="S281">
        <v>0</v>
      </c>
      <c r="T281">
        <v>19901.400000000001</v>
      </c>
      <c r="U281">
        <v>19901.400000000001</v>
      </c>
      <c r="V281">
        <v>202203</v>
      </c>
      <c r="W281">
        <v>202204</v>
      </c>
    </row>
    <row r="282" spans="1:23" x14ac:dyDescent="0.35">
      <c r="A282">
        <v>2022</v>
      </c>
      <c r="B282">
        <v>2022</v>
      </c>
      <c r="C282">
        <v>3</v>
      </c>
      <c r="D282" t="s">
        <v>88</v>
      </c>
      <c r="E282" t="s">
        <v>83</v>
      </c>
      <c r="F282" t="s">
        <v>84</v>
      </c>
      <c r="G282" t="s">
        <v>85</v>
      </c>
      <c r="H282">
        <v>20</v>
      </c>
      <c r="I282">
        <v>4302.68</v>
      </c>
      <c r="J282">
        <v>0</v>
      </c>
      <c r="K282">
        <v>0</v>
      </c>
      <c r="O282">
        <v>0</v>
      </c>
      <c r="P282">
        <v>0</v>
      </c>
      <c r="Q282">
        <v>0</v>
      </c>
      <c r="R282">
        <v>0</v>
      </c>
      <c r="S282">
        <v>0</v>
      </c>
      <c r="T282">
        <v>4302.68</v>
      </c>
      <c r="U282">
        <v>4302.68</v>
      </c>
      <c r="V282">
        <v>202203</v>
      </c>
      <c r="W282">
        <v>202205</v>
      </c>
    </row>
    <row r="283" spans="1:23" x14ac:dyDescent="0.35">
      <c r="A283">
        <v>2022</v>
      </c>
      <c r="B283">
        <v>2022</v>
      </c>
      <c r="C283">
        <v>3</v>
      </c>
      <c r="D283" t="s">
        <v>88</v>
      </c>
      <c r="E283" t="s">
        <v>83</v>
      </c>
      <c r="F283" t="s">
        <v>84</v>
      </c>
      <c r="G283" t="s">
        <v>85</v>
      </c>
      <c r="H283">
        <v>40</v>
      </c>
      <c r="I283">
        <v>3591.03</v>
      </c>
      <c r="J283">
        <v>0</v>
      </c>
      <c r="K283">
        <v>0</v>
      </c>
      <c r="O283">
        <v>0</v>
      </c>
      <c r="P283">
        <v>0</v>
      </c>
      <c r="Q283">
        <v>0</v>
      </c>
      <c r="R283">
        <v>0</v>
      </c>
      <c r="S283">
        <v>0</v>
      </c>
      <c r="T283">
        <v>3591.03</v>
      </c>
      <c r="U283">
        <v>3591.03</v>
      </c>
      <c r="V283">
        <v>202203</v>
      </c>
      <c r="W283">
        <v>202203</v>
      </c>
    </row>
    <row r="284" spans="1:23" x14ac:dyDescent="0.35">
      <c r="A284">
        <v>2022</v>
      </c>
      <c r="B284">
        <v>2022</v>
      </c>
      <c r="C284">
        <v>3</v>
      </c>
      <c r="D284" t="s">
        <v>88</v>
      </c>
      <c r="E284" t="s">
        <v>83</v>
      </c>
      <c r="F284" t="s">
        <v>84</v>
      </c>
      <c r="G284" t="s">
        <v>85</v>
      </c>
      <c r="H284">
        <v>40</v>
      </c>
      <c r="I284">
        <v>157638.05000000002</v>
      </c>
      <c r="J284">
        <v>0</v>
      </c>
      <c r="K284">
        <v>471.3</v>
      </c>
      <c r="L284">
        <v>471.3</v>
      </c>
      <c r="O284">
        <v>0</v>
      </c>
      <c r="P284">
        <v>0</v>
      </c>
      <c r="Q284">
        <v>0</v>
      </c>
      <c r="R284">
        <v>0</v>
      </c>
      <c r="S284">
        <v>0</v>
      </c>
      <c r="T284">
        <v>157638.05000000002</v>
      </c>
      <c r="U284">
        <v>158109.35</v>
      </c>
      <c r="V284">
        <v>202203</v>
      </c>
      <c r="W284">
        <v>202204</v>
      </c>
    </row>
    <row r="285" spans="1:23" x14ac:dyDescent="0.35">
      <c r="A285">
        <v>2022</v>
      </c>
      <c r="B285">
        <v>2022</v>
      </c>
      <c r="C285">
        <v>3</v>
      </c>
      <c r="D285" t="s">
        <v>88</v>
      </c>
      <c r="E285" t="s">
        <v>83</v>
      </c>
      <c r="F285" t="s">
        <v>84</v>
      </c>
      <c r="G285" t="s">
        <v>85</v>
      </c>
      <c r="H285">
        <v>40</v>
      </c>
      <c r="I285">
        <v>22904.9</v>
      </c>
      <c r="J285">
        <v>0</v>
      </c>
      <c r="K285">
        <v>0</v>
      </c>
      <c r="O285">
        <v>0</v>
      </c>
      <c r="P285">
        <v>0</v>
      </c>
      <c r="Q285">
        <v>0</v>
      </c>
      <c r="R285">
        <v>0</v>
      </c>
      <c r="S285">
        <v>0</v>
      </c>
      <c r="T285">
        <v>22904.9</v>
      </c>
      <c r="U285">
        <v>22904.9</v>
      </c>
      <c r="V285">
        <v>202203</v>
      </c>
      <c r="W285">
        <v>202205</v>
      </c>
    </row>
    <row r="286" spans="1:23" x14ac:dyDescent="0.35">
      <c r="A286">
        <v>2022</v>
      </c>
      <c r="B286">
        <v>2022</v>
      </c>
      <c r="C286">
        <v>3</v>
      </c>
      <c r="D286" t="s">
        <v>88</v>
      </c>
      <c r="E286" t="s">
        <v>83</v>
      </c>
      <c r="F286" t="s">
        <v>84</v>
      </c>
      <c r="G286" t="s">
        <v>85</v>
      </c>
      <c r="H286">
        <v>40</v>
      </c>
      <c r="I286">
        <v>4082.89</v>
      </c>
      <c r="J286">
        <v>0</v>
      </c>
      <c r="K286">
        <v>0</v>
      </c>
      <c r="O286">
        <v>0</v>
      </c>
      <c r="P286">
        <v>0</v>
      </c>
      <c r="Q286">
        <v>0</v>
      </c>
      <c r="R286">
        <v>0</v>
      </c>
      <c r="S286">
        <v>0</v>
      </c>
      <c r="T286">
        <v>4082.89</v>
      </c>
      <c r="U286">
        <v>4082.89</v>
      </c>
      <c r="V286">
        <v>202203</v>
      </c>
      <c r="W286">
        <v>202206</v>
      </c>
    </row>
    <row r="287" spans="1:23" x14ac:dyDescent="0.35">
      <c r="A287">
        <v>2022</v>
      </c>
      <c r="B287">
        <v>2022</v>
      </c>
      <c r="C287">
        <v>3</v>
      </c>
      <c r="D287" t="s">
        <v>88</v>
      </c>
      <c r="E287" t="s">
        <v>83</v>
      </c>
      <c r="F287" t="s">
        <v>84</v>
      </c>
      <c r="G287" t="s">
        <v>85</v>
      </c>
      <c r="H287">
        <v>40</v>
      </c>
      <c r="I287">
        <v>83.51</v>
      </c>
      <c r="J287">
        <v>0</v>
      </c>
      <c r="K287">
        <v>390.47</v>
      </c>
      <c r="L287">
        <v>390.47</v>
      </c>
      <c r="O287">
        <v>0</v>
      </c>
      <c r="P287">
        <v>0</v>
      </c>
      <c r="Q287">
        <v>0</v>
      </c>
      <c r="R287">
        <v>0</v>
      </c>
      <c r="S287">
        <v>0</v>
      </c>
      <c r="T287">
        <v>83.51</v>
      </c>
      <c r="U287">
        <v>473.98</v>
      </c>
      <c r="V287">
        <v>202203</v>
      </c>
      <c r="W287">
        <v>202207</v>
      </c>
    </row>
    <row r="288" spans="1:23" x14ac:dyDescent="0.35">
      <c r="A288">
        <v>2022</v>
      </c>
      <c r="B288">
        <v>2022</v>
      </c>
      <c r="C288">
        <v>3</v>
      </c>
      <c r="D288" t="s">
        <v>88</v>
      </c>
      <c r="E288" t="s">
        <v>83</v>
      </c>
      <c r="F288" t="s">
        <v>84</v>
      </c>
      <c r="G288" t="s">
        <v>85</v>
      </c>
      <c r="H288">
        <v>40</v>
      </c>
      <c r="I288">
        <v>2801.76</v>
      </c>
      <c r="J288">
        <v>0</v>
      </c>
      <c r="K288">
        <v>0</v>
      </c>
      <c r="O288">
        <v>0</v>
      </c>
      <c r="P288">
        <v>0</v>
      </c>
      <c r="Q288">
        <v>0</v>
      </c>
      <c r="R288">
        <v>0</v>
      </c>
      <c r="S288">
        <v>0</v>
      </c>
      <c r="T288">
        <v>2801.76</v>
      </c>
      <c r="U288">
        <v>2801.76</v>
      </c>
      <c r="V288">
        <v>202203</v>
      </c>
      <c r="W288">
        <v>202208</v>
      </c>
    </row>
    <row r="289" spans="1:23" x14ac:dyDescent="0.35">
      <c r="A289">
        <v>2022</v>
      </c>
      <c r="B289">
        <v>2022</v>
      </c>
      <c r="C289">
        <v>3</v>
      </c>
      <c r="D289" t="s">
        <v>88</v>
      </c>
      <c r="E289" t="s">
        <v>83</v>
      </c>
      <c r="F289" t="s">
        <v>84</v>
      </c>
      <c r="G289" t="s">
        <v>85</v>
      </c>
      <c r="H289">
        <v>40</v>
      </c>
      <c r="I289">
        <v>0</v>
      </c>
      <c r="J289">
        <v>0</v>
      </c>
      <c r="K289">
        <v>471.3</v>
      </c>
      <c r="L289">
        <v>471.3</v>
      </c>
      <c r="O289">
        <v>0</v>
      </c>
      <c r="P289">
        <v>0</v>
      </c>
      <c r="Q289">
        <v>0</v>
      </c>
      <c r="R289">
        <v>0</v>
      </c>
      <c r="S289">
        <v>0</v>
      </c>
      <c r="T289">
        <v>0</v>
      </c>
      <c r="U289">
        <v>471.3</v>
      </c>
      <c r="V289">
        <v>202203</v>
      </c>
      <c r="W289">
        <v>202301</v>
      </c>
    </row>
    <row r="290" spans="1:23" x14ac:dyDescent="0.35">
      <c r="A290">
        <v>2022</v>
      </c>
      <c r="B290">
        <v>2022</v>
      </c>
      <c r="C290">
        <v>3</v>
      </c>
      <c r="D290" t="s">
        <v>88</v>
      </c>
      <c r="E290" t="s">
        <v>83</v>
      </c>
      <c r="F290" t="s">
        <v>84</v>
      </c>
      <c r="G290" t="s">
        <v>85</v>
      </c>
      <c r="H290">
        <v>60</v>
      </c>
      <c r="I290">
        <v>130644.3</v>
      </c>
      <c r="J290">
        <v>0</v>
      </c>
      <c r="K290">
        <v>0</v>
      </c>
      <c r="O290">
        <v>1934.65</v>
      </c>
      <c r="P290">
        <v>5756.43</v>
      </c>
      <c r="Q290">
        <v>655.03</v>
      </c>
      <c r="R290">
        <v>25382.46</v>
      </c>
      <c r="S290">
        <v>1693.55</v>
      </c>
      <c r="T290">
        <v>128709.65</v>
      </c>
      <c r="U290">
        <v>128709.65</v>
      </c>
      <c r="V290">
        <v>202203</v>
      </c>
      <c r="W290">
        <v>202204</v>
      </c>
    </row>
    <row r="291" spans="1:23" x14ac:dyDescent="0.35">
      <c r="A291">
        <v>2022</v>
      </c>
      <c r="B291">
        <v>2022</v>
      </c>
      <c r="C291">
        <v>3</v>
      </c>
      <c r="D291" t="s">
        <v>88</v>
      </c>
      <c r="E291" t="s">
        <v>83</v>
      </c>
      <c r="F291" t="s">
        <v>84</v>
      </c>
      <c r="G291" t="s">
        <v>85</v>
      </c>
      <c r="H291">
        <v>60</v>
      </c>
      <c r="I291">
        <v>0</v>
      </c>
      <c r="J291">
        <v>0</v>
      </c>
      <c r="K291">
        <v>0</v>
      </c>
      <c r="O291">
        <v>0</v>
      </c>
      <c r="P291">
        <v>0</v>
      </c>
      <c r="Q291">
        <v>0</v>
      </c>
      <c r="R291">
        <v>0</v>
      </c>
      <c r="S291">
        <v>0</v>
      </c>
      <c r="T291">
        <v>0</v>
      </c>
      <c r="U291">
        <v>0</v>
      </c>
      <c r="V291">
        <v>202203</v>
      </c>
      <c r="W291">
        <v>202205</v>
      </c>
    </row>
    <row r="292" spans="1:23" x14ac:dyDescent="0.35">
      <c r="A292">
        <v>2022</v>
      </c>
      <c r="B292">
        <v>2022</v>
      </c>
      <c r="C292">
        <v>3</v>
      </c>
      <c r="D292" t="s">
        <v>88</v>
      </c>
      <c r="E292" t="s">
        <v>83</v>
      </c>
      <c r="F292" t="s">
        <v>84</v>
      </c>
      <c r="G292" t="s">
        <v>85</v>
      </c>
      <c r="H292">
        <v>71</v>
      </c>
      <c r="I292">
        <v>15367.55</v>
      </c>
      <c r="J292">
        <v>0</v>
      </c>
      <c r="K292">
        <v>0</v>
      </c>
      <c r="O292">
        <v>0</v>
      </c>
      <c r="P292">
        <v>0</v>
      </c>
      <c r="Q292">
        <v>0</v>
      </c>
      <c r="R292">
        <v>0</v>
      </c>
      <c r="S292">
        <v>0</v>
      </c>
      <c r="T292">
        <v>15367.55</v>
      </c>
      <c r="U292">
        <v>15367.55</v>
      </c>
      <c r="V292">
        <v>202203</v>
      </c>
      <c r="W292">
        <v>202203</v>
      </c>
    </row>
    <row r="293" spans="1:23" x14ac:dyDescent="0.35">
      <c r="A293">
        <v>2022</v>
      </c>
      <c r="B293">
        <v>2022</v>
      </c>
      <c r="C293">
        <v>3</v>
      </c>
      <c r="D293" t="s">
        <v>88</v>
      </c>
      <c r="E293" t="s">
        <v>83</v>
      </c>
      <c r="F293" t="s">
        <v>84</v>
      </c>
      <c r="G293" t="s">
        <v>85</v>
      </c>
      <c r="H293">
        <v>71</v>
      </c>
      <c r="I293">
        <v>42119.01</v>
      </c>
      <c r="J293">
        <v>0</v>
      </c>
      <c r="K293">
        <v>0</v>
      </c>
      <c r="O293">
        <v>0</v>
      </c>
      <c r="P293">
        <v>0</v>
      </c>
      <c r="Q293">
        <v>0</v>
      </c>
      <c r="R293">
        <v>0</v>
      </c>
      <c r="S293">
        <v>0</v>
      </c>
      <c r="T293">
        <v>42119.01</v>
      </c>
      <c r="U293">
        <v>42119.01</v>
      </c>
      <c r="V293">
        <v>202203</v>
      </c>
      <c r="W293">
        <v>202204</v>
      </c>
    </row>
    <row r="294" spans="1:23" x14ac:dyDescent="0.35">
      <c r="A294">
        <v>2022</v>
      </c>
      <c r="B294">
        <v>2022</v>
      </c>
      <c r="C294">
        <v>3</v>
      </c>
      <c r="D294" t="s">
        <v>88</v>
      </c>
      <c r="E294" t="s">
        <v>83</v>
      </c>
      <c r="F294" t="s">
        <v>84</v>
      </c>
      <c r="G294" t="s">
        <v>85</v>
      </c>
      <c r="H294">
        <v>71</v>
      </c>
      <c r="I294">
        <v>5016.01</v>
      </c>
      <c r="J294">
        <v>0</v>
      </c>
      <c r="K294">
        <v>0</v>
      </c>
      <c r="O294">
        <v>0</v>
      </c>
      <c r="P294">
        <v>0</v>
      </c>
      <c r="Q294">
        <v>0</v>
      </c>
      <c r="R294">
        <v>0</v>
      </c>
      <c r="S294">
        <v>0</v>
      </c>
      <c r="T294">
        <v>5016.01</v>
      </c>
      <c r="U294">
        <v>5016.01</v>
      </c>
      <c r="V294">
        <v>202203</v>
      </c>
      <c r="W294">
        <v>202205</v>
      </c>
    </row>
    <row r="295" spans="1:23" x14ac:dyDescent="0.35">
      <c r="A295">
        <v>2022</v>
      </c>
      <c r="B295">
        <v>2022</v>
      </c>
      <c r="C295">
        <v>3</v>
      </c>
      <c r="D295" t="s">
        <v>88</v>
      </c>
      <c r="E295" t="s">
        <v>83</v>
      </c>
      <c r="F295" t="s">
        <v>84</v>
      </c>
      <c r="G295" t="s">
        <v>85</v>
      </c>
      <c r="H295">
        <v>71</v>
      </c>
      <c r="I295">
        <v>3629.37</v>
      </c>
      <c r="J295">
        <v>0</v>
      </c>
      <c r="K295">
        <v>0</v>
      </c>
      <c r="O295">
        <v>0</v>
      </c>
      <c r="P295">
        <v>0</v>
      </c>
      <c r="Q295">
        <v>0</v>
      </c>
      <c r="R295">
        <v>0</v>
      </c>
      <c r="S295">
        <v>0</v>
      </c>
      <c r="T295">
        <v>3629.37</v>
      </c>
      <c r="U295">
        <v>3629.37</v>
      </c>
      <c r="V295">
        <v>202203</v>
      </c>
      <c r="W295">
        <v>202206</v>
      </c>
    </row>
    <row r="296" spans="1:23" x14ac:dyDescent="0.35">
      <c r="A296">
        <v>2022</v>
      </c>
      <c r="B296">
        <v>2022</v>
      </c>
      <c r="C296">
        <v>3</v>
      </c>
      <c r="D296" t="s">
        <v>88</v>
      </c>
      <c r="E296" t="s">
        <v>83</v>
      </c>
      <c r="F296" t="s">
        <v>84</v>
      </c>
      <c r="G296" t="s">
        <v>85</v>
      </c>
      <c r="H296">
        <v>71</v>
      </c>
      <c r="I296">
        <v>1338.85</v>
      </c>
      <c r="J296">
        <v>0</v>
      </c>
      <c r="K296">
        <v>0</v>
      </c>
      <c r="O296">
        <v>0</v>
      </c>
      <c r="P296">
        <v>0</v>
      </c>
      <c r="Q296">
        <v>0</v>
      </c>
      <c r="R296">
        <v>0</v>
      </c>
      <c r="S296">
        <v>0</v>
      </c>
      <c r="T296">
        <v>1338.85</v>
      </c>
      <c r="U296">
        <v>1338.85</v>
      </c>
      <c r="V296">
        <v>202203</v>
      </c>
      <c r="W296">
        <v>202207</v>
      </c>
    </row>
    <row r="297" spans="1:23" x14ac:dyDescent="0.35">
      <c r="A297">
        <v>2022</v>
      </c>
      <c r="B297">
        <v>2022</v>
      </c>
      <c r="C297">
        <v>3</v>
      </c>
      <c r="D297" t="s">
        <v>88</v>
      </c>
      <c r="E297" t="s">
        <v>83</v>
      </c>
      <c r="F297" t="s">
        <v>84</v>
      </c>
      <c r="G297" t="s">
        <v>85</v>
      </c>
      <c r="H297">
        <v>71</v>
      </c>
      <c r="I297">
        <v>1257.6199999999999</v>
      </c>
      <c r="J297">
        <v>0</v>
      </c>
      <c r="K297">
        <v>0</v>
      </c>
      <c r="O297">
        <v>0</v>
      </c>
      <c r="P297">
        <v>0</v>
      </c>
      <c r="Q297">
        <v>0</v>
      </c>
      <c r="R297">
        <v>0</v>
      </c>
      <c r="S297">
        <v>0</v>
      </c>
      <c r="T297">
        <v>1257.6199999999999</v>
      </c>
      <c r="U297">
        <v>1257.6199999999999</v>
      </c>
      <c r="V297">
        <v>202203</v>
      </c>
      <c r="W297">
        <v>202208</v>
      </c>
    </row>
    <row r="298" spans="1:23" x14ac:dyDescent="0.35">
      <c r="A298">
        <v>2022</v>
      </c>
      <c r="B298">
        <v>2022</v>
      </c>
      <c r="C298">
        <v>3</v>
      </c>
      <c r="D298" t="s">
        <v>88</v>
      </c>
      <c r="E298" t="s">
        <v>83</v>
      </c>
      <c r="F298" t="s">
        <v>84</v>
      </c>
      <c r="G298" t="s">
        <v>85</v>
      </c>
      <c r="H298">
        <v>71</v>
      </c>
      <c r="I298">
        <v>188.24</v>
      </c>
      <c r="J298">
        <v>0</v>
      </c>
      <c r="K298">
        <v>0</v>
      </c>
      <c r="O298">
        <v>0</v>
      </c>
      <c r="P298">
        <v>0</v>
      </c>
      <c r="Q298">
        <v>0</v>
      </c>
      <c r="R298">
        <v>0</v>
      </c>
      <c r="S298">
        <v>0</v>
      </c>
      <c r="T298">
        <v>188.24</v>
      </c>
      <c r="U298">
        <v>188.24</v>
      </c>
      <c r="V298">
        <v>202203</v>
      </c>
      <c r="W298">
        <v>202209</v>
      </c>
    </row>
    <row r="299" spans="1:23" x14ac:dyDescent="0.35">
      <c r="A299">
        <v>2022</v>
      </c>
      <c r="B299">
        <v>2022</v>
      </c>
      <c r="C299">
        <v>3</v>
      </c>
      <c r="D299" t="s">
        <v>88</v>
      </c>
      <c r="E299" t="s">
        <v>83</v>
      </c>
      <c r="F299" t="s">
        <v>84</v>
      </c>
      <c r="G299" t="s">
        <v>85</v>
      </c>
      <c r="H299">
        <v>71</v>
      </c>
      <c r="I299">
        <v>291.07</v>
      </c>
      <c r="J299">
        <v>0</v>
      </c>
      <c r="K299">
        <v>0</v>
      </c>
      <c r="O299">
        <v>0</v>
      </c>
      <c r="P299">
        <v>0</v>
      </c>
      <c r="Q299">
        <v>0</v>
      </c>
      <c r="R299">
        <v>0</v>
      </c>
      <c r="S299">
        <v>0</v>
      </c>
      <c r="T299">
        <v>291.07</v>
      </c>
      <c r="U299">
        <v>291.07</v>
      </c>
      <c r="V299">
        <v>202203</v>
      </c>
      <c r="W299">
        <v>202210</v>
      </c>
    </row>
    <row r="300" spans="1:23" x14ac:dyDescent="0.35">
      <c r="A300">
        <v>2022</v>
      </c>
      <c r="B300">
        <v>2022</v>
      </c>
      <c r="C300">
        <v>3</v>
      </c>
      <c r="D300" t="s">
        <v>88</v>
      </c>
      <c r="E300" t="s">
        <v>83</v>
      </c>
      <c r="F300" t="s">
        <v>84</v>
      </c>
      <c r="G300" t="s">
        <v>85</v>
      </c>
      <c r="H300">
        <v>71</v>
      </c>
      <c r="I300">
        <v>3.28</v>
      </c>
      <c r="J300">
        <v>0</v>
      </c>
      <c r="K300">
        <v>0</v>
      </c>
      <c r="O300">
        <v>0</v>
      </c>
      <c r="P300">
        <v>0</v>
      </c>
      <c r="Q300">
        <v>0</v>
      </c>
      <c r="R300">
        <v>0</v>
      </c>
      <c r="S300">
        <v>0</v>
      </c>
      <c r="T300">
        <v>3.28</v>
      </c>
      <c r="U300">
        <v>3.28</v>
      </c>
      <c r="V300">
        <v>202203</v>
      </c>
      <c r="W300">
        <v>202212</v>
      </c>
    </row>
    <row r="301" spans="1:23" x14ac:dyDescent="0.35">
      <c r="A301">
        <v>2022</v>
      </c>
      <c r="B301">
        <v>2022</v>
      </c>
      <c r="C301">
        <v>3</v>
      </c>
      <c r="D301" t="s">
        <v>88</v>
      </c>
      <c r="E301" t="s">
        <v>83</v>
      </c>
      <c r="F301" t="s">
        <v>84</v>
      </c>
      <c r="G301" t="s">
        <v>85</v>
      </c>
      <c r="H301">
        <v>71</v>
      </c>
      <c r="I301">
        <v>475.95</v>
      </c>
      <c r="J301">
        <v>0</v>
      </c>
      <c r="K301">
        <v>0</v>
      </c>
      <c r="O301">
        <v>0</v>
      </c>
      <c r="P301">
        <v>0</v>
      </c>
      <c r="Q301">
        <v>0</v>
      </c>
      <c r="R301">
        <v>0</v>
      </c>
      <c r="S301">
        <v>0</v>
      </c>
      <c r="T301">
        <v>475.95</v>
      </c>
      <c r="U301">
        <v>475.95</v>
      </c>
      <c r="V301">
        <v>202203</v>
      </c>
      <c r="W301">
        <v>202302</v>
      </c>
    </row>
    <row r="302" spans="1:23" x14ac:dyDescent="0.35">
      <c r="A302">
        <v>2022</v>
      </c>
      <c r="B302">
        <v>2022</v>
      </c>
      <c r="C302">
        <v>3</v>
      </c>
      <c r="D302" t="s">
        <v>88</v>
      </c>
      <c r="E302" t="s">
        <v>83</v>
      </c>
      <c r="F302" t="s">
        <v>84</v>
      </c>
      <c r="G302" t="s">
        <v>85</v>
      </c>
      <c r="H302">
        <v>82</v>
      </c>
      <c r="I302">
        <v>54.1</v>
      </c>
      <c r="J302">
        <v>0.28999999999999998</v>
      </c>
      <c r="K302">
        <v>0</v>
      </c>
      <c r="O302">
        <v>0</v>
      </c>
      <c r="P302">
        <v>0</v>
      </c>
      <c r="Q302">
        <v>0</v>
      </c>
      <c r="R302">
        <v>0</v>
      </c>
      <c r="S302">
        <v>0</v>
      </c>
      <c r="T302">
        <v>54.39</v>
      </c>
      <c r="U302">
        <v>54.39</v>
      </c>
      <c r="V302">
        <v>202203</v>
      </c>
      <c r="W302">
        <v>202201</v>
      </c>
    </row>
    <row r="303" spans="1:23" x14ac:dyDescent="0.35">
      <c r="A303">
        <v>2022</v>
      </c>
      <c r="B303">
        <v>2022</v>
      </c>
      <c r="C303">
        <v>3</v>
      </c>
      <c r="D303" t="s">
        <v>88</v>
      </c>
      <c r="E303" t="s">
        <v>83</v>
      </c>
      <c r="F303" t="s">
        <v>84</v>
      </c>
      <c r="G303" t="s">
        <v>85</v>
      </c>
      <c r="H303">
        <v>82</v>
      </c>
      <c r="I303">
        <v>381.17</v>
      </c>
      <c r="J303">
        <v>0</v>
      </c>
      <c r="K303">
        <v>0</v>
      </c>
      <c r="O303">
        <v>0</v>
      </c>
      <c r="P303">
        <v>0</v>
      </c>
      <c r="Q303">
        <v>0</v>
      </c>
      <c r="R303">
        <v>0</v>
      </c>
      <c r="S303">
        <v>0</v>
      </c>
      <c r="T303">
        <v>381.17</v>
      </c>
      <c r="U303">
        <v>381.17</v>
      </c>
      <c r="V303">
        <v>202203</v>
      </c>
      <c r="W303">
        <v>202203</v>
      </c>
    </row>
    <row r="304" spans="1:23" x14ac:dyDescent="0.35">
      <c r="A304">
        <v>2022</v>
      </c>
      <c r="B304">
        <v>2022</v>
      </c>
      <c r="C304">
        <v>3</v>
      </c>
      <c r="D304" t="s">
        <v>88</v>
      </c>
      <c r="E304" t="s">
        <v>83</v>
      </c>
      <c r="F304" t="s">
        <v>84</v>
      </c>
      <c r="G304" t="s">
        <v>85</v>
      </c>
      <c r="H304">
        <v>82</v>
      </c>
      <c r="I304">
        <v>272.99</v>
      </c>
      <c r="J304">
        <v>0</v>
      </c>
      <c r="K304">
        <v>0</v>
      </c>
      <c r="O304">
        <v>0</v>
      </c>
      <c r="P304">
        <v>0</v>
      </c>
      <c r="Q304">
        <v>0</v>
      </c>
      <c r="R304">
        <v>0</v>
      </c>
      <c r="S304">
        <v>0</v>
      </c>
      <c r="T304">
        <v>272.99</v>
      </c>
      <c r="U304">
        <v>272.99</v>
      </c>
      <c r="V304">
        <v>202203</v>
      </c>
      <c r="W304">
        <v>202204</v>
      </c>
    </row>
    <row r="305" spans="1:23" x14ac:dyDescent="0.35">
      <c r="A305">
        <v>2022</v>
      </c>
      <c r="B305">
        <v>2022</v>
      </c>
      <c r="C305">
        <v>3</v>
      </c>
      <c r="D305" t="s">
        <v>88</v>
      </c>
      <c r="E305" t="s">
        <v>83</v>
      </c>
      <c r="F305" t="s">
        <v>84</v>
      </c>
      <c r="G305" t="s">
        <v>85</v>
      </c>
      <c r="H305">
        <v>82</v>
      </c>
      <c r="I305">
        <v>64.989999999999995</v>
      </c>
      <c r="J305">
        <v>0</v>
      </c>
      <c r="K305">
        <v>0</v>
      </c>
      <c r="O305">
        <v>0</v>
      </c>
      <c r="P305">
        <v>0</v>
      </c>
      <c r="Q305">
        <v>0</v>
      </c>
      <c r="R305">
        <v>0</v>
      </c>
      <c r="S305">
        <v>0</v>
      </c>
      <c r="T305">
        <v>64.989999999999995</v>
      </c>
      <c r="U305">
        <v>64.989999999999995</v>
      </c>
      <c r="V305">
        <v>202203</v>
      </c>
      <c r="W305">
        <v>202205</v>
      </c>
    </row>
    <row r="306" spans="1:23" x14ac:dyDescent="0.35">
      <c r="A306">
        <v>2022</v>
      </c>
      <c r="B306">
        <v>2022</v>
      </c>
      <c r="C306">
        <v>3</v>
      </c>
      <c r="D306" t="s">
        <v>88</v>
      </c>
      <c r="E306" t="s">
        <v>86</v>
      </c>
      <c r="F306" t="s">
        <v>87</v>
      </c>
      <c r="G306" t="s">
        <v>85</v>
      </c>
      <c r="H306">
        <v>40</v>
      </c>
      <c r="I306">
        <v>4328.24</v>
      </c>
      <c r="J306">
        <v>0</v>
      </c>
      <c r="K306">
        <v>0</v>
      </c>
      <c r="O306">
        <v>0</v>
      </c>
      <c r="P306">
        <v>0</v>
      </c>
      <c r="Q306">
        <v>0</v>
      </c>
      <c r="R306">
        <v>0</v>
      </c>
      <c r="S306">
        <v>0</v>
      </c>
      <c r="T306">
        <v>4328.24</v>
      </c>
      <c r="U306">
        <v>4328.24</v>
      </c>
      <c r="V306">
        <v>202203</v>
      </c>
      <c r="W306">
        <v>202203</v>
      </c>
    </row>
    <row r="307" spans="1:23" x14ac:dyDescent="0.35">
      <c r="A307">
        <v>2022</v>
      </c>
      <c r="B307">
        <v>2022</v>
      </c>
      <c r="C307">
        <v>3</v>
      </c>
      <c r="D307" t="s">
        <v>88</v>
      </c>
      <c r="E307" t="s">
        <v>86</v>
      </c>
      <c r="F307" t="s">
        <v>87</v>
      </c>
      <c r="G307" t="s">
        <v>85</v>
      </c>
      <c r="H307">
        <v>40</v>
      </c>
      <c r="I307">
        <v>3136.42</v>
      </c>
      <c r="J307">
        <v>0</v>
      </c>
      <c r="K307">
        <v>0</v>
      </c>
      <c r="O307">
        <v>0</v>
      </c>
      <c r="P307">
        <v>0</v>
      </c>
      <c r="Q307">
        <v>0</v>
      </c>
      <c r="R307">
        <v>0</v>
      </c>
      <c r="S307">
        <v>0</v>
      </c>
      <c r="T307">
        <v>3136.42</v>
      </c>
      <c r="U307">
        <v>3136.42</v>
      </c>
      <c r="V307">
        <v>202203</v>
      </c>
      <c r="W307">
        <v>202204</v>
      </c>
    </row>
    <row r="308" spans="1:23" x14ac:dyDescent="0.35">
      <c r="A308">
        <v>2022</v>
      </c>
      <c r="B308">
        <v>2022</v>
      </c>
      <c r="C308">
        <v>3</v>
      </c>
      <c r="D308" t="s">
        <v>88</v>
      </c>
      <c r="E308" t="s">
        <v>86</v>
      </c>
      <c r="F308" t="s">
        <v>87</v>
      </c>
      <c r="G308" t="s">
        <v>85</v>
      </c>
      <c r="H308">
        <v>40</v>
      </c>
      <c r="I308">
        <v>0</v>
      </c>
      <c r="J308">
        <v>0</v>
      </c>
      <c r="K308">
        <v>157.1</v>
      </c>
      <c r="L308">
        <v>157.1</v>
      </c>
      <c r="O308">
        <v>0</v>
      </c>
      <c r="P308">
        <v>0</v>
      </c>
      <c r="Q308">
        <v>0</v>
      </c>
      <c r="R308">
        <v>0</v>
      </c>
      <c r="S308">
        <v>0</v>
      </c>
      <c r="T308">
        <v>0</v>
      </c>
      <c r="U308">
        <v>157.1</v>
      </c>
      <c r="V308">
        <v>202203</v>
      </c>
      <c r="W308">
        <v>202301</v>
      </c>
    </row>
    <row r="309" spans="1:23" x14ac:dyDescent="0.35">
      <c r="A309">
        <v>2022</v>
      </c>
      <c r="B309">
        <v>2022</v>
      </c>
      <c r="C309">
        <v>3</v>
      </c>
      <c r="D309" t="s">
        <v>88</v>
      </c>
      <c r="E309" t="s">
        <v>86</v>
      </c>
      <c r="F309" t="s">
        <v>87</v>
      </c>
      <c r="G309" t="s">
        <v>85</v>
      </c>
      <c r="H309">
        <v>71</v>
      </c>
      <c r="I309">
        <v>407.12</v>
      </c>
      <c r="J309">
        <v>0</v>
      </c>
      <c r="K309">
        <v>0</v>
      </c>
      <c r="O309">
        <v>0</v>
      </c>
      <c r="P309">
        <v>0</v>
      </c>
      <c r="Q309">
        <v>0</v>
      </c>
      <c r="R309">
        <v>0</v>
      </c>
      <c r="S309">
        <v>0</v>
      </c>
      <c r="T309">
        <v>407.12</v>
      </c>
      <c r="U309">
        <v>407.12</v>
      </c>
      <c r="V309">
        <v>202203</v>
      </c>
      <c r="W309">
        <v>202203</v>
      </c>
    </row>
    <row r="310" spans="1:23" x14ac:dyDescent="0.35">
      <c r="A310">
        <v>2022</v>
      </c>
      <c r="B310">
        <v>2022</v>
      </c>
      <c r="C310">
        <v>3</v>
      </c>
      <c r="D310" t="s">
        <v>88</v>
      </c>
      <c r="E310" t="s">
        <v>86</v>
      </c>
      <c r="F310" t="s">
        <v>87</v>
      </c>
      <c r="G310" t="s">
        <v>85</v>
      </c>
      <c r="H310">
        <v>71</v>
      </c>
      <c r="I310">
        <v>329.84</v>
      </c>
      <c r="J310">
        <v>0</v>
      </c>
      <c r="K310">
        <v>0</v>
      </c>
      <c r="O310">
        <v>0</v>
      </c>
      <c r="P310">
        <v>0</v>
      </c>
      <c r="Q310">
        <v>0</v>
      </c>
      <c r="R310">
        <v>0</v>
      </c>
      <c r="S310">
        <v>0</v>
      </c>
      <c r="T310">
        <v>329.84</v>
      </c>
      <c r="U310">
        <v>329.84</v>
      </c>
      <c r="V310">
        <v>202203</v>
      </c>
      <c r="W310">
        <v>202204</v>
      </c>
    </row>
    <row r="311" spans="1:23" x14ac:dyDescent="0.35">
      <c r="A311">
        <v>2022</v>
      </c>
      <c r="B311">
        <v>2022</v>
      </c>
      <c r="C311">
        <v>4</v>
      </c>
      <c r="D311" t="s">
        <v>82</v>
      </c>
      <c r="E311" t="s">
        <v>83</v>
      </c>
      <c r="F311" t="s">
        <v>84</v>
      </c>
      <c r="G311" t="s">
        <v>85</v>
      </c>
      <c r="H311">
        <v>10</v>
      </c>
      <c r="I311">
        <v>4747.41</v>
      </c>
      <c r="J311">
        <v>47.95</v>
      </c>
      <c r="K311">
        <v>0</v>
      </c>
      <c r="O311">
        <v>0</v>
      </c>
      <c r="P311">
        <v>0</v>
      </c>
      <c r="Q311">
        <v>0</v>
      </c>
      <c r="R311">
        <v>0</v>
      </c>
      <c r="S311">
        <v>0</v>
      </c>
      <c r="T311">
        <v>4795.3599999999997</v>
      </c>
      <c r="U311">
        <v>4795.3599999999997</v>
      </c>
      <c r="V311">
        <v>202204</v>
      </c>
      <c r="W311">
        <v>202204</v>
      </c>
    </row>
    <row r="312" spans="1:23" x14ac:dyDescent="0.35">
      <c r="A312">
        <v>2022</v>
      </c>
      <c r="B312">
        <v>2022</v>
      </c>
      <c r="C312">
        <v>4</v>
      </c>
      <c r="D312" t="s">
        <v>82</v>
      </c>
      <c r="E312" t="s">
        <v>83</v>
      </c>
      <c r="F312" t="s">
        <v>84</v>
      </c>
      <c r="G312" t="s">
        <v>85</v>
      </c>
      <c r="H312">
        <v>10</v>
      </c>
      <c r="I312">
        <v>28420.02</v>
      </c>
      <c r="J312">
        <v>287.07</v>
      </c>
      <c r="K312">
        <v>0</v>
      </c>
      <c r="O312">
        <v>0</v>
      </c>
      <c r="P312">
        <v>0</v>
      </c>
      <c r="Q312">
        <v>0</v>
      </c>
      <c r="R312">
        <v>0</v>
      </c>
      <c r="S312">
        <v>0</v>
      </c>
      <c r="T312">
        <v>28707.09</v>
      </c>
      <c r="U312">
        <v>28707.09</v>
      </c>
      <c r="V312">
        <v>202204</v>
      </c>
      <c r="W312">
        <v>202205</v>
      </c>
    </row>
    <row r="313" spans="1:23" x14ac:dyDescent="0.35">
      <c r="A313">
        <v>2022</v>
      </c>
      <c r="B313">
        <v>2022</v>
      </c>
      <c r="C313">
        <v>4</v>
      </c>
      <c r="D313" t="s">
        <v>82</v>
      </c>
      <c r="E313" t="s">
        <v>83</v>
      </c>
      <c r="F313" t="s">
        <v>84</v>
      </c>
      <c r="G313" t="s">
        <v>85</v>
      </c>
      <c r="H313">
        <v>10</v>
      </c>
      <c r="I313">
        <v>4053.65</v>
      </c>
      <c r="J313">
        <v>40.94</v>
      </c>
      <c r="K313">
        <v>0</v>
      </c>
      <c r="O313">
        <v>0</v>
      </c>
      <c r="P313">
        <v>0</v>
      </c>
      <c r="Q313">
        <v>0</v>
      </c>
      <c r="R313">
        <v>0</v>
      </c>
      <c r="S313">
        <v>0</v>
      </c>
      <c r="T313">
        <v>4094.59</v>
      </c>
      <c r="U313">
        <v>4094.59</v>
      </c>
      <c r="V313">
        <v>202204</v>
      </c>
      <c r="W313">
        <v>202206</v>
      </c>
    </row>
    <row r="314" spans="1:23" x14ac:dyDescent="0.35">
      <c r="A314">
        <v>2022</v>
      </c>
      <c r="B314">
        <v>2022</v>
      </c>
      <c r="C314">
        <v>4</v>
      </c>
      <c r="D314" t="s">
        <v>82</v>
      </c>
      <c r="E314" t="s">
        <v>83</v>
      </c>
      <c r="F314" t="s">
        <v>84</v>
      </c>
      <c r="G314" t="s">
        <v>85</v>
      </c>
      <c r="H314">
        <v>10</v>
      </c>
      <c r="I314">
        <v>991.65</v>
      </c>
      <c r="J314">
        <v>10.02</v>
      </c>
      <c r="K314">
        <v>0</v>
      </c>
      <c r="O314">
        <v>0</v>
      </c>
      <c r="P314">
        <v>0</v>
      </c>
      <c r="Q314">
        <v>0</v>
      </c>
      <c r="R314">
        <v>0</v>
      </c>
      <c r="S314">
        <v>0</v>
      </c>
      <c r="T314">
        <v>1001.67</v>
      </c>
      <c r="U314">
        <v>1001.67</v>
      </c>
      <c r="V314">
        <v>202204</v>
      </c>
      <c r="W314">
        <v>202207</v>
      </c>
    </row>
    <row r="315" spans="1:23" x14ac:dyDescent="0.35">
      <c r="A315">
        <v>2022</v>
      </c>
      <c r="B315">
        <v>2022</v>
      </c>
      <c r="C315">
        <v>4</v>
      </c>
      <c r="D315" t="s">
        <v>82</v>
      </c>
      <c r="E315" t="s">
        <v>83</v>
      </c>
      <c r="F315" t="s">
        <v>84</v>
      </c>
      <c r="G315" t="s">
        <v>85</v>
      </c>
      <c r="H315">
        <v>10</v>
      </c>
      <c r="I315">
        <v>5925.15</v>
      </c>
      <c r="J315">
        <v>59.85</v>
      </c>
      <c r="K315">
        <v>0</v>
      </c>
      <c r="O315">
        <v>0</v>
      </c>
      <c r="P315">
        <v>0</v>
      </c>
      <c r="Q315">
        <v>0</v>
      </c>
      <c r="R315">
        <v>0</v>
      </c>
      <c r="S315">
        <v>0</v>
      </c>
      <c r="T315">
        <v>5985</v>
      </c>
      <c r="U315">
        <v>5985</v>
      </c>
      <c r="V315">
        <v>202204</v>
      </c>
      <c r="W315">
        <v>202208</v>
      </c>
    </row>
    <row r="316" spans="1:23" x14ac:dyDescent="0.35">
      <c r="A316">
        <v>2022</v>
      </c>
      <c r="B316">
        <v>2022</v>
      </c>
      <c r="C316">
        <v>4</v>
      </c>
      <c r="D316" t="s">
        <v>82</v>
      </c>
      <c r="E316" t="s">
        <v>83</v>
      </c>
      <c r="F316" t="s">
        <v>84</v>
      </c>
      <c r="G316" t="s">
        <v>85</v>
      </c>
      <c r="H316">
        <v>10</v>
      </c>
      <c r="I316">
        <v>0</v>
      </c>
      <c r="J316">
        <v>0</v>
      </c>
      <c r="K316">
        <v>0</v>
      </c>
      <c r="O316">
        <v>0</v>
      </c>
      <c r="P316">
        <v>0</v>
      </c>
      <c r="Q316">
        <v>0</v>
      </c>
      <c r="R316">
        <v>0</v>
      </c>
      <c r="S316">
        <v>0</v>
      </c>
      <c r="T316">
        <v>0</v>
      </c>
      <c r="U316">
        <v>0</v>
      </c>
      <c r="V316">
        <v>202204</v>
      </c>
      <c r="W316">
        <v>202209</v>
      </c>
    </row>
    <row r="317" spans="1:23" x14ac:dyDescent="0.35">
      <c r="A317">
        <v>2022</v>
      </c>
      <c r="B317">
        <v>2022</v>
      </c>
      <c r="C317">
        <v>4</v>
      </c>
      <c r="D317" t="s">
        <v>82</v>
      </c>
      <c r="E317" t="s">
        <v>83</v>
      </c>
      <c r="F317" t="s">
        <v>84</v>
      </c>
      <c r="G317" t="s">
        <v>85</v>
      </c>
      <c r="H317">
        <v>10</v>
      </c>
      <c r="I317">
        <v>2399.02</v>
      </c>
      <c r="J317">
        <v>24.22</v>
      </c>
      <c r="K317">
        <v>0</v>
      </c>
      <c r="O317">
        <v>0</v>
      </c>
      <c r="P317">
        <v>0</v>
      </c>
      <c r="Q317">
        <v>0</v>
      </c>
      <c r="R317">
        <v>0</v>
      </c>
      <c r="S317">
        <v>0</v>
      </c>
      <c r="T317">
        <v>2423.2399999999998</v>
      </c>
      <c r="U317">
        <v>2423.2399999999998</v>
      </c>
      <c r="V317">
        <v>202204</v>
      </c>
      <c r="W317">
        <v>202210</v>
      </c>
    </row>
    <row r="318" spans="1:23" x14ac:dyDescent="0.35">
      <c r="A318">
        <v>2022</v>
      </c>
      <c r="B318">
        <v>2022</v>
      </c>
      <c r="C318">
        <v>4</v>
      </c>
      <c r="D318" t="s">
        <v>82</v>
      </c>
      <c r="E318" t="s">
        <v>83</v>
      </c>
      <c r="F318" t="s">
        <v>84</v>
      </c>
      <c r="G318" t="s">
        <v>85</v>
      </c>
      <c r="H318">
        <v>10</v>
      </c>
      <c r="I318">
        <v>2738.65</v>
      </c>
      <c r="J318">
        <v>27.66</v>
      </c>
      <c r="K318">
        <v>0</v>
      </c>
      <c r="O318">
        <v>0</v>
      </c>
      <c r="P318">
        <v>0</v>
      </c>
      <c r="Q318">
        <v>0</v>
      </c>
      <c r="R318">
        <v>0</v>
      </c>
      <c r="S318">
        <v>0</v>
      </c>
      <c r="T318">
        <v>2766.31</v>
      </c>
      <c r="U318">
        <v>2766.31</v>
      </c>
      <c r="V318">
        <v>202204</v>
      </c>
      <c r="W318">
        <v>202301</v>
      </c>
    </row>
    <row r="319" spans="1:23" x14ac:dyDescent="0.35">
      <c r="A319">
        <v>2022</v>
      </c>
      <c r="B319">
        <v>2022</v>
      </c>
      <c r="C319">
        <v>4</v>
      </c>
      <c r="D319" t="s">
        <v>82</v>
      </c>
      <c r="E319" t="s">
        <v>83</v>
      </c>
      <c r="F319" t="s">
        <v>84</v>
      </c>
      <c r="G319" t="s">
        <v>85</v>
      </c>
      <c r="H319">
        <v>20</v>
      </c>
      <c r="I319">
        <v>12560.75</v>
      </c>
      <c r="J319">
        <v>126.88</v>
      </c>
      <c r="K319">
        <v>0</v>
      </c>
      <c r="O319">
        <v>0</v>
      </c>
      <c r="P319">
        <v>0</v>
      </c>
      <c r="Q319">
        <v>0</v>
      </c>
      <c r="R319">
        <v>0</v>
      </c>
      <c r="S319">
        <v>0</v>
      </c>
      <c r="T319">
        <v>12687.63</v>
      </c>
      <c r="U319">
        <v>12687.63</v>
      </c>
      <c r="V319">
        <v>202204</v>
      </c>
      <c r="W319">
        <v>202204</v>
      </c>
    </row>
    <row r="320" spans="1:23" x14ac:dyDescent="0.35">
      <c r="A320">
        <v>2022</v>
      </c>
      <c r="B320">
        <v>2022</v>
      </c>
      <c r="C320">
        <v>4</v>
      </c>
      <c r="D320" t="s">
        <v>82</v>
      </c>
      <c r="E320" t="s">
        <v>83</v>
      </c>
      <c r="F320" t="s">
        <v>84</v>
      </c>
      <c r="G320" t="s">
        <v>85</v>
      </c>
      <c r="H320">
        <v>20</v>
      </c>
      <c r="I320">
        <v>278508.15000000002</v>
      </c>
      <c r="J320">
        <v>2813.23</v>
      </c>
      <c r="K320">
        <v>0</v>
      </c>
      <c r="O320">
        <v>0</v>
      </c>
      <c r="P320">
        <v>0</v>
      </c>
      <c r="Q320">
        <v>0</v>
      </c>
      <c r="R320">
        <v>0</v>
      </c>
      <c r="S320">
        <v>0</v>
      </c>
      <c r="T320">
        <v>281321.38</v>
      </c>
      <c r="U320">
        <v>281321.38</v>
      </c>
      <c r="V320">
        <v>202204</v>
      </c>
      <c r="W320">
        <v>202205</v>
      </c>
    </row>
    <row r="321" spans="1:23" x14ac:dyDescent="0.35">
      <c r="A321">
        <v>2022</v>
      </c>
      <c r="B321">
        <v>2022</v>
      </c>
      <c r="C321">
        <v>4</v>
      </c>
      <c r="D321" t="s">
        <v>82</v>
      </c>
      <c r="E321" t="s">
        <v>83</v>
      </c>
      <c r="F321" t="s">
        <v>84</v>
      </c>
      <c r="G321" t="s">
        <v>85</v>
      </c>
      <c r="H321">
        <v>20</v>
      </c>
      <c r="I321">
        <v>24804.62</v>
      </c>
      <c r="J321">
        <v>250.55</v>
      </c>
      <c r="K321">
        <v>0</v>
      </c>
      <c r="O321">
        <v>0</v>
      </c>
      <c r="P321">
        <v>0</v>
      </c>
      <c r="Q321">
        <v>0</v>
      </c>
      <c r="R321">
        <v>0</v>
      </c>
      <c r="S321">
        <v>0</v>
      </c>
      <c r="T321">
        <v>25055.17</v>
      </c>
      <c r="U321">
        <v>25055.17</v>
      </c>
      <c r="V321">
        <v>202204</v>
      </c>
      <c r="W321">
        <v>202206</v>
      </c>
    </row>
    <row r="322" spans="1:23" x14ac:dyDescent="0.35">
      <c r="A322">
        <v>2022</v>
      </c>
      <c r="B322">
        <v>2022</v>
      </c>
      <c r="C322">
        <v>4</v>
      </c>
      <c r="D322" t="s">
        <v>82</v>
      </c>
      <c r="E322" t="s">
        <v>83</v>
      </c>
      <c r="F322" t="s">
        <v>84</v>
      </c>
      <c r="G322" t="s">
        <v>85</v>
      </c>
      <c r="H322">
        <v>20</v>
      </c>
      <c r="I322">
        <v>10198.59</v>
      </c>
      <c r="J322">
        <v>103.01</v>
      </c>
      <c r="K322">
        <v>0</v>
      </c>
      <c r="O322">
        <v>0</v>
      </c>
      <c r="P322">
        <v>0</v>
      </c>
      <c r="Q322">
        <v>0</v>
      </c>
      <c r="R322">
        <v>0</v>
      </c>
      <c r="S322">
        <v>0</v>
      </c>
      <c r="T322">
        <v>10301.6</v>
      </c>
      <c r="U322">
        <v>10301.6</v>
      </c>
      <c r="V322">
        <v>202204</v>
      </c>
      <c r="W322">
        <v>202207</v>
      </c>
    </row>
    <row r="323" spans="1:23" x14ac:dyDescent="0.35">
      <c r="A323">
        <v>2022</v>
      </c>
      <c r="B323">
        <v>2022</v>
      </c>
      <c r="C323">
        <v>4</v>
      </c>
      <c r="D323" t="s">
        <v>82</v>
      </c>
      <c r="E323" t="s">
        <v>83</v>
      </c>
      <c r="F323" t="s">
        <v>84</v>
      </c>
      <c r="G323" t="s">
        <v>85</v>
      </c>
      <c r="H323">
        <v>20</v>
      </c>
      <c r="I323">
        <v>7687.99</v>
      </c>
      <c r="J323">
        <v>77.66</v>
      </c>
      <c r="K323">
        <v>0</v>
      </c>
      <c r="O323">
        <v>0</v>
      </c>
      <c r="P323">
        <v>0</v>
      </c>
      <c r="Q323">
        <v>0</v>
      </c>
      <c r="R323">
        <v>0</v>
      </c>
      <c r="S323">
        <v>0</v>
      </c>
      <c r="T323">
        <v>7765.65</v>
      </c>
      <c r="U323">
        <v>7765.65</v>
      </c>
      <c r="V323">
        <v>202204</v>
      </c>
      <c r="W323">
        <v>202211</v>
      </c>
    </row>
    <row r="324" spans="1:23" x14ac:dyDescent="0.35">
      <c r="A324">
        <v>2022</v>
      </c>
      <c r="B324">
        <v>2022</v>
      </c>
      <c r="C324">
        <v>4</v>
      </c>
      <c r="D324" t="s">
        <v>82</v>
      </c>
      <c r="E324" t="s">
        <v>83</v>
      </c>
      <c r="F324" t="s">
        <v>84</v>
      </c>
      <c r="G324" t="s">
        <v>85</v>
      </c>
      <c r="H324">
        <v>40</v>
      </c>
      <c r="I324">
        <v>122349.66</v>
      </c>
      <c r="J324">
        <v>1456.6999999999998</v>
      </c>
      <c r="K324">
        <v>21827.32</v>
      </c>
      <c r="L324">
        <v>21827.32</v>
      </c>
      <c r="O324">
        <v>0</v>
      </c>
      <c r="P324">
        <v>0</v>
      </c>
      <c r="Q324">
        <v>0</v>
      </c>
      <c r="R324">
        <v>0</v>
      </c>
      <c r="S324">
        <v>0</v>
      </c>
      <c r="T324">
        <v>123806.36</v>
      </c>
      <c r="U324">
        <v>145633.68</v>
      </c>
      <c r="V324">
        <v>202204</v>
      </c>
      <c r="W324">
        <v>202204</v>
      </c>
    </row>
    <row r="325" spans="1:23" x14ac:dyDescent="0.35">
      <c r="A325">
        <v>2022</v>
      </c>
      <c r="B325">
        <v>2022</v>
      </c>
      <c r="C325">
        <v>4</v>
      </c>
      <c r="D325" t="s">
        <v>82</v>
      </c>
      <c r="E325" t="s">
        <v>83</v>
      </c>
      <c r="F325" t="s">
        <v>84</v>
      </c>
      <c r="G325" t="s">
        <v>85</v>
      </c>
      <c r="H325">
        <v>40</v>
      </c>
      <c r="I325">
        <v>320377.33999999997</v>
      </c>
      <c r="J325">
        <v>3326.5</v>
      </c>
      <c r="K325">
        <v>8856.15</v>
      </c>
      <c r="L325">
        <v>8856.15</v>
      </c>
      <c r="O325">
        <v>0</v>
      </c>
      <c r="P325">
        <v>0</v>
      </c>
      <c r="Q325">
        <v>0</v>
      </c>
      <c r="R325">
        <v>0</v>
      </c>
      <c r="S325">
        <v>0</v>
      </c>
      <c r="T325">
        <v>323703.84000000003</v>
      </c>
      <c r="U325">
        <v>332559.99</v>
      </c>
      <c r="V325">
        <v>202204</v>
      </c>
      <c r="W325">
        <v>202205</v>
      </c>
    </row>
    <row r="326" spans="1:23" x14ac:dyDescent="0.35">
      <c r="A326">
        <v>2022</v>
      </c>
      <c r="B326">
        <v>2022</v>
      </c>
      <c r="C326">
        <v>4</v>
      </c>
      <c r="D326" t="s">
        <v>82</v>
      </c>
      <c r="E326" t="s">
        <v>83</v>
      </c>
      <c r="F326" t="s">
        <v>84</v>
      </c>
      <c r="G326" t="s">
        <v>85</v>
      </c>
      <c r="H326">
        <v>40</v>
      </c>
      <c r="I326">
        <v>38725.980000000003</v>
      </c>
      <c r="J326">
        <v>391.13</v>
      </c>
      <c r="K326">
        <v>0</v>
      </c>
      <c r="O326">
        <v>0</v>
      </c>
      <c r="P326">
        <v>0</v>
      </c>
      <c r="Q326">
        <v>0</v>
      </c>
      <c r="R326">
        <v>0</v>
      </c>
      <c r="S326">
        <v>0</v>
      </c>
      <c r="T326">
        <v>39117.11</v>
      </c>
      <c r="U326">
        <v>39117.11</v>
      </c>
      <c r="V326">
        <v>202204</v>
      </c>
      <c r="W326">
        <v>202206</v>
      </c>
    </row>
    <row r="327" spans="1:23" x14ac:dyDescent="0.35">
      <c r="A327">
        <v>2022</v>
      </c>
      <c r="B327">
        <v>2022</v>
      </c>
      <c r="C327">
        <v>4</v>
      </c>
      <c r="D327" t="s">
        <v>82</v>
      </c>
      <c r="E327" t="s">
        <v>83</v>
      </c>
      <c r="F327" t="s">
        <v>84</v>
      </c>
      <c r="G327" t="s">
        <v>85</v>
      </c>
      <c r="H327">
        <v>40</v>
      </c>
      <c r="I327">
        <v>12997.25</v>
      </c>
      <c r="J327">
        <v>174.5</v>
      </c>
      <c r="K327">
        <v>4264.24</v>
      </c>
      <c r="L327">
        <v>4264.24</v>
      </c>
      <c r="O327">
        <v>0</v>
      </c>
      <c r="P327">
        <v>0</v>
      </c>
      <c r="Q327">
        <v>0</v>
      </c>
      <c r="R327">
        <v>0</v>
      </c>
      <c r="S327">
        <v>0</v>
      </c>
      <c r="T327">
        <v>13171.75</v>
      </c>
      <c r="U327">
        <v>17435.989999999998</v>
      </c>
      <c r="V327">
        <v>202204</v>
      </c>
      <c r="W327">
        <v>202207</v>
      </c>
    </row>
    <row r="328" spans="1:23" x14ac:dyDescent="0.35">
      <c r="A328">
        <v>2022</v>
      </c>
      <c r="B328">
        <v>2022</v>
      </c>
      <c r="C328">
        <v>4</v>
      </c>
      <c r="D328" t="s">
        <v>82</v>
      </c>
      <c r="E328" t="s">
        <v>83</v>
      </c>
      <c r="F328" t="s">
        <v>84</v>
      </c>
      <c r="G328" t="s">
        <v>85</v>
      </c>
      <c r="H328">
        <v>40</v>
      </c>
      <c r="I328">
        <v>9641.4699999999993</v>
      </c>
      <c r="J328">
        <v>676.81000000000006</v>
      </c>
      <c r="K328">
        <v>57347.9</v>
      </c>
      <c r="L328">
        <v>57347.9</v>
      </c>
      <c r="O328">
        <v>0</v>
      </c>
      <c r="P328">
        <v>0</v>
      </c>
      <c r="Q328">
        <v>0</v>
      </c>
      <c r="R328">
        <v>0</v>
      </c>
      <c r="S328">
        <v>0</v>
      </c>
      <c r="T328">
        <v>10318.279999999999</v>
      </c>
      <c r="U328">
        <v>67666.179999999993</v>
      </c>
      <c r="V328">
        <v>202204</v>
      </c>
      <c r="W328">
        <v>202208</v>
      </c>
    </row>
    <row r="329" spans="1:23" x14ac:dyDescent="0.35">
      <c r="A329">
        <v>2022</v>
      </c>
      <c r="B329">
        <v>2022</v>
      </c>
      <c r="C329">
        <v>4</v>
      </c>
      <c r="D329" t="s">
        <v>82</v>
      </c>
      <c r="E329" t="s">
        <v>83</v>
      </c>
      <c r="F329" t="s">
        <v>84</v>
      </c>
      <c r="G329" t="s">
        <v>85</v>
      </c>
      <c r="H329">
        <v>40</v>
      </c>
      <c r="I329">
        <v>1185.57</v>
      </c>
      <c r="J329">
        <v>48.839999999999996</v>
      </c>
      <c r="K329">
        <v>3651.18</v>
      </c>
      <c r="L329">
        <v>3651.18</v>
      </c>
      <c r="O329">
        <v>0</v>
      </c>
      <c r="P329">
        <v>0</v>
      </c>
      <c r="Q329">
        <v>0</v>
      </c>
      <c r="R329">
        <v>0</v>
      </c>
      <c r="S329">
        <v>0</v>
      </c>
      <c r="T329">
        <v>1234.4099999999999</v>
      </c>
      <c r="U329">
        <v>4885.59</v>
      </c>
      <c r="V329">
        <v>202204</v>
      </c>
      <c r="W329">
        <v>202209</v>
      </c>
    </row>
    <row r="330" spans="1:23" x14ac:dyDescent="0.35">
      <c r="A330">
        <v>2022</v>
      </c>
      <c r="B330">
        <v>2022</v>
      </c>
      <c r="C330">
        <v>4</v>
      </c>
      <c r="D330" t="s">
        <v>82</v>
      </c>
      <c r="E330" t="s">
        <v>83</v>
      </c>
      <c r="F330" t="s">
        <v>84</v>
      </c>
      <c r="G330" t="s">
        <v>85</v>
      </c>
      <c r="H330">
        <v>40</v>
      </c>
      <c r="I330">
        <v>-400.75</v>
      </c>
      <c r="J330">
        <v>3.01</v>
      </c>
      <c r="K330">
        <v>699.13</v>
      </c>
      <c r="L330">
        <v>699.13</v>
      </c>
      <c r="O330">
        <v>0</v>
      </c>
      <c r="P330">
        <v>0</v>
      </c>
      <c r="Q330">
        <v>0</v>
      </c>
      <c r="R330">
        <v>0</v>
      </c>
      <c r="S330">
        <v>0</v>
      </c>
      <c r="T330">
        <v>-397.74</v>
      </c>
      <c r="U330">
        <v>301.39000000000004</v>
      </c>
      <c r="V330">
        <v>202204</v>
      </c>
      <c r="W330">
        <v>202210</v>
      </c>
    </row>
    <row r="331" spans="1:23" x14ac:dyDescent="0.35">
      <c r="A331">
        <v>2022</v>
      </c>
      <c r="B331">
        <v>2022</v>
      </c>
      <c r="C331">
        <v>4</v>
      </c>
      <c r="D331" t="s">
        <v>82</v>
      </c>
      <c r="E331" t="s">
        <v>83</v>
      </c>
      <c r="F331" t="s">
        <v>84</v>
      </c>
      <c r="G331" t="s">
        <v>85</v>
      </c>
      <c r="H331">
        <v>40</v>
      </c>
      <c r="I331">
        <v>226.59</v>
      </c>
      <c r="J331">
        <v>26.11</v>
      </c>
      <c r="K331">
        <v>2359.75</v>
      </c>
      <c r="L331">
        <v>2359.75</v>
      </c>
      <c r="O331">
        <v>0</v>
      </c>
      <c r="P331">
        <v>0</v>
      </c>
      <c r="Q331">
        <v>0</v>
      </c>
      <c r="R331">
        <v>0</v>
      </c>
      <c r="S331">
        <v>0</v>
      </c>
      <c r="T331">
        <v>252.7</v>
      </c>
      <c r="U331">
        <v>2612.4499999999998</v>
      </c>
      <c r="V331">
        <v>202204</v>
      </c>
      <c r="W331">
        <v>202211</v>
      </c>
    </row>
    <row r="332" spans="1:23" x14ac:dyDescent="0.35">
      <c r="A332">
        <v>2022</v>
      </c>
      <c r="B332">
        <v>2022</v>
      </c>
      <c r="C332">
        <v>4</v>
      </c>
      <c r="D332" t="s">
        <v>82</v>
      </c>
      <c r="E332" t="s">
        <v>83</v>
      </c>
      <c r="F332" t="s">
        <v>84</v>
      </c>
      <c r="G332" t="s">
        <v>85</v>
      </c>
      <c r="H332">
        <v>40</v>
      </c>
      <c r="I332">
        <v>0</v>
      </c>
      <c r="J332">
        <v>21.97</v>
      </c>
      <c r="K332">
        <v>2175.91</v>
      </c>
      <c r="L332">
        <v>2175.91</v>
      </c>
      <c r="O332">
        <v>0</v>
      </c>
      <c r="P332">
        <v>0</v>
      </c>
      <c r="Q332">
        <v>0</v>
      </c>
      <c r="R332">
        <v>0</v>
      </c>
      <c r="S332">
        <v>0</v>
      </c>
      <c r="T332">
        <v>21.97</v>
      </c>
      <c r="U332">
        <v>2197.88</v>
      </c>
      <c r="V332">
        <v>202204</v>
      </c>
      <c r="W332">
        <v>202212</v>
      </c>
    </row>
    <row r="333" spans="1:23" x14ac:dyDescent="0.35">
      <c r="A333">
        <v>2022</v>
      </c>
      <c r="B333">
        <v>2022</v>
      </c>
      <c r="C333">
        <v>4</v>
      </c>
      <c r="D333" t="s">
        <v>82</v>
      </c>
      <c r="E333" t="s">
        <v>83</v>
      </c>
      <c r="F333" t="s">
        <v>84</v>
      </c>
      <c r="G333" t="s">
        <v>85</v>
      </c>
      <c r="H333">
        <v>40</v>
      </c>
      <c r="I333">
        <v>2858.72</v>
      </c>
      <c r="J333">
        <v>108.39999999999999</v>
      </c>
      <c r="K333">
        <v>7873.75</v>
      </c>
      <c r="L333">
        <v>7873.75</v>
      </c>
      <c r="O333">
        <v>0</v>
      </c>
      <c r="P333">
        <v>0</v>
      </c>
      <c r="Q333">
        <v>0</v>
      </c>
      <c r="R333">
        <v>0</v>
      </c>
      <c r="S333">
        <v>0</v>
      </c>
      <c r="T333">
        <v>2967.12</v>
      </c>
      <c r="U333">
        <v>10840.87</v>
      </c>
      <c r="V333">
        <v>202204</v>
      </c>
      <c r="W333">
        <v>202301</v>
      </c>
    </row>
    <row r="334" spans="1:23" x14ac:dyDescent="0.35">
      <c r="A334">
        <v>2022</v>
      </c>
      <c r="B334">
        <v>2022</v>
      </c>
      <c r="C334">
        <v>4</v>
      </c>
      <c r="D334" t="s">
        <v>82</v>
      </c>
      <c r="E334" t="s">
        <v>83</v>
      </c>
      <c r="F334" t="s">
        <v>84</v>
      </c>
      <c r="G334" t="s">
        <v>85</v>
      </c>
      <c r="H334">
        <v>40</v>
      </c>
      <c r="I334">
        <v>199.89</v>
      </c>
      <c r="J334">
        <v>35.160000000000004</v>
      </c>
      <c r="K334">
        <v>3282.37</v>
      </c>
      <c r="L334">
        <v>3282.37</v>
      </c>
      <c r="O334">
        <v>0</v>
      </c>
      <c r="P334">
        <v>0</v>
      </c>
      <c r="Q334">
        <v>0</v>
      </c>
      <c r="R334">
        <v>0</v>
      </c>
      <c r="S334">
        <v>0</v>
      </c>
      <c r="T334">
        <v>235.05</v>
      </c>
      <c r="U334">
        <v>3517.42</v>
      </c>
      <c r="V334">
        <v>202204</v>
      </c>
      <c r="W334">
        <v>202302</v>
      </c>
    </row>
    <row r="335" spans="1:23" x14ac:dyDescent="0.35">
      <c r="A335">
        <v>2022</v>
      </c>
      <c r="B335">
        <v>2022</v>
      </c>
      <c r="C335">
        <v>4</v>
      </c>
      <c r="D335" t="s">
        <v>82</v>
      </c>
      <c r="E335" t="s">
        <v>83</v>
      </c>
      <c r="F335" t="s">
        <v>84</v>
      </c>
      <c r="G335" t="s">
        <v>85</v>
      </c>
      <c r="H335">
        <v>50</v>
      </c>
      <c r="I335">
        <v>9675.26</v>
      </c>
      <c r="J335">
        <v>97.72</v>
      </c>
      <c r="K335">
        <v>0</v>
      </c>
      <c r="O335">
        <v>0</v>
      </c>
      <c r="P335">
        <v>0</v>
      </c>
      <c r="Q335">
        <v>0</v>
      </c>
      <c r="R335">
        <v>0</v>
      </c>
      <c r="S335">
        <v>0</v>
      </c>
      <c r="T335">
        <v>9772.98</v>
      </c>
      <c r="U335">
        <v>9772.98</v>
      </c>
      <c r="V335">
        <v>202204</v>
      </c>
      <c r="W335">
        <v>202205</v>
      </c>
    </row>
    <row r="336" spans="1:23" x14ac:dyDescent="0.35">
      <c r="A336">
        <v>2022</v>
      </c>
      <c r="B336">
        <v>2022</v>
      </c>
      <c r="C336">
        <v>4</v>
      </c>
      <c r="D336" t="s">
        <v>82</v>
      </c>
      <c r="E336" t="s">
        <v>83</v>
      </c>
      <c r="F336" t="s">
        <v>84</v>
      </c>
      <c r="G336" t="s">
        <v>85</v>
      </c>
      <c r="H336">
        <v>60</v>
      </c>
      <c r="I336">
        <v>771745.97</v>
      </c>
      <c r="J336">
        <v>7796.42</v>
      </c>
      <c r="K336">
        <v>0</v>
      </c>
      <c r="O336">
        <v>18519.990000000002</v>
      </c>
      <c r="P336">
        <v>34435.129999999997</v>
      </c>
      <c r="Q336">
        <v>3265.98</v>
      </c>
      <c r="R336">
        <v>111266.09</v>
      </c>
      <c r="S336">
        <v>8331.59</v>
      </c>
      <c r="T336">
        <v>761022.4</v>
      </c>
      <c r="U336">
        <v>761022.4</v>
      </c>
      <c r="V336">
        <v>202204</v>
      </c>
      <c r="W336">
        <v>202204</v>
      </c>
    </row>
    <row r="337" spans="1:23" x14ac:dyDescent="0.35">
      <c r="A337">
        <v>2022</v>
      </c>
      <c r="B337">
        <v>2022</v>
      </c>
      <c r="C337">
        <v>4</v>
      </c>
      <c r="D337" t="s">
        <v>82</v>
      </c>
      <c r="E337" t="s">
        <v>83</v>
      </c>
      <c r="F337" t="s">
        <v>84</v>
      </c>
      <c r="G337" t="s">
        <v>85</v>
      </c>
      <c r="H337">
        <v>60</v>
      </c>
      <c r="I337">
        <v>663056.66</v>
      </c>
      <c r="J337">
        <v>6697.55</v>
      </c>
      <c r="K337">
        <v>0</v>
      </c>
      <c r="O337">
        <v>17088.77</v>
      </c>
      <c r="P337">
        <v>27353.47</v>
      </c>
      <c r="Q337">
        <v>2789.59</v>
      </c>
      <c r="R337">
        <v>94935.83</v>
      </c>
      <c r="S337">
        <v>6883.57</v>
      </c>
      <c r="T337">
        <v>652665.43999999994</v>
      </c>
      <c r="U337">
        <v>652665.43999999994</v>
      </c>
      <c r="V337">
        <v>202204</v>
      </c>
      <c r="W337">
        <v>202205</v>
      </c>
    </row>
    <row r="338" spans="1:23" x14ac:dyDescent="0.35">
      <c r="A338">
        <v>2022</v>
      </c>
      <c r="B338">
        <v>2022</v>
      </c>
      <c r="C338">
        <v>4</v>
      </c>
      <c r="D338" t="s">
        <v>82</v>
      </c>
      <c r="E338" t="s">
        <v>83</v>
      </c>
      <c r="F338" t="s">
        <v>84</v>
      </c>
      <c r="G338" t="s">
        <v>85</v>
      </c>
      <c r="H338">
        <v>60</v>
      </c>
      <c r="I338">
        <v>37034.35</v>
      </c>
      <c r="J338">
        <v>374.09</v>
      </c>
      <c r="K338">
        <v>0</v>
      </c>
      <c r="O338">
        <v>506</v>
      </c>
      <c r="P338">
        <v>506.42</v>
      </c>
      <c r="Q338">
        <v>60.58</v>
      </c>
      <c r="R338">
        <v>2398.13</v>
      </c>
      <c r="S338">
        <v>139.55000000000001</v>
      </c>
      <c r="T338">
        <v>36902.44</v>
      </c>
      <c r="U338">
        <v>36902.44</v>
      </c>
      <c r="V338">
        <v>202204</v>
      </c>
      <c r="W338">
        <v>202206</v>
      </c>
    </row>
    <row r="339" spans="1:23" x14ac:dyDescent="0.35">
      <c r="A339">
        <v>2022</v>
      </c>
      <c r="B339">
        <v>2022</v>
      </c>
      <c r="C339">
        <v>4</v>
      </c>
      <c r="D339" t="s">
        <v>82</v>
      </c>
      <c r="E339" t="s">
        <v>83</v>
      </c>
      <c r="F339" t="s">
        <v>84</v>
      </c>
      <c r="G339" t="s">
        <v>85</v>
      </c>
      <c r="H339">
        <v>60</v>
      </c>
      <c r="I339">
        <v>73504.62</v>
      </c>
      <c r="J339">
        <v>742.47</v>
      </c>
      <c r="K339">
        <v>0</v>
      </c>
      <c r="O339">
        <v>1738.15</v>
      </c>
      <c r="P339">
        <v>4564.66</v>
      </c>
      <c r="Q339">
        <v>488.3</v>
      </c>
      <c r="R339">
        <v>18851.72</v>
      </c>
      <c r="S339">
        <v>1417.81</v>
      </c>
      <c r="T339">
        <v>72508.94</v>
      </c>
      <c r="U339">
        <v>72508.94</v>
      </c>
      <c r="V339">
        <v>202204</v>
      </c>
      <c r="W339">
        <v>202207</v>
      </c>
    </row>
    <row r="340" spans="1:23" x14ac:dyDescent="0.35">
      <c r="A340">
        <v>2022</v>
      </c>
      <c r="B340">
        <v>2022</v>
      </c>
      <c r="C340">
        <v>4</v>
      </c>
      <c r="D340" t="s">
        <v>82</v>
      </c>
      <c r="E340" t="s">
        <v>83</v>
      </c>
      <c r="F340" t="s">
        <v>84</v>
      </c>
      <c r="G340" t="s">
        <v>85</v>
      </c>
      <c r="H340">
        <v>60</v>
      </c>
      <c r="I340">
        <v>17357.29</v>
      </c>
      <c r="J340">
        <v>175.33</v>
      </c>
      <c r="K340">
        <v>0</v>
      </c>
      <c r="O340">
        <v>418.64</v>
      </c>
      <c r="P340">
        <v>869.56</v>
      </c>
      <c r="Q340">
        <v>96.1</v>
      </c>
      <c r="R340">
        <v>4101.2700000000004</v>
      </c>
      <c r="S340">
        <v>265.89999999999998</v>
      </c>
      <c r="T340">
        <v>17113.98</v>
      </c>
      <c r="U340">
        <v>17113.98</v>
      </c>
      <c r="V340">
        <v>202204</v>
      </c>
      <c r="W340">
        <v>202208</v>
      </c>
    </row>
    <row r="341" spans="1:23" x14ac:dyDescent="0.35">
      <c r="A341">
        <v>2022</v>
      </c>
      <c r="B341">
        <v>2022</v>
      </c>
      <c r="C341">
        <v>4</v>
      </c>
      <c r="D341" t="s">
        <v>82</v>
      </c>
      <c r="E341" t="s">
        <v>83</v>
      </c>
      <c r="F341" t="s">
        <v>84</v>
      </c>
      <c r="G341" t="s">
        <v>85</v>
      </c>
      <c r="H341">
        <v>60</v>
      </c>
      <c r="I341">
        <v>0</v>
      </c>
      <c r="J341">
        <v>0</v>
      </c>
      <c r="K341">
        <v>0</v>
      </c>
      <c r="O341">
        <v>0</v>
      </c>
      <c r="P341">
        <v>0</v>
      </c>
      <c r="Q341">
        <v>0</v>
      </c>
      <c r="R341">
        <v>0</v>
      </c>
      <c r="S341">
        <v>0</v>
      </c>
      <c r="T341">
        <v>0</v>
      </c>
      <c r="U341">
        <v>0</v>
      </c>
      <c r="V341">
        <v>202204</v>
      </c>
      <c r="W341">
        <v>202210</v>
      </c>
    </row>
    <row r="342" spans="1:23" x14ac:dyDescent="0.35">
      <c r="A342">
        <v>2022</v>
      </c>
      <c r="B342">
        <v>2022</v>
      </c>
      <c r="C342">
        <v>4</v>
      </c>
      <c r="D342" t="s">
        <v>82</v>
      </c>
      <c r="E342" t="s">
        <v>83</v>
      </c>
      <c r="F342" t="s">
        <v>84</v>
      </c>
      <c r="G342" t="s">
        <v>85</v>
      </c>
      <c r="H342">
        <v>71</v>
      </c>
      <c r="I342">
        <v>300856.59000000003</v>
      </c>
      <c r="J342">
        <v>3039.34</v>
      </c>
      <c r="K342">
        <v>0</v>
      </c>
      <c r="O342">
        <v>0</v>
      </c>
      <c r="P342">
        <v>0</v>
      </c>
      <c r="Q342">
        <v>0</v>
      </c>
      <c r="R342">
        <v>0</v>
      </c>
      <c r="S342">
        <v>0</v>
      </c>
      <c r="T342">
        <v>303895.93</v>
      </c>
      <c r="U342">
        <v>303895.93</v>
      </c>
      <c r="V342">
        <v>202204</v>
      </c>
      <c r="W342">
        <v>202204</v>
      </c>
    </row>
    <row r="343" spans="1:23" x14ac:dyDescent="0.35">
      <c r="A343">
        <v>2022</v>
      </c>
      <c r="B343">
        <v>2022</v>
      </c>
      <c r="C343">
        <v>4</v>
      </c>
      <c r="D343" t="s">
        <v>82</v>
      </c>
      <c r="E343" t="s">
        <v>83</v>
      </c>
      <c r="F343" t="s">
        <v>84</v>
      </c>
      <c r="G343" t="s">
        <v>85</v>
      </c>
      <c r="H343">
        <v>71</v>
      </c>
      <c r="I343">
        <v>268528.61</v>
      </c>
      <c r="J343">
        <v>2712.61</v>
      </c>
      <c r="K343">
        <v>0</v>
      </c>
      <c r="O343">
        <v>0</v>
      </c>
      <c r="P343">
        <v>0</v>
      </c>
      <c r="Q343">
        <v>0</v>
      </c>
      <c r="R343">
        <v>0</v>
      </c>
      <c r="S343">
        <v>0</v>
      </c>
      <c r="T343">
        <v>271241.21999999997</v>
      </c>
      <c r="U343">
        <v>271241.21999999997</v>
      </c>
      <c r="V343">
        <v>202204</v>
      </c>
      <c r="W343">
        <v>202205</v>
      </c>
    </row>
    <row r="344" spans="1:23" x14ac:dyDescent="0.35">
      <c r="A344">
        <v>2022</v>
      </c>
      <c r="B344">
        <v>2022</v>
      </c>
      <c r="C344">
        <v>4</v>
      </c>
      <c r="D344" t="s">
        <v>82</v>
      </c>
      <c r="E344" t="s">
        <v>83</v>
      </c>
      <c r="F344" t="s">
        <v>84</v>
      </c>
      <c r="G344" t="s">
        <v>85</v>
      </c>
      <c r="H344">
        <v>71</v>
      </c>
      <c r="I344">
        <v>42272.91</v>
      </c>
      <c r="J344">
        <v>426.93</v>
      </c>
      <c r="K344">
        <v>0</v>
      </c>
      <c r="O344">
        <v>0</v>
      </c>
      <c r="P344">
        <v>0</v>
      </c>
      <c r="Q344">
        <v>0</v>
      </c>
      <c r="R344">
        <v>0</v>
      </c>
      <c r="S344">
        <v>0</v>
      </c>
      <c r="T344">
        <v>42699.839999999997</v>
      </c>
      <c r="U344">
        <v>42699.839999999997</v>
      </c>
      <c r="V344">
        <v>202204</v>
      </c>
      <c r="W344">
        <v>202206</v>
      </c>
    </row>
    <row r="345" spans="1:23" x14ac:dyDescent="0.35">
      <c r="A345">
        <v>2022</v>
      </c>
      <c r="B345">
        <v>2022</v>
      </c>
      <c r="C345">
        <v>4</v>
      </c>
      <c r="D345" t="s">
        <v>82</v>
      </c>
      <c r="E345" t="s">
        <v>83</v>
      </c>
      <c r="F345" t="s">
        <v>84</v>
      </c>
      <c r="G345" t="s">
        <v>85</v>
      </c>
      <c r="H345">
        <v>71</v>
      </c>
      <c r="I345">
        <v>21016.87</v>
      </c>
      <c r="J345">
        <v>212.18</v>
      </c>
      <c r="K345">
        <v>0</v>
      </c>
      <c r="O345">
        <v>0</v>
      </c>
      <c r="P345">
        <v>0</v>
      </c>
      <c r="Q345">
        <v>0</v>
      </c>
      <c r="R345">
        <v>0</v>
      </c>
      <c r="S345">
        <v>0</v>
      </c>
      <c r="T345">
        <v>21229.05</v>
      </c>
      <c r="U345">
        <v>21229.05</v>
      </c>
      <c r="V345">
        <v>202204</v>
      </c>
      <c r="W345">
        <v>202207</v>
      </c>
    </row>
    <row r="346" spans="1:23" x14ac:dyDescent="0.35">
      <c r="A346">
        <v>2022</v>
      </c>
      <c r="B346">
        <v>2022</v>
      </c>
      <c r="C346">
        <v>4</v>
      </c>
      <c r="D346" t="s">
        <v>82</v>
      </c>
      <c r="E346" t="s">
        <v>83</v>
      </c>
      <c r="F346" t="s">
        <v>84</v>
      </c>
      <c r="G346" t="s">
        <v>85</v>
      </c>
      <c r="H346">
        <v>71</v>
      </c>
      <c r="I346">
        <v>9144.83</v>
      </c>
      <c r="J346">
        <v>92.18</v>
      </c>
      <c r="K346">
        <v>0</v>
      </c>
      <c r="O346">
        <v>0</v>
      </c>
      <c r="P346">
        <v>0</v>
      </c>
      <c r="Q346">
        <v>0</v>
      </c>
      <c r="R346">
        <v>0</v>
      </c>
      <c r="S346">
        <v>0</v>
      </c>
      <c r="T346">
        <v>9237.01</v>
      </c>
      <c r="U346">
        <v>9237.01</v>
      </c>
      <c r="V346">
        <v>202204</v>
      </c>
      <c r="W346">
        <v>202208</v>
      </c>
    </row>
    <row r="347" spans="1:23" x14ac:dyDescent="0.35">
      <c r="A347">
        <v>2022</v>
      </c>
      <c r="B347">
        <v>2022</v>
      </c>
      <c r="C347">
        <v>4</v>
      </c>
      <c r="D347" t="s">
        <v>82</v>
      </c>
      <c r="E347" t="s">
        <v>83</v>
      </c>
      <c r="F347" t="s">
        <v>84</v>
      </c>
      <c r="G347" t="s">
        <v>85</v>
      </c>
      <c r="H347">
        <v>71</v>
      </c>
      <c r="I347">
        <v>7112.59</v>
      </c>
      <c r="J347">
        <v>71.849999999999994</v>
      </c>
      <c r="K347">
        <v>0</v>
      </c>
      <c r="O347">
        <v>0</v>
      </c>
      <c r="P347">
        <v>0</v>
      </c>
      <c r="Q347">
        <v>0</v>
      </c>
      <c r="R347">
        <v>0</v>
      </c>
      <c r="S347">
        <v>0</v>
      </c>
      <c r="T347">
        <v>7184.44</v>
      </c>
      <c r="U347">
        <v>7184.44</v>
      </c>
      <c r="V347">
        <v>202204</v>
      </c>
      <c r="W347">
        <v>202209</v>
      </c>
    </row>
    <row r="348" spans="1:23" x14ac:dyDescent="0.35">
      <c r="A348">
        <v>2022</v>
      </c>
      <c r="B348">
        <v>2022</v>
      </c>
      <c r="C348">
        <v>4</v>
      </c>
      <c r="D348" t="s">
        <v>82</v>
      </c>
      <c r="E348" t="s">
        <v>83</v>
      </c>
      <c r="F348" t="s">
        <v>84</v>
      </c>
      <c r="G348" t="s">
        <v>85</v>
      </c>
      <c r="H348">
        <v>71</v>
      </c>
      <c r="I348">
        <v>5168.83</v>
      </c>
      <c r="J348">
        <v>52.18</v>
      </c>
      <c r="K348">
        <v>0</v>
      </c>
      <c r="O348">
        <v>0</v>
      </c>
      <c r="P348">
        <v>0</v>
      </c>
      <c r="Q348">
        <v>0</v>
      </c>
      <c r="R348">
        <v>0</v>
      </c>
      <c r="S348">
        <v>0</v>
      </c>
      <c r="T348">
        <v>5221.01</v>
      </c>
      <c r="U348">
        <v>5221.01</v>
      </c>
      <c r="V348">
        <v>202204</v>
      </c>
      <c r="W348">
        <v>202210</v>
      </c>
    </row>
    <row r="349" spans="1:23" x14ac:dyDescent="0.35">
      <c r="A349">
        <v>2022</v>
      </c>
      <c r="B349">
        <v>2022</v>
      </c>
      <c r="C349">
        <v>4</v>
      </c>
      <c r="D349" t="s">
        <v>82</v>
      </c>
      <c r="E349" t="s">
        <v>83</v>
      </c>
      <c r="F349" t="s">
        <v>84</v>
      </c>
      <c r="G349" t="s">
        <v>85</v>
      </c>
      <c r="H349">
        <v>71</v>
      </c>
      <c r="I349">
        <v>1976.85</v>
      </c>
      <c r="J349">
        <v>19.989999999999998</v>
      </c>
      <c r="K349">
        <v>0</v>
      </c>
      <c r="O349">
        <v>0</v>
      </c>
      <c r="P349">
        <v>0</v>
      </c>
      <c r="Q349">
        <v>0</v>
      </c>
      <c r="R349">
        <v>0</v>
      </c>
      <c r="S349">
        <v>0</v>
      </c>
      <c r="T349">
        <v>1996.84</v>
      </c>
      <c r="U349">
        <v>1996.84</v>
      </c>
      <c r="V349">
        <v>202204</v>
      </c>
      <c r="W349">
        <v>202211</v>
      </c>
    </row>
    <row r="350" spans="1:23" x14ac:dyDescent="0.35">
      <c r="A350">
        <v>2022</v>
      </c>
      <c r="B350">
        <v>2022</v>
      </c>
      <c r="C350">
        <v>4</v>
      </c>
      <c r="D350" t="s">
        <v>82</v>
      </c>
      <c r="E350" t="s">
        <v>83</v>
      </c>
      <c r="F350" t="s">
        <v>84</v>
      </c>
      <c r="G350" t="s">
        <v>85</v>
      </c>
      <c r="H350">
        <v>71</v>
      </c>
      <c r="I350">
        <v>2712.68</v>
      </c>
      <c r="J350">
        <v>27.41</v>
      </c>
      <c r="K350">
        <v>0</v>
      </c>
      <c r="O350">
        <v>0</v>
      </c>
      <c r="P350">
        <v>0</v>
      </c>
      <c r="Q350">
        <v>0</v>
      </c>
      <c r="R350">
        <v>0</v>
      </c>
      <c r="S350">
        <v>0</v>
      </c>
      <c r="T350">
        <v>2740.09</v>
      </c>
      <c r="U350">
        <v>2740.09</v>
      </c>
      <c r="V350">
        <v>202204</v>
      </c>
      <c r="W350">
        <v>202212</v>
      </c>
    </row>
    <row r="351" spans="1:23" x14ac:dyDescent="0.35">
      <c r="A351">
        <v>2022</v>
      </c>
      <c r="B351">
        <v>2022</v>
      </c>
      <c r="C351">
        <v>4</v>
      </c>
      <c r="D351" t="s">
        <v>82</v>
      </c>
      <c r="E351" t="s">
        <v>83</v>
      </c>
      <c r="F351" t="s">
        <v>84</v>
      </c>
      <c r="G351" t="s">
        <v>85</v>
      </c>
      <c r="H351">
        <v>71</v>
      </c>
      <c r="I351">
        <v>5282.72</v>
      </c>
      <c r="J351">
        <v>53.3</v>
      </c>
      <c r="K351">
        <v>0</v>
      </c>
      <c r="O351">
        <v>0</v>
      </c>
      <c r="P351">
        <v>0</v>
      </c>
      <c r="Q351">
        <v>0</v>
      </c>
      <c r="R351">
        <v>0</v>
      </c>
      <c r="S351">
        <v>0</v>
      </c>
      <c r="T351">
        <v>5336.02</v>
      </c>
      <c r="U351">
        <v>5336.02</v>
      </c>
      <c r="V351">
        <v>202204</v>
      </c>
      <c r="W351">
        <v>202301</v>
      </c>
    </row>
    <row r="352" spans="1:23" x14ac:dyDescent="0.35">
      <c r="A352">
        <v>2022</v>
      </c>
      <c r="B352">
        <v>2022</v>
      </c>
      <c r="C352">
        <v>4</v>
      </c>
      <c r="D352" t="s">
        <v>82</v>
      </c>
      <c r="E352" t="s">
        <v>83</v>
      </c>
      <c r="F352" t="s">
        <v>84</v>
      </c>
      <c r="G352" t="s">
        <v>85</v>
      </c>
      <c r="H352">
        <v>71</v>
      </c>
      <c r="I352">
        <v>2456.12</v>
      </c>
      <c r="J352">
        <v>24.79</v>
      </c>
      <c r="K352">
        <v>0</v>
      </c>
      <c r="O352">
        <v>0</v>
      </c>
      <c r="P352">
        <v>0</v>
      </c>
      <c r="Q352">
        <v>0</v>
      </c>
      <c r="R352">
        <v>0</v>
      </c>
      <c r="S352">
        <v>0</v>
      </c>
      <c r="T352">
        <v>2480.91</v>
      </c>
      <c r="U352">
        <v>2480.91</v>
      </c>
      <c r="V352">
        <v>202204</v>
      </c>
      <c r="W352">
        <v>202302</v>
      </c>
    </row>
    <row r="353" spans="1:23" x14ac:dyDescent="0.35">
      <c r="A353">
        <v>2022</v>
      </c>
      <c r="B353">
        <v>2022</v>
      </c>
      <c r="C353">
        <v>4</v>
      </c>
      <c r="D353" t="s">
        <v>82</v>
      </c>
      <c r="E353" t="s">
        <v>83</v>
      </c>
      <c r="F353" t="s">
        <v>84</v>
      </c>
      <c r="G353" t="s">
        <v>85</v>
      </c>
      <c r="H353">
        <v>72</v>
      </c>
      <c r="I353">
        <v>496.82</v>
      </c>
      <c r="J353">
        <v>5.0199999999999996</v>
      </c>
      <c r="K353">
        <v>0</v>
      </c>
      <c r="O353">
        <v>0</v>
      </c>
      <c r="P353">
        <v>0</v>
      </c>
      <c r="Q353">
        <v>0</v>
      </c>
      <c r="R353">
        <v>0</v>
      </c>
      <c r="S353">
        <v>0</v>
      </c>
      <c r="T353">
        <v>501.84</v>
      </c>
      <c r="U353">
        <v>501.84</v>
      </c>
      <c r="V353">
        <v>202204</v>
      </c>
      <c r="W353">
        <v>202204</v>
      </c>
    </row>
    <row r="354" spans="1:23" x14ac:dyDescent="0.35">
      <c r="A354">
        <v>2022</v>
      </c>
      <c r="B354">
        <v>2022</v>
      </c>
      <c r="C354">
        <v>4</v>
      </c>
      <c r="D354" t="s">
        <v>82</v>
      </c>
      <c r="E354" t="s">
        <v>83</v>
      </c>
      <c r="F354" t="s">
        <v>84</v>
      </c>
      <c r="G354" t="s">
        <v>85</v>
      </c>
      <c r="H354">
        <v>72</v>
      </c>
      <c r="I354">
        <v>567.53</v>
      </c>
      <c r="J354">
        <v>5.73</v>
      </c>
      <c r="K354">
        <v>0</v>
      </c>
      <c r="O354">
        <v>0</v>
      </c>
      <c r="P354">
        <v>0</v>
      </c>
      <c r="Q354">
        <v>0</v>
      </c>
      <c r="R354">
        <v>0</v>
      </c>
      <c r="S354">
        <v>0</v>
      </c>
      <c r="T354">
        <v>573.26</v>
      </c>
      <c r="U354">
        <v>573.26</v>
      </c>
      <c r="V354">
        <v>202204</v>
      </c>
      <c r="W354">
        <v>202205</v>
      </c>
    </row>
    <row r="355" spans="1:23" x14ac:dyDescent="0.35">
      <c r="A355">
        <v>2022</v>
      </c>
      <c r="B355">
        <v>2022</v>
      </c>
      <c r="C355">
        <v>4</v>
      </c>
      <c r="D355" t="s">
        <v>82</v>
      </c>
      <c r="E355" t="s">
        <v>83</v>
      </c>
      <c r="F355" t="s">
        <v>84</v>
      </c>
      <c r="G355" t="s">
        <v>85</v>
      </c>
      <c r="H355">
        <v>72</v>
      </c>
      <c r="I355">
        <v>296.88</v>
      </c>
      <c r="J355">
        <v>3</v>
      </c>
      <c r="K355">
        <v>0</v>
      </c>
      <c r="O355">
        <v>0</v>
      </c>
      <c r="P355">
        <v>0</v>
      </c>
      <c r="Q355">
        <v>0</v>
      </c>
      <c r="R355">
        <v>0</v>
      </c>
      <c r="S355">
        <v>0</v>
      </c>
      <c r="T355">
        <v>299.88</v>
      </c>
      <c r="U355">
        <v>299.88</v>
      </c>
      <c r="V355">
        <v>202204</v>
      </c>
      <c r="W355">
        <v>202206</v>
      </c>
    </row>
    <row r="356" spans="1:23" x14ac:dyDescent="0.35">
      <c r="A356">
        <v>2022</v>
      </c>
      <c r="B356">
        <v>2022</v>
      </c>
      <c r="C356">
        <v>4</v>
      </c>
      <c r="D356" t="s">
        <v>82</v>
      </c>
      <c r="E356" t="s">
        <v>83</v>
      </c>
      <c r="F356" t="s">
        <v>84</v>
      </c>
      <c r="G356" t="s">
        <v>85</v>
      </c>
      <c r="H356">
        <v>72</v>
      </c>
      <c r="I356">
        <v>91.9</v>
      </c>
      <c r="J356">
        <v>0.93</v>
      </c>
      <c r="K356">
        <v>0</v>
      </c>
      <c r="O356">
        <v>0</v>
      </c>
      <c r="P356">
        <v>0</v>
      </c>
      <c r="Q356">
        <v>0</v>
      </c>
      <c r="R356">
        <v>0</v>
      </c>
      <c r="S356">
        <v>0</v>
      </c>
      <c r="T356">
        <v>92.83</v>
      </c>
      <c r="U356">
        <v>92.83</v>
      </c>
      <c r="V356">
        <v>202204</v>
      </c>
      <c r="W356">
        <v>202209</v>
      </c>
    </row>
    <row r="357" spans="1:23" x14ac:dyDescent="0.35">
      <c r="A357">
        <v>2022</v>
      </c>
      <c r="B357">
        <v>2022</v>
      </c>
      <c r="C357">
        <v>4</v>
      </c>
      <c r="D357" t="s">
        <v>82</v>
      </c>
      <c r="E357" t="s">
        <v>83</v>
      </c>
      <c r="F357" t="s">
        <v>84</v>
      </c>
      <c r="G357" t="s">
        <v>85</v>
      </c>
      <c r="H357">
        <v>81</v>
      </c>
      <c r="I357">
        <v>2425.5300000000002</v>
      </c>
      <c r="J357">
        <v>24.51</v>
      </c>
      <c r="K357">
        <v>0</v>
      </c>
      <c r="O357">
        <v>0</v>
      </c>
      <c r="P357">
        <v>0</v>
      </c>
      <c r="Q357">
        <v>0</v>
      </c>
      <c r="R357">
        <v>0</v>
      </c>
      <c r="S357">
        <v>0</v>
      </c>
      <c r="T357">
        <v>2450.04</v>
      </c>
      <c r="U357">
        <v>2450.04</v>
      </c>
      <c r="V357">
        <v>202204</v>
      </c>
      <c r="W357">
        <v>202204</v>
      </c>
    </row>
    <row r="358" spans="1:23" x14ac:dyDescent="0.35">
      <c r="A358">
        <v>2022</v>
      </c>
      <c r="B358">
        <v>2022</v>
      </c>
      <c r="C358">
        <v>4</v>
      </c>
      <c r="D358" t="s">
        <v>82</v>
      </c>
      <c r="E358" t="s">
        <v>83</v>
      </c>
      <c r="F358" t="s">
        <v>84</v>
      </c>
      <c r="G358" t="s">
        <v>85</v>
      </c>
      <c r="H358">
        <v>81</v>
      </c>
      <c r="I358">
        <v>3340.25</v>
      </c>
      <c r="J358">
        <v>33.75</v>
      </c>
      <c r="K358">
        <v>0</v>
      </c>
      <c r="O358">
        <v>0</v>
      </c>
      <c r="P358">
        <v>0</v>
      </c>
      <c r="Q358">
        <v>0</v>
      </c>
      <c r="R358">
        <v>0</v>
      </c>
      <c r="S358">
        <v>0</v>
      </c>
      <c r="T358">
        <v>3374</v>
      </c>
      <c r="U358">
        <v>3374</v>
      </c>
      <c r="V358">
        <v>202204</v>
      </c>
      <c r="W358">
        <v>202205</v>
      </c>
    </row>
    <row r="359" spans="1:23" x14ac:dyDescent="0.35">
      <c r="A359">
        <v>2022</v>
      </c>
      <c r="B359">
        <v>2022</v>
      </c>
      <c r="C359">
        <v>4</v>
      </c>
      <c r="D359" t="s">
        <v>82</v>
      </c>
      <c r="E359" t="s">
        <v>83</v>
      </c>
      <c r="F359" t="s">
        <v>84</v>
      </c>
      <c r="G359" t="s">
        <v>85</v>
      </c>
      <c r="H359">
        <v>81</v>
      </c>
      <c r="I359">
        <v>43.34</v>
      </c>
      <c r="J359">
        <v>0.44</v>
      </c>
      <c r="K359">
        <v>0</v>
      </c>
      <c r="O359">
        <v>0</v>
      </c>
      <c r="P359">
        <v>0</v>
      </c>
      <c r="Q359">
        <v>0</v>
      </c>
      <c r="R359">
        <v>0</v>
      </c>
      <c r="S359">
        <v>0</v>
      </c>
      <c r="T359">
        <v>43.78</v>
      </c>
      <c r="U359">
        <v>43.78</v>
      </c>
      <c r="V359">
        <v>202204</v>
      </c>
      <c r="W359">
        <v>202206</v>
      </c>
    </row>
    <row r="360" spans="1:23" x14ac:dyDescent="0.35">
      <c r="A360">
        <v>2022</v>
      </c>
      <c r="B360">
        <v>2022</v>
      </c>
      <c r="C360">
        <v>4</v>
      </c>
      <c r="D360" t="s">
        <v>82</v>
      </c>
      <c r="E360" t="s">
        <v>83</v>
      </c>
      <c r="F360" t="s">
        <v>84</v>
      </c>
      <c r="G360" t="s">
        <v>85</v>
      </c>
      <c r="H360">
        <v>82</v>
      </c>
      <c r="I360">
        <v>0</v>
      </c>
      <c r="J360">
        <v>0</v>
      </c>
      <c r="K360">
        <v>0</v>
      </c>
      <c r="O360">
        <v>0</v>
      </c>
      <c r="P360">
        <v>0</v>
      </c>
      <c r="Q360">
        <v>0</v>
      </c>
      <c r="R360">
        <v>0</v>
      </c>
      <c r="S360">
        <v>0</v>
      </c>
      <c r="T360">
        <v>0</v>
      </c>
      <c r="U360">
        <v>0</v>
      </c>
      <c r="V360">
        <v>202204</v>
      </c>
      <c r="W360">
        <v>202201</v>
      </c>
    </row>
    <row r="361" spans="1:23" x14ac:dyDescent="0.35">
      <c r="A361">
        <v>2022</v>
      </c>
      <c r="B361">
        <v>2022</v>
      </c>
      <c r="C361">
        <v>4</v>
      </c>
      <c r="D361" t="s">
        <v>82</v>
      </c>
      <c r="E361" t="s">
        <v>83</v>
      </c>
      <c r="F361" t="s">
        <v>84</v>
      </c>
      <c r="G361" t="s">
        <v>85</v>
      </c>
      <c r="H361">
        <v>82</v>
      </c>
      <c r="I361">
        <v>43.35</v>
      </c>
      <c r="J361">
        <v>0</v>
      </c>
      <c r="K361">
        <v>0</v>
      </c>
      <c r="O361">
        <v>0</v>
      </c>
      <c r="P361">
        <v>0</v>
      </c>
      <c r="Q361">
        <v>0</v>
      </c>
      <c r="R361">
        <v>0</v>
      </c>
      <c r="S361">
        <v>0</v>
      </c>
      <c r="T361">
        <v>43.35</v>
      </c>
      <c r="U361">
        <v>43.35</v>
      </c>
      <c r="V361">
        <v>202204</v>
      </c>
      <c r="W361">
        <v>202202</v>
      </c>
    </row>
    <row r="362" spans="1:23" x14ac:dyDescent="0.35">
      <c r="A362">
        <v>2022</v>
      </c>
      <c r="B362">
        <v>2022</v>
      </c>
      <c r="C362">
        <v>4</v>
      </c>
      <c r="D362" t="s">
        <v>82</v>
      </c>
      <c r="E362" t="s">
        <v>83</v>
      </c>
      <c r="F362" t="s">
        <v>84</v>
      </c>
      <c r="G362" t="s">
        <v>85</v>
      </c>
      <c r="H362">
        <v>82</v>
      </c>
      <c r="I362">
        <v>389.62</v>
      </c>
      <c r="J362">
        <v>0</v>
      </c>
      <c r="K362">
        <v>0</v>
      </c>
      <c r="O362">
        <v>0</v>
      </c>
      <c r="P362">
        <v>0</v>
      </c>
      <c r="Q362">
        <v>0</v>
      </c>
      <c r="R362">
        <v>0</v>
      </c>
      <c r="S362">
        <v>0</v>
      </c>
      <c r="T362">
        <v>389.62</v>
      </c>
      <c r="U362">
        <v>389.62</v>
      </c>
      <c r="V362">
        <v>202204</v>
      </c>
      <c r="W362">
        <v>202203</v>
      </c>
    </row>
    <row r="363" spans="1:23" x14ac:dyDescent="0.35">
      <c r="A363">
        <v>2022</v>
      </c>
      <c r="B363">
        <v>2022</v>
      </c>
      <c r="C363">
        <v>4</v>
      </c>
      <c r="D363" t="s">
        <v>82</v>
      </c>
      <c r="E363" t="s">
        <v>83</v>
      </c>
      <c r="F363" t="s">
        <v>84</v>
      </c>
      <c r="G363" t="s">
        <v>85</v>
      </c>
      <c r="H363">
        <v>82</v>
      </c>
      <c r="I363">
        <v>19083.05</v>
      </c>
      <c r="J363">
        <v>183.46</v>
      </c>
      <c r="K363">
        <v>0</v>
      </c>
      <c r="O363">
        <v>0</v>
      </c>
      <c r="P363">
        <v>0</v>
      </c>
      <c r="Q363">
        <v>0</v>
      </c>
      <c r="R363">
        <v>0</v>
      </c>
      <c r="S363">
        <v>0</v>
      </c>
      <c r="T363">
        <v>19266.509999999998</v>
      </c>
      <c r="U363">
        <v>19266.509999999998</v>
      </c>
      <c r="V363">
        <v>202204</v>
      </c>
      <c r="W363">
        <v>202204</v>
      </c>
    </row>
    <row r="364" spans="1:23" x14ac:dyDescent="0.35">
      <c r="A364">
        <v>2022</v>
      </c>
      <c r="B364">
        <v>2022</v>
      </c>
      <c r="C364">
        <v>4</v>
      </c>
      <c r="D364" t="s">
        <v>82</v>
      </c>
      <c r="E364" t="s">
        <v>83</v>
      </c>
      <c r="F364" t="s">
        <v>84</v>
      </c>
      <c r="G364" t="s">
        <v>85</v>
      </c>
      <c r="H364">
        <v>82</v>
      </c>
      <c r="I364">
        <v>35953.089999999997</v>
      </c>
      <c r="J364">
        <v>362.41</v>
      </c>
      <c r="K364">
        <v>0</v>
      </c>
      <c r="O364">
        <v>0</v>
      </c>
      <c r="P364">
        <v>0</v>
      </c>
      <c r="Q364">
        <v>0</v>
      </c>
      <c r="R364">
        <v>0</v>
      </c>
      <c r="S364">
        <v>0</v>
      </c>
      <c r="T364">
        <v>36315.5</v>
      </c>
      <c r="U364">
        <v>36315.5</v>
      </c>
      <c r="V364">
        <v>202204</v>
      </c>
      <c r="W364">
        <v>202205</v>
      </c>
    </row>
    <row r="365" spans="1:23" x14ac:dyDescent="0.35">
      <c r="A365">
        <v>2022</v>
      </c>
      <c r="B365">
        <v>2022</v>
      </c>
      <c r="C365">
        <v>4</v>
      </c>
      <c r="D365" t="s">
        <v>82</v>
      </c>
      <c r="E365" t="s">
        <v>83</v>
      </c>
      <c r="F365" t="s">
        <v>84</v>
      </c>
      <c r="G365" t="s">
        <v>85</v>
      </c>
      <c r="H365">
        <v>82</v>
      </c>
      <c r="I365">
        <v>1461.37</v>
      </c>
      <c r="J365">
        <v>14.56</v>
      </c>
      <c r="K365">
        <v>0</v>
      </c>
      <c r="O365">
        <v>0</v>
      </c>
      <c r="P365">
        <v>0</v>
      </c>
      <c r="Q365">
        <v>0</v>
      </c>
      <c r="R365">
        <v>0</v>
      </c>
      <c r="S365">
        <v>0</v>
      </c>
      <c r="T365">
        <v>1475.93</v>
      </c>
      <c r="U365">
        <v>1475.93</v>
      </c>
      <c r="V365">
        <v>202204</v>
      </c>
      <c r="W365">
        <v>202206</v>
      </c>
    </row>
    <row r="366" spans="1:23" x14ac:dyDescent="0.35">
      <c r="A366">
        <v>2022</v>
      </c>
      <c r="B366">
        <v>2022</v>
      </c>
      <c r="C366">
        <v>4</v>
      </c>
      <c r="D366" t="s">
        <v>82</v>
      </c>
      <c r="E366" t="s">
        <v>83</v>
      </c>
      <c r="F366" t="s">
        <v>84</v>
      </c>
      <c r="G366" t="s">
        <v>85</v>
      </c>
      <c r="H366">
        <v>82</v>
      </c>
      <c r="I366">
        <v>3316.86</v>
      </c>
      <c r="J366">
        <v>33.520000000000003</v>
      </c>
      <c r="K366">
        <v>0</v>
      </c>
      <c r="O366">
        <v>0</v>
      </c>
      <c r="P366">
        <v>0</v>
      </c>
      <c r="Q366">
        <v>0</v>
      </c>
      <c r="R366">
        <v>0</v>
      </c>
      <c r="S366">
        <v>0</v>
      </c>
      <c r="T366">
        <v>3350.38</v>
      </c>
      <c r="U366">
        <v>3350.38</v>
      </c>
      <c r="V366">
        <v>202204</v>
      </c>
      <c r="W366">
        <v>202207</v>
      </c>
    </row>
    <row r="367" spans="1:23" x14ac:dyDescent="0.35">
      <c r="A367">
        <v>2022</v>
      </c>
      <c r="B367">
        <v>2022</v>
      </c>
      <c r="C367">
        <v>4</v>
      </c>
      <c r="D367" t="s">
        <v>82</v>
      </c>
      <c r="E367" t="s">
        <v>83</v>
      </c>
      <c r="F367" t="s">
        <v>84</v>
      </c>
      <c r="G367" t="s">
        <v>85</v>
      </c>
      <c r="H367">
        <v>82</v>
      </c>
      <c r="I367">
        <v>363.19</v>
      </c>
      <c r="J367">
        <v>3.68</v>
      </c>
      <c r="K367">
        <v>0</v>
      </c>
      <c r="O367">
        <v>0</v>
      </c>
      <c r="P367">
        <v>0</v>
      </c>
      <c r="Q367">
        <v>0</v>
      </c>
      <c r="R367">
        <v>0</v>
      </c>
      <c r="S367">
        <v>0</v>
      </c>
      <c r="T367">
        <v>366.87</v>
      </c>
      <c r="U367">
        <v>366.87</v>
      </c>
      <c r="V367">
        <v>202204</v>
      </c>
      <c r="W367">
        <v>202208</v>
      </c>
    </row>
    <row r="368" spans="1:23" x14ac:dyDescent="0.35">
      <c r="A368">
        <v>2022</v>
      </c>
      <c r="B368">
        <v>2022</v>
      </c>
      <c r="C368">
        <v>4</v>
      </c>
      <c r="D368" t="s">
        <v>82</v>
      </c>
      <c r="E368" t="s">
        <v>83</v>
      </c>
      <c r="F368" t="s">
        <v>84</v>
      </c>
      <c r="G368" t="s">
        <v>85</v>
      </c>
      <c r="H368">
        <v>82</v>
      </c>
      <c r="I368">
        <v>122.09</v>
      </c>
      <c r="J368">
        <v>0.94</v>
      </c>
      <c r="K368">
        <v>0</v>
      </c>
      <c r="O368">
        <v>0</v>
      </c>
      <c r="P368">
        <v>0</v>
      </c>
      <c r="Q368">
        <v>0</v>
      </c>
      <c r="R368">
        <v>0</v>
      </c>
      <c r="S368">
        <v>0</v>
      </c>
      <c r="T368">
        <v>123.03</v>
      </c>
      <c r="U368">
        <v>123.03</v>
      </c>
      <c r="V368">
        <v>202204</v>
      </c>
      <c r="W368">
        <v>202209</v>
      </c>
    </row>
    <row r="369" spans="1:23" x14ac:dyDescent="0.35">
      <c r="A369">
        <v>2022</v>
      </c>
      <c r="B369">
        <v>2022</v>
      </c>
      <c r="C369">
        <v>4</v>
      </c>
      <c r="D369" t="s">
        <v>82</v>
      </c>
      <c r="E369" t="s">
        <v>83</v>
      </c>
      <c r="F369" t="s">
        <v>84</v>
      </c>
      <c r="G369" t="s">
        <v>85</v>
      </c>
      <c r="H369">
        <v>82</v>
      </c>
      <c r="I369">
        <v>-206.82</v>
      </c>
      <c r="J369">
        <v>-2.6</v>
      </c>
      <c r="K369">
        <v>0</v>
      </c>
      <c r="O369">
        <v>0</v>
      </c>
      <c r="P369">
        <v>0</v>
      </c>
      <c r="Q369">
        <v>0</v>
      </c>
      <c r="R369">
        <v>0</v>
      </c>
      <c r="S369">
        <v>0</v>
      </c>
      <c r="T369">
        <v>-209.42</v>
      </c>
      <c r="U369">
        <v>-209.42</v>
      </c>
      <c r="V369">
        <v>202204</v>
      </c>
      <c r="W369">
        <v>202210</v>
      </c>
    </row>
    <row r="370" spans="1:23" x14ac:dyDescent="0.35">
      <c r="A370">
        <v>2022</v>
      </c>
      <c r="B370">
        <v>2022</v>
      </c>
      <c r="C370">
        <v>4</v>
      </c>
      <c r="D370" t="s">
        <v>82</v>
      </c>
      <c r="E370" t="s">
        <v>83</v>
      </c>
      <c r="F370" t="s">
        <v>84</v>
      </c>
      <c r="G370" t="s">
        <v>85</v>
      </c>
      <c r="H370">
        <v>82</v>
      </c>
      <c r="I370">
        <v>390.85</v>
      </c>
      <c r="J370">
        <v>3.96</v>
      </c>
      <c r="K370">
        <v>0</v>
      </c>
      <c r="O370">
        <v>0</v>
      </c>
      <c r="P370">
        <v>0</v>
      </c>
      <c r="Q370">
        <v>0</v>
      </c>
      <c r="R370">
        <v>0</v>
      </c>
      <c r="S370">
        <v>0</v>
      </c>
      <c r="T370">
        <v>394.81</v>
      </c>
      <c r="U370">
        <v>394.81</v>
      </c>
      <c r="V370">
        <v>202204</v>
      </c>
      <c r="W370">
        <v>202211</v>
      </c>
    </row>
    <row r="371" spans="1:23" x14ac:dyDescent="0.35">
      <c r="A371">
        <v>2022</v>
      </c>
      <c r="B371">
        <v>2022</v>
      </c>
      <c r="C371">
        <v>4</v>
      </c>
      <c r="D371" t="s">
        <v>82</v>
      </c>
      <c r="E371" t="s">
        <v>83</v>
      </c>
      <c r="F371" t="s">
        <v>84</v>
      </c>
      <c r="G371" t="s">
        <v>85</v>
      </c>
      <c r="H371">
        <v>82</v>
      </c>
      <c r="I371">
        <v>270.3</v>
      </c>
      <c r="J371">
        <v>2.1800000000000002</v>
      </c>
      <c r="K371">
        <v>0</v>
      </c>
      <c r="O371">
        <v>0</v>
      </c>
      <c r="P371">
        <v>0</v>
      </c>
      <c r="Q371">
        <v>0</v>
      </c>
      <c r="R371">
        <v>0</v>
      </c>
      <c r="S371">
        <v>0</v>
      </c>
      <c r="T371">
        <v>272.48</v>
      </c>
      <c r="U371">
        <v>272.48</v>
      </c>
      <c r="V371">
        <v>202204</v>
      </c>
      <c r="W371">
        <v>202212</v>
      </c>
    </row>
    <row r="372" spans="1:23" x14ac:dyDescent="0.35">
      <c r="A372">
        <v>2022</v>
      </c>
      <c r="B372">
        <v>2022</v>
      </c>
      <c r="C372">
        <v>4</v>
      </c>
      <c r="D372" t="s">
        <v>82</v>
      </c>
      <c r="E372" t="s">
        <v>83</v>
      </c>
      <c r="F372" t="s">
        <v>84</v>
      </c>
      <c r="G372" t="s">
        <v>85</v>
      </c>
      <c r="H372">
        <v>82</v>
      </c>
      <c r="I372">
        <v>435.6</v>
      </c>
      <c r="J372">
        <v>3.89</v>
      </c>
      <c r="K372">
        <v>0</v>
      </c>
      <c r="O372">
        <v>0</v>
      </c>
      <c r="P372">
        <v>0</v>
      </c>
      <c r="Q372">
        <v>0</v>
      </c>
      <c r="R372">
        <v>0</v>
      </c>
      <c r="S372">
        <v>0</v>
      </c>
      <c r="T372">
        <v>439.49</v>
      </c>
      <c r="U372">
        <v>439.49</v>
      </c>
      <c r="V372">
        <v>202204</v>
      </c>
      <c r="W372">
        <v>202301</v>
      </c>
    </row>
    <row r="373" spans="1:23" x14ac:dyDescent="0.35">
      <c r="A373">
        <v>2022</v>
      </c>
      <c r="B373">
        <v>2022</v>
      </c>
      <c r="C373">
        <v>4</v>
      </c>
      <c r="D373" t="s">
        <v>82</v>
      </c>
      <c r="E373" t="s">
        <v>83</v>
      </c>
      <c r="F373" t="s">
        <v>84</v>
      </c>
      <c r="G373" t="s">
        <v>85</v>
      </c>
      <c r="H373">
        <v>82</v>
      </c>
      <c r="I373">
        <v>-2276.56</v>
      </c>
      <c r="J373">
        <v>-23</v>
      </c>
      <c r="K373">
        <v>0</v>
      </c>
      <c r="O373">
        <v>0</v>
      </c>
      <c r="P373">
        <v>0</v>
      </c>
      <c r="Q373">
        <v>0</v>
      </c>
      <c r="R373">
        <v>0</v>
      </c>
      <c r="S373">
        <v>0</v>
      </c>
      <c r="T373">
        <v>-2299.56</v>
      </c>
      <c r="U373">
        <v>-2299.56</v>
      </c>
      <c r="V373">
        <v>202204</v>
      </c>
      <c r="W373">
        <v>202302</v>
      </c>
    </row>
    <row r="374" spans="1:23" x14ac:dyDescent="0.35">
      <c r="A374">
        <v>2022</v>
      </c>
      <c r="B374">
        <v>2022</v>
      </c>
      <c r="C374">
        <v>4</v>
      </c>
      <c r="D374" t="s">
        <v>82</v>
      </c>
      <c r="E374" t="s">
        <v>86</v>
      </c>
      <c r="F374" t="s">
        <v>87</v>
      </c>
      <c r="G374" t="s">
        <v>85</v>
      </c>
      <c r="H374">
        <v>40</v>
      </c>
      <c r="I374">
        <v>362.28</v>
      </c>
      <c r="J374">
        <v>3.66</v>
      </c>
      <c r="K374">
        <v>0</v>
      </c>
      <c r="O374">
        <v>0</v>
      </c>
      <c r="P374">
        <v>0</v>
      </c>
      <c r="Q374">
        <v>0</v>
      </c>
      <c r="R374">
        <v>0</v>
      </c>
      <c r="S374">
        <v>0</v>
      </c>
      <c r="T374">
        <v>365.94</v>
      </c>
      <c r="U374">
        <v>365.94</v>
      </c>
      <c r="V374">
        <v>202204</v>
      </c>
      <c r="W374">
        <v>202204</v>
      </c>
    </row>
    <row r="375" spans="1:23" x14ac:dyDescent="0.35">
      <c r="A375">
        <v>2022</v>
      </c>
      <c r="B375">
        <v>2022</v>
      </c>
      <c r="C375">
        <v>4</v>
      </c>
      <c r="D375" t="s">
        <v>82</v>
      </c>
      <c r="E375" t="s">
        <v>86</v>
      </c>
      <c r="F375" t="s">
        <v>87</v>
      </c>
      <c r="G375" t="s">
        <v>85</v>
      </c>
      <c r="H375">
        <v>71</v>
      </c>
      <c r="I375">
        <v>198.17</v>
      </c>
      <c r="J375">
        <v>2.0099999999999998</v>
      </c>
      <c r="K375">
        <v>0</v>
      </c>
      <c r="O375">
        <v>0</v>
      </c>
      <c r="P375">
        <v>0</v>
      </c>
      <c r="Q375">
        <v>0</v>
      </c>
      <c r="R375">
        <v>0</v>
      </c>
      <c r="S375">
        <v>0</v>
      </c>
      <c r="T375">
        <v>200.18</v>
      </c>
      <c r="U375">
        <v>200.18</v>
      </c>
      <c r="V375">
        <v>202204</v>
      </c>
      <c r="W375">
        <v>202204</v>
      </c>
    </row>
    <row r="376" spans="1:23" x14ac:dyDescent="0.35">
      <c r="A376">
        <v>2022</v>
      </c>
      <c r="B376">
        <v>2022</v>
      </c>
      <c r="C376">
        <v>4</v>
      </c>
      <c r="D376" t="s">
        <v>82</v>
      </c>
      <c r="E376" t="s">
        <v>86</v>
      </c>
      <c r="F376" t="s">
        <v>87</v>
      </c>
      <c r="G376" t="s">
        <v>85</v>
      </c>
      <c r="H376">
        <v>71</v>
      </c>
      <c r="I376">
        <v>117.66</v>
      </c>
      <c r="J376">
        <v>1.19</v>
      </c>
      <c r="K376">
        <v>0</v>
      </c>
      <c r="O376">
        <v>0</v>
      </c>
      <c r="P376">
        <v>0</v>
      </c>
      <c r="Q376">
        <v>0</v>
      </c>
      <c r="R376">
        <v>0</v>
      </c>
      <c r="S376">
        <v>0</v>
      </c>
      <c r="T376">
        <v>118.85</v>
      </c>
      <c r="U376">
        <v>118.85</v>
      </c>
      <c r="V376">
        <v>202204</v>
      </c>
      <c r="W376">
        <v>202205</v>
      </c>
    </row>
    <row r="377" spans="1:23" x14ac:dyDescent="0.35">
      <c r="A377">
        <v>2022</v>
      </c>
      <c r="B377">
        <v>2022</v>
      </c>
      <c r="C377">
        <v>4</v>
      </c>
      <c r="D377" t="s">
        <v>82</v>
      </c>
      <c r="E377" t="s">
        <v>86</v>
      </c>
      <c r="F377" t="s">
        <v>87</v>
      </c>
      <c r="G377" t="s">
        <v>85</v>
      </c>
      <c r="H377">
        <v>71</v>
      </c>
      <c r="I377">
        <v>71.25</v>
      </c>
      <c r="J377">
        <v>0.73</v>
      </c>
      <c r="K377">
        <v>0</v>
      </c>
      <c r="O377">
        <v>0</v>
      </c>
      <c r="P377">
        <v>0</v>
      </c>
      <c r="Q377">
        <v>0</v>
      </c>
      <c r="R377">
        <v>0</v>
      </c>
      <c r="S377">
        <v>0</v>
      </c>
      <c r="T377">
        <v>71.98</v>
      </c>
      <c r="U377">
        <v>71.98</v>
      </c>
      <c r="V377">
        <v>202204</v>
      </c>
      <c r="W377">
        <v>202209</v>
      </c>
    </row>
    <row r="378" spans="1:23" x14ac:dyDescent="0.35">
      <c r="A378">
        <v>2022</v>
      </c>
      <c r="B378">
        <v>2022</v>
      </c>
      <c r="C378">
        <v>4</v>
      </c>
      <c r="D378" t="s">
        <v>88</v>
      </c>
      <c r="E378" t="s">
        <v>83</v>
      </c>
      <c r="F378" t="s">
        <v>84</v>
      </c>
      <c r="G378" t="s">
        <v>85</v>
      </c>
      <c r="H378">
        <v>10</v>
      </c>
      <c r="I378">
        <v>1868.24</v>
      </c>
      <c r="J378">
        <v>18.87</v>
      </c>
      <c r="K378">
        <v>0</v>
      </c>
      <c r="O378">
        <v>0</v>
      </c>
      <c r="P378">
        <v>0</v>
      </c>
      <c r="Q378">
        <v>0</v>
      </c>
      <c r="R378">
        <v>0</v>
      </c>
      <c r="S378">
        <v>0</v>
      </c>
      <c r="T378">
        <v>1887.11</v>
      </c>
      <c r="U378">
        <v>1887.11</v>
      </c>
      <c r="V378">
        <v>202204</v>
      </c>
      <c r="W378">
        <v>202204</v>
      </c>
    </row>
    <row r="379" spans="1:23" x14ac:dyDescent="0.35">
      <c r="A379">
        <v>2022</v>
      </c>
      <c r="B379">
        <v>2022</v>
      </c>
      <c r="C379">
        <v>4</v>
      </c>
      <c r="D379" t="s">
        <v>88</v>
      </c>
      <c r="E379" t="s">
        <v>83</v>
      </c>
      <c r="F379" t="s">
        <v>84</v>
      </c>
      <c r="G379" t="s">
        <v>85</v>
      </c>
      <c r="H379">
        <v>10</v>
      </c>
      <c r="I379">
        <v>2301.61</v>
      </c>
      <c r="J379">
        <v>23.25</v>
      </c>
      <c r="K379">
        <v>0</v>
      </c>
      <c r="O379">
        <v>0</v>
      </c>
      <c r="P379">
        <v>0</v>
      </c>
      <c r="Q379">
        <v>0</v>
      </c>
      <c r="R379">
        <v>0</v>
      </c>
      <c r="S379">
        <v>0</v>
      </c>
      <c r="T379">
        <v>2324.86</v>
      </c>
      <c r="U379">
        <v>2324.86</v>
      </c>
      <c r="V379">
        <v>202204</v>
      </c>
      <c r="W379">
        <v>202206</v>
      </c>
    </row>
    <row r="380" spans="1:23" x14ac:dyDescent="0.35">
      <c r="A380">
        <v>2022</v>
      </c>
      <c r="B380">
        <v>2022</v>
      </c>
      <c r="C380">
        <v>4</v>
      </c>
      <c r="D380" t="s">
        <v>88</v>
      </c>
      <c r="E380" t="s">
        <v>83</v>
      </c>
      <c r="F380" t="s">
        <v>84</v>
      </c>
      <c r="G380" t="s">
        <v>85</v>
      </c>
      <c r="H380">
        <v>20</v>
      </c>
      <c r="I380">
        <v>12302.89</v>
      </c>
      <c r="J380">
        <v>124.28</v>
      </c>
      <c r="K380">
        <v>0</v>
      </c>
      <c r="O380">
        <v>0</v>
      </c>
      <c r="P380">
        <v>0</v>
      </c>
      <c r="Q380">
        <v>0</v>
      </c>
      <c r="R380">
        <v>0</v>
      </c>
      <c r="S380">
        <v>0</v>
      </c>
      <c r="T380">
        <v>12427.17</v>
      </c>
      <c r="U380">
        <v>12427.17</v>
      </c>
      <c r="V380">
        <v>202204</v>
      </c>
      <c r="W380">
        <v>202205</v>
      </c>
    </row>
    <row r="381" spans="1:23" x14ac:dyDescent="0.35">
      <c r="A381">
        <v>2022</v>
      </c>
      <c r="B381">
        <v>2022</v>
      </c>
      <c r="C381">
        <v>4</v>
      </c>
      <c r="D381" t="s">
        <v>88</v>
      </c>
      <c r="E381" t="s">
        <v>83</v>
      </c>
      <c r="F381" t="s">
        <v>84</v>
      </c>
      <c r="G381" t="s">
        <v>85</v>
      </c>
      <c r="H381">
        <v>20</v>
      </c>
      <c r="I381">
        <v>1565.41</v>
      </c>
      <c r="J381">
        <v>15.81</v>
      </c>
      <c r="K381">
        <v>0</v>
      </c>
      <c r="O381">
        <v>0</v>
      </c>
      <c r="P381">
        <v>0</v>
      </c>
      <c r="Q381">
        <v>0</v>
      </c>
      <c r="R381">
        <v>0</v>
      </c>
      <c r="S381">
        <v>0</v>
      </c>
      <c r="T381">
        <v>1581.22</v>
      </c>
      <c r="U381">
        <v>1581.22</v>
      </c>
      <c r="V381">
        <v>202204</v>
      </c>
      <c r="W381">
        <v>202207</v>
      </c>
    </row>
    <row r="382" spans="1:23" x14ac:dyDescent="0.35">
      <c r="A382">
        <v>2022</v>
      </c>
      <c r="B382">
        <v>2022</v>
      </c>
      <c r="C382">
        <v>4</v>
      </c>
      <c r="D382" t="s">
        <v>88</v>
      </c>
      <c r="E382" t="s">
        <v>83</v>
      </c>
      <c r="F382" t="s">
        <v>84</v>
      </c>
      <c r="G382" t="s">
        <v>85</v>
      </c>
      <c r="H382">
        <v>40</v>
      </c>
      <c r="I382">
        <v>9416.1299999999992</v>
      </c>
      <c r="J382">
        <v>99.839999999999989</v>
      </c>
      <c r="K382">
        <v>466.59</v>
      </c>
      <c r="L382">
        <v>466.59</v>
      </c>
      <c r="O382">
        <v>0</v>
      </c>
      <c r="P382">
        <v>0</v>
      </c>
      <c r="Q382">
        <v>0</v>
      </c>
      <c r="R382">
        <v>0</v>
      </c>
      <c r="S382">
        <v>0</v>
      </c>
      <c r="T382">
        <v>9515.9699999999993</v>
      </c>
      <c r="U382">
        <v>9982.56</v>
      </c>
      <c r="V382">
        <v>202204</v>
      </c>
      <c r="W382">
        <v>202204</v>
      </c>
    </row>
    <row r="383" spans="1:23" x14ac:dyDescent="0.35">
      <c r="A383">
        <v>2022</v>
      </c>
      <c r="B383">
        <v>2022</v>
      </c>
      <c r="C383">
        <v>4</v>
      </c>
      <c r="D383" t="s">
        <v>88</v>
      </c>
      <c r="E383" t="s">
        <v>83</v>
      </c>
      <c r="F383" t="s">
        <v>84</v>
      </c>
      <c r="G383" t="s">
        <v>85</v>
      </c>
      <c r="H383">
        <v>40</v>
      </c>
      <c r="I383">
        <v>134635.53</v>
      </c>
      <c r="J383">
        <v>1361.1499999999999</v>
      </c>
      <c r="K383">
        <v>155.53</v>
      </c>
      <c r="L383">
        <v>155.53</v>
      </c>
      <c r="O383">
        <v>0</v>
      </c>
      <c r="P383">
        <v>0</v>
      </c>
      <c r="Q383">
        <v>0</v>
      </c>
      <c r="R383">
        <v>0</v>
      </c>
      <c r="S383">
        <v>0</v>
      </c>
      <c r="T383">
        <v>135996.68</v>
      </c>
      <c r="U383">
        <v>136152.21</v>
      </c>
      <c r="V383">
        <v>202204</v>
      </c>
      <c r="W383">
        <v>202205</v>
      </c>
    </row>
    <row r="384" spans="1:23" x14ac:dyDescent="0.35">
      <c r="A384">
        <v>2022</v>
      </c>
      <c r="B384">
        <v>2022</v>
      </c>
      <c r="C384">
        <v>4</v>
      </c>
      <c r="D384" t="s">
        <v>88</v>
      </c>
      <c r="E384" t="s">
        <v>83</v>
      </c>
      <c r="F384" t="s">
        <v>84</v>
      </c>
      <c r="G384" t="s">
        <v>85</v>
      </c>
      <c r="H384">
        <v>40</v>
      </c>
      <c r="I384">
        <v>9208.0400000000009</v>
      </c>
      <c r="J384">
        <v>92.99</v>
      </c>
      <c r="K384">
        <v>0</v>
      </c>
      <c r="O384">
        <v>0</v>
      </c>
      <c r="P384">
        <v>0</v>
      </c>
      <c r="Q384">
        <v>0</v>
      </c>
      <c r="R384">
        <v>0</v>
      </c>
      <c r="S384">
        <v>0</v>
      </c>
      <c r="T384">
        <v>9301.0300000000007</v>
      </c>
      <c r="U384">
        <v>9301.0300000000007</v>
      </c>
      <c r="V384">
        <v>202204</v>
      </c>
      <c r="W384">
        <v>202206</v>
      </c>
    </row>
    <row r="385" spans="1:23" x14ac:dyDescent="0.35">
      <c r="A385">
        <v>2022</v>
      </c>
      <c r="B385">
        <v>2022</v>
      </c>
      <c r="C385">
        <v>4</v>
      </c>
      <c r="D385" t="s">
        <v>88</v>
      </c>
      <c r="E385" t="s">
        <v>83</v>
      </c>
      <c r="F385" t="s">
        <v>84</v>
      </c>
      <c r="G385" t="s">
        <v>85</v>
      </c>
      <c r="H385">
        <v>40</v>
      </c>
      <c r="I385">
        <v>7160.9</v>
      </c>
      <c r="J385">
        <v>72.430000000000007</v>
      </c>
      <c r="K385">
        <v>0</v>
      </c>
      <c r="O385">
        <v>0</v>
      </c>
      <c r="P385">
        <v>0</v>
      </c>
      <c r="Q385">
        <v>0</v>
      </c>
      <c r="R385">
        <v>0</v>
      </c>
      <c r="S385">
        <v>0</v>
      </c>
      <c r="T385">
        <v>7233.33</v>
      </c>
      <c r="U385">
        <v>7233.33</v>
      </c>
      <c r="V385">
        <v>202204</v>
      </c>
      <c r="W385">
        <v>202207</v>
      </c>
    </row>
    <row r="386" spans="1:23" x14ac:dyDescent="0.35">
      <c r="A386">
        <v>2022</v>
      </c>
      <c r="B386">
        <v>2022</v>
      </c>
      <c r="C386">
        <v>4</v>
      </c>
      <c r="D386" t="s">
        <v>88</v>
      </c>
      <c r="E386" t="s">
        <v>83</v>
      </c>
      <c r="F386" t="s">
        <v>84</v>
      </c>
      <c r="G386" t="s">
        <v>85</v>
      </c>
      <c r="H386">
        <v>40</v>
      </c>
      <c r="I386">
        <v>3252.76</v>
      </c>
      <c r="J386">
        <v>39.19</v>
      </c>
      <c r="K386">
        <v>620.61</v>
      </c>
      <c r="L386">
        <v>620.61</v>
      </c>
      <c r="O386">
        <v>0</v>
      </c>
      <c r="P386">
        <v>0</v>
      </c>
      <c r="Q386">
        <v>0</v>
      </c>
      <c r="R386">
        <v>0</v>
      </c>
      <c r="S386">
        <v>0</v>
      </c>
      <c r="T386">
        <v>3291.95</v>
      </c>
      <c r="U386">
        <v>3912.56</v>
      </c>
      <c r="V386">
        <v>202204</v>
      </c>
      <c r="W386">
        <v>202208</v>
      </c>
    </row>
    <row r="387" spans="1:23" x14ac:dyDescent="0.35">
      <c r="A387">
        <v>2022</v>
      </c>
      <c r="B387">
        <v>2022</v>
      </c>
      <c r="C387">
        <v>4</v>
      </c>
      <c r="D387" t="s">
        <v>88</v>
      </c>
      <c r="E387" t="s">
        <v>83</v>
      </c>
      <c r="F387" t="s">
        <v>84</v>
      </c>
      <c r="G387" t="s">
        <v>85</v>
      </c>
      <c r="H387">
        <v>40</v>
      </c>
      <c r="I387">
        <v>0</v>
      </c>
      <c r="J387">
        <v>3.14</v>
      </c>
      <c r="K387">
        <v>311.06</v>
      </c>
      <c r="L387">
        <v>311.06</v>
      </c>
      <c r="O387">
        <v>0</v>
      </c>
      <c r="P387">
        <v>0</v>
      </c>
      <c r="Q387">
        <v>0</v>
      </c>
      <c r="R387">
        <v>0</v>
      </c>
      <c r="S387">
        <v>0</v>
      </c>
      <c r="T387">
        <v>3.14</v>
      </c>
      <c r="U387">
        <v>314.2</v>
      </c>
      <c r="V387">
        <v>202204</v>
      </c>
      <c r="W387">
        <v>202209</v>
      </c>
    </row>
    <row r="388" spans="1:23" x14ac:dyDescent="0.35">
      <c r="A388">
        <v>2022</v>
      </c>
      <c r="B388">
        <v>2022</v>
      </c>
      <c r="C388">
        <v>4</v>
      </c>
      <c r="D388" t="s">
        <v>88</v>
      </c>
      <c r="E388" t="s">
        <v>83</v>
      </c>
      <c r="F388" t="s">
        <v>84</v>
      </c>
      <c r="G388" t="s">
        <v>85</v>
      </c>
      <c r="H388">
        <v>40</v>
      </c>
      <c r="I388">
        <v>0</v>
      </c>
      <c r="J388">
        <v>0.78</v>
      </c>
      <c r="K388">
        <v>77.010000000000005</v>
      </c>
      <c r="L388">
        <v>77.010000000000005</v>
      </c>
      <c r="O388">
        <v>0</v>
      </c>
      <c r="P388">
        <v>0</v>
      </c>
      <c r="Q388">
        <v>0</v>
      </c>
      <c r="R388">
        <v>0</v>
      </c>
      <c r="S388">
        <v>0</v>
      </c>
      <c r="T388">
        <v>0.78</v>
      </c>
      <c r="U388">
        <v>77.790000000000006</v>
      </c>
      <c r="V388">
        <v>202204</v>
      </c>
      <c r="W388">
        <v>202301</v>
      </c>
    </row>
    <row r="389" spans="1:23" x14ac:dyDescent="0.35">
      <c r="A389">
        <v>2022</v>
      </c>
      <c r="B389">
        <v>2022</v>
      </c>
      <c r="C389">
        <v>4</v>
      </c>
      <c r="D389" t="s">
        <v>88</v>
      </c>
      <c r="E389" t="s">
        <v>83</v>
      </c>
      <c r="F389" t="s">
        <v>84</v>
      </c>
      <c r="G389" t="s">
        <v>85</v>
      </c>
      <c r="H389">
        <v>40</v>
      </c>
      <c r="I389">
        <v>-412.82</v>
      </c>
      <c r="J389">
        <v>-1.8299999999999996</v>
      </c>
      <c r="K389">
        <v>232.54</v>
      </c>
      <c r="L389">
        <v>232.54</v>
      </c>
      <c r="O389">
        <v>0</v>
      </c>
      <c r="P389">
        <v>0</v>
      </c>
      <c r="Q389">
        <v>0</v>
      </c>
      <c r="R389">
        <v>0</v>
      </c>
      <c r="S389">
        <v>0</v>
      </c>
      <c r="T389">
        <v>-414.65</v>
      </c>
      <c r="U389">
        <v>-182.11</v>
      </c>
      <c r="V389">
        <v>202204</v>
      </c>
      <c r="W389">
        <v>202302</v>
      </c>
    </row>
    <row r="390" spans="1:23" x14ac:dyDescent="0.35">
      <c r="A390">
        <v>2022</v>
      </c>
      <c r="B390">
        <v>2022</v>
      </c>
      <c r="C390">
        <v>4</v>
      </c>
      <c r="D390" t="s">
        <v>88</v>
      </c>
      <c r="E390" t="s">
        <v>83</v>
      </c>
      <c r="F390" t="s">
        <v>84</v>
      </c>
      <c r="G390" t="s">
        <v>85</v>
      </c>
      <c r="H390">
        <v>60</v>
      </c>
      <c r="I390">
        <v>51192.56</v>
      </c>
      <c r="J390">
        <v>517.11</v>
      </c>
      <c r="K390">
        <v>0</v>
      </c>
      <c r="O390">
        <v>1759.93</v>
      </c>
      <c r="P390">
        <v>2824.8</v>
      </c>
      <c r="Q390">
        <v>302.64999999999998</v>
      </c>
      <c r="R390">
        <v>11763.43</v>
      </c>
      <c r="S390">
        <v>845.87</v>
      </c>
      <c r="T390">
        <v>49949.74</v>
      </c>
      <c r="U390">
        <v>49949.74</v>
      </c>
      <c r="V390">
        <v>202204</v>
      </c>
      <c r="W390">
        <v>202204</v>
      </c>
    </row>
    <row r="391" spans="1:23" x14ac:dyDescent="0.35">
      <c r="A391">
        <v>2022</v>
      </c>
      <c r="B391">
        <v>2022</v>
      </c>
      <c r="C391">
        <v>4</v>
      </c>
      <c r="D391" t="s">
        <v>88</v>
      </c>
      <c r="E391" t="s">
        <v>83</v>
      </c>
      <c r="F391" t="s">
        <v>84</v>
      </c>
      <c r="G391" t="s">
        <v>85</v>
      </c>
      <c r="H391">
        <v>60</v>
      </c>
      <c r="I391">
        <v>137639.59</v>
      </c>
      <c r="J391">
        <v>1390.29</v>
      </c>
      <c r="K391">
        <v>0</v>
      </c>
      <c r="O391">
        <v>3184.46</v>
      </c>
      <c r="P391">
        <v>5646.52</v>
      </c>
      <c r="Q391">
        <v>649.73</v>
      </c>
      <c r="R391">
        <v>25208.82</v>
      </c>
      <c r="S391">
        <v>1577.91</v>
      </c>
      <c r="T391">
        <v>135845.42000000001</v>
      </c>
      <c r="U391">
        <v>135845.42000000001</v>
      </c>
      <c r="V391">
        <v>202204</v>
      </c>
      <c r="W391">
        <v>202205</v>
      </c>
    </row>
    <row r="392" spans="1:23" x14ac:dyDescent="0.35">
      <c r="A392">
        <v>2022</v>
      </c>
      <c r="B392">
        <v>2022</v>
      </c>
      <c r="C392">
        <v>4</v>
      </c>
      <c r="D392" t="s">
        <v>88</v>
      </c>
      <c r="E392" t="s">
        <v>83</v>
      </c>
      <c r="F392" t="s">
        <v>84</v>
      </c>
      <c r="G392" t="s">
        <v>85</v>
      </c>
      <c r="H392">
        <v>60</v>
      </c>
      <c r="I392">
        <v>0</v>
      </c>
      <c r="J392">
        <v>0</v>
      </c>
      <c r="K392">
        <v>0</v>
      </c>
      <c r="O392">
        <v>0</v>
      </c>
      <c r="P392">
        <v>0</v>
      </c>
      <c r="Q392">
        <v>0</v>
      </c>
      <c r="R392">
        <v>0</v>
      </c>
      <c r="S392">
        <v>0</v>
      </c>
      <c r="T392">
        <v>0</v>
      </c>
      <c r="U392">
        <v>0</v>
      </c>
      <c r="V392">
        <v>202204</v>
      </c>
      <c r="W392">
        <v>202206</v>
      </c>
    </row>
    <row r="393" spans="1:23" x14ac:dyDescent="0.35">
      <c r="A393">
        <v>2022</v>
      </c>
      <c r="B393">
        <v>2022</v>
      </c>
      <c r="C393">
        <v>4</v>
      </c>
      <c r="D393" t="s">
        <v>88</v>
      </c>
      <c r="E393" t="s">
        <v>83</v>
      </c>
      <c r="F393" t="s">
        <v>84</v>
      </c>
      <c r="G393" t="s">
        <v>85</v>
      </c>
      <c r="H393">
        <v>71</v>
      </c>
      <c r="I393">
        <v>30948.22</v>
      </c>
      <c r="J393">
        <v>312.55</v>
      </c>
      <c r="K393">
        <v>0</v>
      </c>
      <c r="O393">
        <v>0</v>
      </c>
      <c r="P393">
        <v>0</v>
      </c>
      <c r="Q393">
        <v>0</v>
      </c>
      <c r="R393">
        <v>0</v>
      </c>
      <c r="S393">
        <v>0</v>
      </c>
      <c r="T393">
        <v>31260.77</v>
      </c>
      <c r="U393">
        <v>31260.77</v>
      </c>
      <c r="V393">
        <v>202204</v>
      </c>
      <c r="W393">
        <v>202204</v>
      </c>
    </row>
    <row r="394" spans="1:23" x14ac:dyDescent="0.35">
      <c r="A394">
        <v>2022</v>
      </c>
      <c r="B394">
        <v>2022</v>
      </c>
      <c r="C394">
        <v>4</v>
      </c>
      <c r="D394" t="s">
        <v>88</v>
      </c>
      <c r="E394" t="s">
        <v>83</v>
      </c>
      <c r="F394" t="s">
        <v>84</v>
      </c>
      <c r="G394" t="s">
        <v>85</v>
      </c>
      <c r="H394">
        <v>71</v>
      </c>
      <c r="I394">
        <v>27163.17</v>
      </c>
      <c r="J394">
        <v>274.39999999999998</v>
      </c>
      <c r="K394">
        <v>0</v>
      </c>
      <c r="O394">
        <v>0</v>
      </c>
      <c r="P394">
        <v>0</v>
      </c>
      <c r="Q394">
        <v>0</v>
      </c>
      <c r="R394">
        <v>0</v>
      </c>
      <c r="S394">
        <v>0</v>
      </c>
      <c r="T394">
        <v>27437.57</v>
      </c>
      <c r="U394">
        <v>27437.57</v>
      </c>
      <c r="V394">
        <v>202204</v>
      </c>
      <c r="W394">
        <v>202205</v>
      </c>
    </row>
    <row r="395" spans="1:23" x14ac:dyDescent="0.35">
      <c r="A395">
        <v>2022</v>
      </c>
      <c r="B395">
        <v>2022</v>
      </c>
      <c r="C395">
        <v>4</v>
      </c>
      <c r="D395" t="s">
        <v>88</v>
      </c>
      <c r="E395" t="s">
        <v>83</v>
      </c>
      <c r="F395" t="s">
        <v>84</v>
      </c>
      <c r="G395" t="s">
        <v>85</v>
      </c>
      <c r="H395">
        <v>71</v>
      </c>
      <c r="I395">
        <v>11561.59</v>
      </c>
      <c r="J395">
        <v>116.77</v>
      </c>
      <c r="K395">
        <v>0</v>
      </c>
      <c r="O395">
        <v>0</v>
      </c>
      <c r="P395">
        <v>0</v>
      </c>
      <c r="Q395">
        <v>0</v>
      </c>
      <c r="R395">
        <v>0</v>
      </c>
      <c r="S395">
        <v>0</v>
      </c>
      <c r="T395">
        <v>11678.36</v>
      </c>
      <c r="U395">
        <v>11678.36</v>
      </c>
      <c r="V395">
        <v>202204</v>
      </c>
      <c r="W395">
        <v>202206</v>
      </c>
    </row>
    <row r="396" spans="1:23" x14ac:dyDescent="0.35">
      <c r="A396">
        <v>2022</v>
      </c>
      <c r="B396">
        <v>2022</v>
      </c>
      <c r="C396">
        <v>4</v>
      </c>
      <c r="D396" t="s">
        <v>88</v>
      </c>
      <c r="E396" t="s">
        <v>83</v>
      </c>
      <c r="F396" t="s">
        <v>84</v>
      </c>
      <c r="G396" t="s">
        <v>85</v>
      </c>
      <c r="H396">
        <v>71</v>
      </c>
      <c r="I396">
        <v>3201.69</v>
      </c>
      <c r="J396">
        <v>32.340000000000003</v>
      </c>
      <c r="K396">
        <v>0</v>
      </c>
      <c r="O396">
        <v>0</v>
      </c>
      <c r="P396">
        <v>0</v>
      </c>
      <c r="Q396">
        <v>0</v>
      </c>
      <c r="R396">
        <v>0</v>
      </c>
      <c r="S396">
        <v>0</v>
      </c>
      <c r="T396">
        <v>3234.03</v>
      </c>
      <c r="U396">
        <v>3234.03</v>
      </c>
      <c r="V396">
        <v>202204</v>
      </c>
      <c r="W396">
        <v>202207</v>
      </c>
    </row>
    <row r="397" spans="1:23" x14ac:dyDescent="0.35">
      <c r="A397">
        <v>2022</v>
      </c>
      <c r="B397">
        <v>2022</v>
      </c>
      <c r="C397">
        <v>4</v>
      </c>
      <c r="D397" t="s">
        <v>88</v>
      </c>
      <c r="E397" t="s">
        <v>83</v>
      </c>
      <c r="F397" t="s">
        <v>84</v>
      </c>
      <c r="G397" t="s">
        <v>85</v>
      </c>
      <c r="H397">
        <v>71</v>
      </c>
      <c r="I397">
        <v>826.93</v>
      </c>
      <c r="J397">
        <v>8.33</v>
      </c>
      <c r="K397">
        <v>0</v>
      </c>
      <c r="O397">
        <v>0</v>
      </c>
      <c r="P397">
        <v>0</v>
      </c>
      <c r="Q397">
        <v>0</v>
      </c>
      <c r="R397">
        <v>0</v>
      </c>
      <c r="S397">
        <v>0</v>
      </c>
      <c r="T397">
        <v>835.26</v>
      </c>
      <c r="U397">
        <v>835.26</v>
      </c>
      <c r="V397">
        <v>202204</v>
      </c>
      <c r="W397">
        <v>202208</v>
      </c>
    </row>
    <row r="398" spans="1:23" x14ac:dyDescent="0.35">
      <c r="A398">
        <v>2022</v>
      </c>
      <c r="B398">
        <v>2022</v>
      </c>
      <c r="C398">
        <v>4</v>
      </c>
      <c r="D398" t="s">
        <v>88</v>
      </c>
      <c r="E398" t="s">
        <v>83</v>
      </c>
      <c r="F398" t="s">
        <v>84</v>
      </c>
      <c r="G398" t="s">
        <v>85</v>
      </c>
      <c r="H398">
        <v>71</v>
      </c>
      <c r="I398">
        <v>1347.58</v>
      </c>
      <c r="J398">
        <v>13.59</v>
      </c>
      <c r="K398">
        <v>0</v>
      </c>
      <c r="O398">
        <v>0</v>
      </c>
      <c r="P398">
        <v>0</v>
      </c>
      <c r="Q398">
        <v>0</v>
      </c>
      <c r="R398">
        <v>0</v>
      </c>
      <c r="S398">
        <v>0</v>
      </c>
      <c r="T398">
        <v>1361.17</v>
      </c>
      <c r="U398">
        <v>1361.17</v>
      </c>
      <c r="V398">
        <v>202204</v>
      </c>
      <c r="W398">
        <v>202209</v>
      </c>
    </row>
    <row r="399" spans="1:23" x14ac:dyDescent="0.35">
      <c r="A399">
        <v>2022</v>
      </c>
      <c r="B399">
        <v>2022</v>
      </c>
      <c r="C399">
        <v>4</v>
      </c>
      <c r="D399" t="s">
        <v>88</v>
      </c>
      <c r="E399" t="s">
        <v>83</v>
      </c>
      <c r="F399" t="s">
        <v>84</v>
      </c>
      <c r="G399" t="s">
        <v>85</v>
      </c>
      <c r="H399">
        <v>71</v>
      </c>
      <c r="I399">
        <v>566.83000000000004</v>
      </c>
      <c r="J399">
        <v>5.73</v>
      </c>
      <c r="K399">
        <v>0</v>
      </c>
      <c r="O399">
        <v>0</v>
      </c>
      <c r="P399">
        <v>0</v>
      </c>
      <c r="Q399">
        <v>0</v>
      </c>
      <c r="R399">
        <v>0</v>
      </c>
      <c r="S399">
        <v>0</v>
      </c>
      <c r="T399">
        <v>572.55999999999995</v>
      </c>
      <c r="U399">
        <v>572.55999999999995</v>
      </c>
      <c r="V399">
        <v>202204</v>
      </c>
      <c r="W399">
        <v>202210</v>
      </c>
    </row>
    <row r="400" spans="1:23" x14ac:dyDescent="0.35">
      <c r="A400">
        <v>2022</v>
      </c>
      <c r="B400">
        <v>2022</v>
      </c>
      <c r="C400">
        <v>4</v>
      </c>
      <c r="D400" t="s">
        <v>88</v>
      </c>
      <c r="E400" t="s">
        <v>83</v>
      </c>
      <c r="F400" t="s">
        <v>84</v>
      </c>
      <c r="G400" t="s">
        <v>85</v>
      </c>
      <c r="H400">
        <v>71</v>
      </c>
      <c r="I400">
        <v>7.43</v>
      </c>
      <c r="J400">
        <v>0.08</v>
      </c>
      <c r="K400">
        <v>0</v>
      </c>
      <c r="O400">
        <v>0</v>
      </c>
      <c r="P400">
        <v>0</v>
      </c>
      <c r="Q400">
        <v>0</v>
      </c>
      <c r="R400">
        <v>0</v>
      </c>
      <c r="S400">
        <v>0</v>
      </c>
      <c r="T400">
        <v>7.51</v>
      </c>
      <c r="U400">
        <v>7.51</v>
      </c>
      <c r="V400">
        <v>202204</v>
      </c>
      <c r="W400">
        <v>202211</v>
      </c>
    </row>
    <row r="401" spans="1:23" x14ac:dyDescent="0.35">
      <c r="A401">
        <v>2022</v>
      </c>
      <c r="B401">
        <v>2022</v>
      </c>
      <c r="C401">
        <v>4</v>
      </c>
      <c r="D401" t="s">
        <v>88</v>
      </c>
      <c r="E401" t="s">
        <v>83</v>
      </c>
      <c r="F401" t="s">
        <v>84</v>
      </c>
      <c r="G401" t="s">
        <v>85</v>
      </c>
      <c r="H401">
        <v>71</v>
      </c>
      <c r="I401">
        <v>4.18</v>
      </c>
      <c r="J401">
        <v>0.05</v>
      </c>
      <c r="K401">
        <v>0</v>
      </c>
      <c r="O401">
        <v>0</v>
      </c>
      <c r="P401">
        <v>0</v>
      </c>
      <c r="Q401">
        <v>0</v>
      </c>
      <c r="R401">
        <v>0</v>
      </c>
      <c r="S401">
        <v>0</v>
      </c>
      <c r="T401">
        <v>4.2300000000000004</v>
      </c>
      <c r="U401">
        <v>4.2300000000000004</v>
      </c>
      <c r="V401">
        <v>202204</v>
      </c>
      <c r="W401">
        <v>202302</v>
      </c>
    </row>
    <row r="402" spans="1:23" x14ac:dyDescent="0.35">
      <c r="A402">
        <v>2022</v>
      </c>
      <c r="B402">
        <v>2022</v>
      </c>
      <c r="C402">
        <v>4</v>
      </c>
      <c r="D402" t="s">
        <v>88</v>
      </c>
      <c r="E402" t="s">
        <v>83</v>
      </c>
      <c r="F402" t="s">
        <v>84</v>
      </c>
      <c r="G402" t="s">
        <v>85</v>
      </c>
      <c r="H402">
        <v>82</v>
      </c>
      <c r="I402">
        <v>13.31</v>
      </c>
      <c r="J402">
        <v>0</v>
      </c>
      <c r="K402">
        <v>0</v>
      </c>
      <c r="O402">
        <v>0</v>
      </c>
      <c r="P402">
        <v>0</v>
      </c>
      <c r="Q402">
        <v>0</v>
      </c>
      <c r="R402">
        <v>0</v>
      </c>
      <c r="S402">
        <v>0</v>
      </c>
      <c r="T402">
        <v>13.31</v>
      </c>
      <c r="U402">
        <v>13.31</v>
      </c>
      <c r="V402">
        <v>202204</v>
      </c>
      <c r="W402">
        <v>202203</v>
      </c>
    </row>
    <row r="403" spans="1:23" x14ac:dyDescent="0.35">
      <c r="A403">
        <v>2022</v>
      </c>
      <c r="B403">
        <v>2022</v>
      </c>
      <c r="C403">
        <v>4</v>
      </c>
      <c r="D403" t="s">
        <v>88</v>
      </c>
      <c r="E403" t="s">
        <v>83</v>
      </c>
      <c r="F403" t="s">
        <v>84</v>
      </c>
      <c r="G403" t="s">
        <v>85</v>
      </c>
      <c r="H403">
        <v>82</v>
      </c>
      <c r="I403">
        <v>976.3</v>
      </c>
      <c r="J403">
        <v>9.8699999999999992</v>
      </c>
      <c r="K403">
        <v>0</v>
      </c>
      <c r="O403">
        <v>0</v>
      </c>
      <c r="P403">
        <v>0</v>
      </c>
      <c r="Q403">
        <v>0</v>
      </c>
      <c r="R403">
        <v>0</v>
      </c>
      <c r="S403">
        <v>0</v>
      </c>
      <c r="T403">
        <v>986.17</v>
      </c>
      <c r="U403">
        <v>986.17</v>
      </c>
      <c r="V403">
        <v>202204</v>
      </c>
      <c r="W403">
        <v>202204</v>
      </c>
    </row>
    <row r="404" spans="1:23" x14ac:dyDescent="0.35">
      <c r="A404">
        <v>2022</v>
      </c>
      <c r="B404">
        <v>2022</v>
      </c>
      <c r="C404">
        <v>4</v>
      </c>
      <c r="D404" t="s">
        <v>88</v>
      </c>
      <c r="E404" t="s">
        <v>83</v>
      </c>
      <c r="F404" t="s">
        <v>84</v>
      </c>
      <c r="G404" t="s">
        <v>85</v>
      </c>
      <c r="H404">
        <v>82</v>
      </c>
      <c r="I404">
        <v>7342.57</v>
      </c>
      <c r="J404">
        <v>74.150000000000006</v>
      </c>
      <c r="K404">
        <v>0</v>
      </c>
      <c r="O404">
        <v>0</v>
      </c>
      <c r="P404">
        <v>0</v>
      </c>
      <c r="Q404">
        <v>0</v>
      </c>
      <c r="R404">
        <v>0</v>
      </c>
      <c r="S404">
        <v>0</v>
      </c>
      <c r="T404">
        <v>7416.72</v>
      </c>
      <c r="U404">
        <v>7416.72</v>
      </c>
      <c r="V404">
        <v>202204</v>
      </c>
      <c r="W404">
        <v>202205</v>
      </c>
    </row>
    <row r="405" spans="1:23" x14ac:dyDescent="0.35">
      <c r="A405">
        <v>2022</v>
      </c>
      <c r="B405">
        <v>2022</v>
      </c>
      <c r="C405">
        <v>4</v>
      </c>
      <c r="D405" t="s">
        <v>88</v>
      </c>
      <c r="E405" t="s">
        <v>83</v>
      </c>
      <c r="F405" t="s">
        <v>84</v>
      </c>
      <c r="G405" t="s">
        <v>85</v>
      </c>
      <c r="H405">
        <v>82</v>
      </c>
      <c r="I405">
        <v>19.03</v>
      </c>
      <c r="J405">
        <v>0</v>
      </c>
      <c r="K405">
        <v>0</v>
      </c>
      <c r="O405">
        <v>0</v>
      </c>
      <c r="P405">
        <v>0</v>
      </c>
      <c r="Q405">
        <v>0</v>
      </c>
      <c r="R405">
        <v>0</v>
      </c>
      <c r="S405">
        <v>0</v>
      </c>
      <c r="T405">
        <v>19.03</v>
      </c>
      <c r="U405">
        <v>19.03</v>
      </c>
      <c r="V405">
        <v>202204</v>
      </c>
      <c r="W405">
        <v>202212</v>
      </c>
    </row>
    <row r="406" spans="1:23" x14ac:dyDescent="0.35">
      <c r="A406">
        <v>2022</v>
      </c>
      <c r="B406">
        <v>2022</v>
      </c>
      <c r="C406">
        <v>4</v>
      </c>
      <c r="D406" t="s">
        <v>88</v>
      </c>
      <c r="E406" t="s">
        <v>83</v>
      </c>
      <c r="F406" t="s">
        <v>84</v>
      </c>
      <c r="G406" t="s">
        <v>85</v>
      </c>
      <c r="H406">
        <v>82</v>
      </c>
      <c r="I406">
        <v>35.07</v>
      </c>
      <c r="J406">
        <v>0</v>
      </c>
      <c r="K406">
        <v>0</v>
      </c>
      <c r="O406">
        <v>0</v>
      </c>
      <c r="P406">
        <v>0</v>
      </c>
      <c r="Q406">
        <v>0</v>
      </c>
      <c r="R406">
        <v>0</v>
      </c>
      <c r="S406">
        <v>0</v>
      </c>
      <c r="T406">
        <v>35.07</v>
      </c>
      <c r="U406">
        <v>35.07</v>
      </c>
      <c r="V406">
        <v>202204</v>
      </c>
      <c r="W406">
        <v>202301</v>
      </c>
    </row>
    <row r="407" spans="1:23" x14ac:dyDescent="0.35">
      <c r="A407">
        <v>2022</v>
      </c>
      <c r="B407">
        <v>2022</v>
      </c>
      <c r="C407">
        <v>4</v>
      </c>
      <c r="D407" t="s">
        <v>88</v>
      </c>
      <c r="E407" t="s">
        <v>86</v>
      </c>
      <c r="F407" t="s">
        <v>87</v>
      </c>
      <c r="G407" t="s">
        <v>85</v>
      </c>
      <c r="H407">
        <v>40</v>
      </c>
      <c r="I407">
        <v>3105.56</v>
      </c>
      <c r="J407">
        <v>31.33</v>
      </c>
      <c r="K407">
        <v>0</v>
      </c>
      <c r="O407">
        <v>0</v>
      </c>
      <c r="P407">
        <v>0</v>
      </c>
      <c r="Q407">
        <v>0</v>
      </c>
      <c r="R407">
        <v>0</v>
      </c>
      <c r="S407">
        <v>0</v>
      </c>
      <c r="T407">
        <v>3136.89</v>
      </c>
      <c r="U407">
        <v>3136.89</v>
      </c>
      <c r="V407">
        <v>202204</v>
      </c>
      <c r="W407">
        <v>202205</v>
      </c>
    </row>
    <row r="408" spans="1:23" x14ac:dyDescent="0.35">
      <c r="A408">
        <v>2022</v>
      </c>
      <c r="B408">
        <v>2022</v>
      </c>
      <c r="C408">
        <v>4</v>
      </c>
      <c r="D408" t="s">
        <v>88</v>
      </c>
      <c r="E408" t="s">
        <v>86</v>
      </c>
      <c r="F408" t="s">
        <v>87</v>
      </c>
      <c r="G408" t="s">
        <v>85</v>
      </c>
      <c r="H408">
        <v>71</v>
      </c>
      <c r="I408">
        <v>142.72</v>
      </c>
      <c r="J408">
        <v>1.44</v>
      </c>
      <c r="K408">
        <v>0</v>
      </c>
      <c r="O408">
        <v>0</v>
      </c>
      <c r="P408">
        <v>0</v>
      </c>
      <c r="Q408">
        <v>0</v>
      </c>
      <c r="R408">
        <v>0</v>
      </c>
      <c r="S408">
        <v>0</v>
      </c>
      <c r="T408">
        <v>144.16</v>
      </c>
      <c r="U408">
        <v>144.16</v>
      </c>
      <c r="V408">
        <v>202204</v>
      </c>
      <c r="W408">
        <v>202204</v>
      </c>
    </row>
    <row r="409" spans="1:23" x14ac:dyDescent="0.35">
      <c r="A409">
        <v>2022</v>
      </c>
      <c r="B409">
        <v>2022</v>
      </c>
      <c r="C409">
        <v>4</v>
      </c>
      <c r="D409" t="s">
        <v>88</v>
      </c>
      <c r="E409" t="s">
        <v>86</v>
      </c>
      <c r="F409" t="s">
        <v>87</v>
      </c>
      <c r="G409" t="s">
        <v>85</v>
      </c>
      <c r="H409">
        <v>71</v>
      </c>
      <c r="I409">
        <v>2657.46</v>
      </c>
      <c r="J409">
        <v>26.86</v>
      </c>
      <c r="K409">
        <v>0</v>
      </c>
      <c r="O409">
        <v>0</v>
      </c>
      <c r="P409">
        <v>0</v>
      </c>
      <c r="Q409">
        <v>0</v>
      </c>
      <c r="R409">
        <v>0</v>
      </c>
      <c r="S409">
        <v>0</v>
      </c>
      <c r="T409">
        <v>2684.32</v>
      </c>
      <c r="U409">
        <v>2684.32</v>
      </c>
      <c r="V409">
        <v>202204</v>
      </c>
      <c r="W409">
        <v>202205</v>
      </c>
    </row>
    <row r="410" spans="1:23" x14ac:dyDescent="0.35">
      <c r="A410">
        <v>2022</v>
      </c>
      <c r="B410">
        <v>2022</v>
      </c>
      <c r="C410">
        <v>4</v>
      </c>
      <c r="D410" t="s">
        <v>88</v>
      </c>
      <c r="E410" t="s">
        <v>86</v>
      </c>
      <c r="F410" t="s">
        <v>87</v>
      </c>
      <c r="G410" t="s">
        <v>85</v>
      </c>
      <c r="H410">
        <v>71</v>
      </c>
      <c r="I410">
        <v>99</v>
      </c>
      <c r="J410">
        <v>1</v>
      </c>
      <c r="K410">
        <v>0</v>
      </c>
      <c r="O410">
        <v>0</v>
      </c>
      <c r="P410">
        <v>0</v>
      </c>
      <c r="Q410">
        <v>0</v>
      </c>
      <c r="R410">
        <v>0</v>
      </c>
      <c r="S410">
        <v>0</v>
      </c>
      <c r="T410">
        <v>100</v>
      </c>
      <c r="U410">
        <v>100</v>
      </c>
      <c r="V410">
        <v>202204</v>
      </c>
      <c r="W410">
        <v>202206</v>
      </c>
    </row>
    <row r="411" spans="1:23" x14ac:dyDescent="0.35">
      <c r="A411">
        <v>2022</v>
      </c>
      <c r="B411">
        <v>2022</v>
      </c>
      <c r="C411">
        <v>4</v>
      </c>
      <c r="D411" t="s">
        <v>88</v>
      </c>
      <c r="E411" t="s">
        <v>86</v>
      </c>
      <c r="F411" t="s">
        <v>87</v>
      </c>
      <c r="G411" t="s">
        <v>85</v>
      </c>
      <c r="H411">
        <v>71</v>
      </c>
      <c r="I411">
        <v>7.43</v>
      </c>
      <c r="J411">
        <v>0.08</v>
      </c>
      <c r="K411">
        <v>0</v>
      </c>
      <c r="O411">
        <v>0</v>
      </c>
      <c r="P411">
        <v>0</v>
      </c>
      <c r="Q411">
        <v>0</v>
      </c>
      <c r="R411">
        <v>0</v>
      </c>
      <c r="S411">
        <v>0</v>
      </c>
      <c r="T411">
        <v>7.51</v>
      </c>
      <c r="U411">
        <v>7.51</v>
      </c>
      <c r="V411">
        <v>202204</v>
      </c>
      <c r="W411">
        <v>202207</v>
      </c>
    </row>
    <row r="412" spans="1:23" x14ac:dyDescent="0.35">
      <c r="A412">
        <v>2022</v>
      </c>
      <c r="B412">
        <v>2022</v>
      </c>
      <c r="C412">
        <v>5</v>
      </c>
      <c r="D412" t="s">
        <v>82</v>
      </c>
      <c r="E412" t="s">
        <v>83</v>
      </c>
      <c r="F412" t="s">
        <v>84</v>
      </c>
      <c r="G412" t="s">
        <v>85</v>
      </c>
      <c r="H412">
        <v>10</v>
      </c>
      <c r="I412">
        <v>3922.32</v>
      </c>
      <c r="J412">
        <v>39.61</v>
      </c>
      <c r="K412">
        <v>0</v>
      </c>
      <c r="O412">
        <v>0</v>
      </c>
      <c r="P412">
        <v>0</v>
      </c>
      <c r="Q412">
        <v>0</v>
      </c>
      <c r="R412">
        <v>0</v>
      </c>
      <c r="S412">
        <v>0</v>
      </c>
      <c r="T412">
        <v>3961.93</v>
      </c>
      <c r="U412">
        <v>3961.93</v>
      </c>
      <c r="V412">
        <v>202205</v>
      </c>
      <c r="W412">
        <v>202205</v>
      </c>
    </row>
    <row r="413" spans="1:23" x14ac:dyDescent="0.35">
      <c r="A413">
        <v>2022</v>
      </c>
      <c r="B413">
        <v>2022</v>
      </c>
      <c r="C413">
        <v>5</v>
      </c>
      <c r="D413" t="s">
        <v>82</v>
      </c>
      <c r="E413" t="s">
        <v>83</v>
      </c>
      <c r="F413" t="s">
        <v>84</v>
      </c>
      <c r="G413" t="s">
        <v>85</v>
      </c>
      <c r="H413">
        <v>10</v>
      </c>
      <c r="I413">
        <v>19779.43</v>
      </c>
      <c r="J413">
        <v>199.78</v>
      </c>
      <c r="K413">
        <v>0</v>
      </c>
      <c r="O413">
        <v>0</v>
      </c>
      <c r="P413">
        <v>0</v>
      </c>
      <c r="Q413">
        <v>0</v>
      </c>
      <c r="R413">
        <v>0</v>
      </c>
      <c r="S413">
        <v>0</v>
      </c>
      <c r="T413">
        <v>19979.21</v>
      </c>
      <c r="U413">
        <v>19979.21</v>
      </c>
      <c r="V413">
        <v>202205</v>
      </c>
      <c r="W413">
        <v>202206</v>
      </c>
    </row>
    <row r="414" spans="1:23" x14ac:dyDescent="0.35">
      <c r="A414">
        <v>2022</v>
      </c>
      <c r="B414">
        <v>2022</v>
      </c>
      <c r="C414">
        <v>5</v>
      </c>
      <c r="D414" t="s">
        <v>82</v>
      </c>
      <c r="E414" t="s">
        <v>83</v>
      </c>
      <c r="F414" t="s">
        <v>84</v>
      </c>
      <c r="G414" t="s">
        <v>85</v>
      </c>
      <c r="H414">
        <v>10</v>
      </c>
      <c r="I414">
        <v>6048.97</v>
      </c>
      <c r="J414">
        <v>61.1</v>
      </c>
      <c r="K414">
        <v>0</v>
      </c>
      <c r="O414">
        <v>0</v>
      </c>
      <c r="P414">
        <v>0</v>
      </c>
      <c r="Q414">
        <v>0</v>
      </c>
      <c r="R414">
        <v>0</v>
      </c>
      <c r="S414">
        <v>0</v>
      </c>
      <c r="T414">
        <v>6110.07</v>
      </c>
      <c r="U414">
        <v>6110.07</v>
      </c>
      <c r="V414">
        <v>202205</v>
      </c>
      <c r="W414">
        <v>202207</v>
      </c>
    </row>
    <row r="415" spans="1:23" x14ac:dyDescent="0.35">
      <c r="A415">
        <v>2022</v>
      </c>
      <c r="B415">
        <v>2022</v>
      </c>
      <c r="C415">
        <v>5</v>
      </c>
      <c r="D415" t="s">
        <v>82</v>
      </c>
      <c r="E415" t="s">
        <v>83</v>
      </c>
      <c r="F415" t="s">
        <v>84</v>
      </c>
      <c r="G415" t="s">
        <v>85</v>
      </c>
      <c r="H415">
        <v>10</v>
      </c>
      <c r="I415">
        <v>3009.95</v>
      </c>
      <c r="J415">
        <v>30.4</v>
      </c>
      <c r="K415">
        <v>0</v>
      </c>
      <c r="O415">
        <v>0</v>
      </c>
      <c r="P415">
        <v>0</v>
      </c>
      <c r="Q415">
        <v>0</v>
      </c>
      <c r="R415">
        <v>0</v>
      </c>
      <c r="S415">
        <v>0</v>
      </c>
      <c r="T415">
        <v>3040.35</v>
      </c>
      <c r="U415">
        <v>3040.35</v>
      </c>
      <c r="V415">
        <v>202205</v>
      </c>
      <c r="W415">
        <v>202208</v>
      </c>
    </row>
    <row r="416" spans="1:23" x14ac:dyDescent="0.35">
      <c r="A416">
        <v>2022</v>
      </c>
      <c r="B416">
        <v>2022</v>
      </c>
      <c r="C416">
        <v>5</v>
      </c>
      <c r="D416" t="s">
        <v>82</v>
      </c>
      <c r="E416" t="s">
        <v>83</v>
      </c>
      <c r="F416" t="s">
        <v>84</v>
      </c>
      <c r="G416" t="s">
        <v>85</v>
      </c>
      <c r="H416">
        <v>10</v>
      </c>
      <c r="I416">
        <v>2693.89</v>
      </c>
      <c r="J416">
        <v>27.21</v>
      </c>
      <c r="K416">
        <v>0</v>
      </c>
      <c r="O416">
        <v>0</v>
      </c>
      <c r="P416">
        <v>0</v>
      </c>
      <c r="Q416">
        <v>0</v>
      </c>
      <c r="R416">
        <v>0</v>
      </c>
      <c r="S416">
        <v>0</v>
      </c>
      <c r="T416">
        <v>2721.1</v>
      </c>
      <c r="U416">
        <v>2721.1</v>
      </c>
      <c r="V416">
        <v>202205</v>
      </c>
      <c r="W416">
        <v>202209</v>
      </c>
    </row>
    <row r="417" spans="1:23" x14ac:dyDescent="0.35">
      <c r="A417">
        <v>2022</v>
      </c>
      <c r="B417">
        <v>2022</v>
      </c>
      <c r="C417">
        <v>5</v>
      </c>
      <c r="D417" t="s">
        <v>82</v>
      </c>
      <c r="E417" t="s">
        <v>83</v>
      </c>
      <c r="F417" t="s">
        <v>84</v>
      </c>
      <c r="G417" t="s">
        <v>85</v>
      </c>
      <c r="H417">
        <v>10</v>
      </c>
      <c r="I417">
        <v>1499.62</v>
      </c>
      <c r="J417">
        <v>15.15</v>
      </c>
      <c r="K417">
        <v>0</v>
      </c>
      <c r="O417">
        <v>0</v>
      </c>
      <c r="P417">
        <v>0</v>
      </c>
      <c r="Q417">
        <v>0</v>
      </c>
      <c r="R417">
        <v>0</v>
      </c>
      <c r="S417">
        <v>0</v>
      </c>
      <c r="T417">
        <v>1514.77</v>
      </c>
      <c r="U417">
        <v>1514.77</v>
      </c>
      <c r="V417">
        <v>202205</v>
      </c>
      <c r="W417">
        <v>202301</v>
      </c>
    </row>
    <row r="418" spans="1:23" x14ac:dyDescent="0.35">
      <c r="A418">
        <v>2022</v>
      </c>
      <c r="B418">
        <v>2022</v>
      </c>
      <c r="C418">
        <v>5</v>
      </c>
      <c r="D418" t="s">
        <v>82</v>
      </c>
      <c r="E418" t="s">
        <v>83</v>
      </c>
      <c r="F418" t="s">
        <v>84</v>
      </c>
      <c r="G418" t="s">
        <v>85</v>
      </c>
      <c r="H418">
        <v>10</v>
      </c>
      <c r="I418">
        <v>6304.94</v>
      </c>
      <c r="J418">
        <v>63.68</v>
      </c>
      <c r="K418">
        <v>0</v>
      </c>
      <c r="O418">
        <v>0</v>
      </c>
      <c r="P418">
        <v>0</v>
      </c>
      <c r="Q418">
        <v>0</v>
      </c>
      <c r="R418">
        <v>0</v>
      </c>
      <c r="S418">
        <v>0</v>
      </c>
      <c r="T418">
        <v>6368.62</v>
      </c>
      <c r="U418">
        <v>6368.62</v>
      </c>
      <c r="V418">
        <v>202205</v>
      </c>
      <c r="W418">
        <v>202302</v>
      </c>
    </row>
    <row r="419" spans="1:23" x14ac:dyDescent="0.35">
      <c r="A419">
        <v>2022</v>
      </c>
      <c r="B419">
        <v>2022</v>
      </c>
      <c r="C419">
        <v>5</v>
      </c>
      <c r="D419" t="s">
        <v>82</v>
      </c>
      <c r="E419" t="s">
        <v>83</v>
      </c>
      <c r="F419" t="s">
        <v>84</v>
      </c>
      <c r="G419" t="s">
        <v>85</v>
      </c>
      <c r="H419">
        <v>20</v>
      </c>
      <c r="I419">
        <v>187913</v>
      </c>
      <c r="J419">
        <v>1898.12</v>
      </c>
      <c r="K419">
        <v>0</v>
      </c>
      <c r="O419">
        <v>0</v>
      </c>
      <c r="P419">
        <v>0</v>
      </c>
      <c r="Q419">
        <v>0</v>
      </c>
      <c r="R419">
        <v>0</v>
      </c>
      <c r="S419">
        <v>0</v>
      </c>
      <c r="T419">
        <v>189811.12</v>
      </c>
      <c r="U419">
        <v>189811.12</v>
      </c>
      <c r="V419">
        <v>202205</v>
      </c>
      <c r="W419">
        <v>202206</v>
      </c>
    </row>
    <row r="420" spans="1:23" x14ac:dyDescent="0.35">
      <c r="A420">
        <v>2022</v>
      </c>
      <c r="B420">
        <v>2022</v>
      </c>
      <c r="C420">
        <v>5</v>
      </c>
      <c r="D420" t="s">
        <v>82</v>
      </c>
      <c r="E420" t="s">
        <v>83</v>
      </c>
      <c r="F420" t="s">
        <v>84</v>
      </c>
      <c r="G420" t="s">
        <v>85</v>
      </c>
      <c r="H420">
        <v>20</v>
      </c>
      <c r="I420">
        <v>117745.04</v>
      </c>
      <c r="J420">
        <v>1189.3499999999999</v>
      </c>
      <c r="K420">
        <v>0</v>
      </c>
      <c r="O420">
        <v>0</v>
      </c>
      <c r="P420">
        <v>0</v>
      </c>
      <c r="Q420">
        <v>0</v>
      </c>
      <c r="R420">
        <v>0</v>
      </c>
      <c r="S420">
        <v>0</v>
      </c>
      <c r="T420">
        <v>118934.39</v>
      </c>
      <c r="U420">
        <v>118934.39</v>
      </c>
      <c r="V420">
        <v>202205</v>
      </c>
      <c r="W420">
        <v>202207</v>
      </c>
    </row>
    <row r="421" spans="1:23" x14ac:dyDescent="0.35">
      <c r="A421">
        <v>2022</v>
      </c>
      <c r="B421">
        <v>2022</v>
      </c>
      <c r="C421">
        <v>5</v>
      </c>
      <c r="D421" t="s">
        <v>82</v>
      </c>
      <c r="E421" t="s">
        <v>83</v>
      </c>
      <c r="F421" t="s">
        <v>84</v>
      </c>
      <c r="G421" t="s">
        <v>85</v>
      </c>
      <c r="H421">
        <v>20</v>
      </c>
      <c r="I421">
        <v>1761.93</v>
      </c>
      <c r="J421">
        <v>17.8</v>
      </c>
      <c r="K421">
        <v>0</v>
      </c>
      <c r="O421">
        <v>0</v>
      </c>
      <c r="P421">
        <v>0</v>
      </c>
      <c r="Q421">
        <v>0</v>
      </c>
      <c r="R421">
        <v>0</v>
      </c>
      <c r="S421">
        <v>0</v>
      </c>
      <c r="T421">
        <v>1779.73</v>
      </c>
      <c r="U421">
        <v>1779.73</v>
      </c>
      <c r="V421">
        <v>202205</v>
      </c>
      <c r="W421">
        <v>202211</v>
      </c>
    </row>
    <row r="422" spans="1:23" x14ac:dyDescent="0.35">
      <c r="A422">
        <v>2022</v>
      </c>
      <c r="B422">
        <v>2022</v>
      </c>
      <c r="C422">
        <v>5</v>
      </c>
      <c r="D422" t="s">
        <v>82</v>
      </c>
      <c r="E422" t="s">
        <v>83</v>
      </c>
      <c r="F422" t="s">
        <v>84</v>
      </c>
      <c r="G422" t="s">
        <v>85</v>
      </c>
      <c r="H422">
        <v>40</v>
      </c>
      <c r="I422">
        <v>137683.44</v>
      </c>
      <c r="J422">
        <v>1415.58</v>
      </c>
      <c r="K422">
        <v>2409.96</v>
      </c>
      <c r="L422">
        <v>2409.96</v>
      </c>
      <c r="O422">
        <v>0</v>
      </c>
      <c r="P422">
        <v>0</v>
      </c>
      <c r="Q422">
        <v>0</v>
      </c>
      <c r="R422">
        <v>0</v>
      </c>
      <c r="S422">
        <v>0</v>
      </c>
      <c r="T422">
        <v>139099.01999999999</v>
      </c>
      <c r="U422">
        <v>141508.98000000001</v>
      </c>
      <c r="V422">
        <v>202205</v>
      </c>
      <c r="W422">
        <v>202205</v>
      </c>
    </row>
    <row r="423" spans="1:23" x14ac:dyDescent="0.35">
      <c r="A423">
        <v>2022</v>
      </c>
      <c r="B423">
        <v>2022</v>
      </c>
      <c r="C423">
        <v>5</v>
      </c>
      <c r="D423" t="s">
        <v>82</v>
      </c>
      <c r="E423" t="s">
        <v>83</v>
      </c>
      <c r="F423" t="s">
        <v>84</v>
      </c>
      <c r="G423" t="s">
        <v>85</v>
      </c>
      <c r="H423">
        <v>40</v>
      </c>
      <c r="I423">
        <v>336026.53</v>
      </c>
      <c r="J423">
        <v>3395.07</v>
      </c>
      <c r="K423">
        <v>0</v>
      </c>
      <c r="O423">
        <v>0</v>
      </c>
      <c r="P423">
        <v>0</v>
      </c>
      <c r="Q423">
        <v>0</v>
      </c>
      <c r="R423">
        <v>0</v>
      </c>
      <c r="S423">
        <v>0</v>
      </c>
      <c r="T423">
        <v>339421.6</v>
      </c>
      <c r="U423">
        <v>339421.6</v>
      </c>
      <c r="V423">
        <v>202205</v>
      </c>
      <c r="W423">
        <v>202206</v>
      </c>
    </row>
    <row r="424" spans="1:23" x14ac:dyDescent="0.35">
      <c r="A424">
        <v>2022</v>
      </c>
      <c r="B424">
        <v>2022</v>
      </c>
      <c r="C424">
        <v>5</v>
      </c>
      <c r="D424" t="s">
        <v>82</v>
      </c>
      <c r="E424" t="s">
        <v>83</v>
      </c>
      <c r="F424" t="s">
        <v>84</v>
      </c>
      <c r="G424" t="s">
        <v>85</v>
      </c>
      <c r="H424">
        <v>40</v>
      </c>
      <c r="I424">
        <v>24416.6</v>
      </c>
      <c r="J424">
        <v>289.72000000000003</v>
      </c>
      <c r="K424">
        <v>4267.6499999999996</v>
      </c>
      <c r="L424">
        <v>4267.6499999999996</v>
      </c>
      <c r="O424">
        <v>0</v>
      </c>
      <c r="P424">
        <v>0</v>
      </c>
      <c r="Q424">
        <v>0</v>
      </c>
      <c r="R424">
        <v>0</v>
      </c>
      <c r="S424">
        <v>0</v>
      </c>
      <c r="T424">
        <v>24706.32</v>
      </c>
      <c r="U424">
        <v>28973.97</v>
      </c>
      <c r="V424">
        <v>202205</v>
      </c>
      <c r="W424">
        <v>202207</v>
      </c>
    </row>
    <row r="425" spans="1:23" x14ac:dyDescent="0.35">
      <c r="A425">
        <v>2022</v>
      </c>
      <c r="B425">
        <v>2022</v>
      </c>
      <c r="C425">
        <v>5</v>
      </c>
      <c r="D425" t="s">
        <v>82</v>
      </c>
      <c r="E425" t="s">
        <v>83</v>
      </c>
      <c r="F425" t="s">
        <v>84</v>
      </c>
      <c r="G425" t="s">
        <v>85</v>
      </c>
      <c r="H425">
        <v>40</v>
      </c>
      <c r="I425">
        <v>15378.93</v>
      </c>
      <c r="J425">
        <v>1056.6400000000001</v>
      </c>
      <c r="K425">
        <v>89225.14</v>
      </c>
      <c r="L425">
        <v>89225.14</v>
      </c>
      <c r="O425">
        <v>0</v>
      </c>
      <c r="P425">
        <v>0</v>
      </c>
      <c r="Q425">
        <v>0</v>
      </c>
      <c r="R425">
        <v>0</v>
      </c>
      <c r="S425">
        <v>0</v>
      </c>
      <c r="T425">
        <v>16435.57</v>
      </c>
      <c r="U425">
        <v>105660.71</v>
      </c>
      <c r="V425">
        <v>202205</v>
      </c>
      <c r="W425">
        <v>202208</v>
      </c>
    </row>
    <row r="426" spans="1:23" x14ac:dyDescent="0.35">
      <c r="A426">
        <v>2022</v>
      </c>
      <c r="B426">
        <v>2022</v>
      </c>
      <c r="C426">
        <v>5</v>
      </c>
      <c r="D426" t="s">
        <v>82</v>
      </c>
      <c r="E426" t="s">
        <v>83</v>
      </c>
      <c r="F426" t="s">
        <v>84</v>
      </c>
      <c r="G426" t="s">
        <v>85</v>
      </c>
      <c r="H426">
        <v>40</v>
      </c>
      <c r="I426">
        <v>-5994.62</v>
      </c>
      <c r="J426">
        <v>-16.61</v>
      </c>
      <c r="K426">
        <v>4350.3100000000004</v>
      </c>
      <c r="L426">
        <v>4350.3100000000004</v>
      </c>
      <c r="O426">
        <v>0</v>
      </c>
      <c r="P426">
        <v>0</v>
      </c>
      <c r="Q426">
        <v>0</v>
      </c>
      <c r="R426">
        <v>0</v>
      </c>
      <c r="S426">
        <v>0</v>
      </c>
      <c r="T426">
        <v>-6011.23</v>
      </c>
      <c r="U426">
        <v>-1660.92</v>
      </c>
      <c r="V426">
        <v>202205</v>
      </c>
      <c r="W426">
        <v>202209</v>
      </c>
    </row>
    <row r="427" spans="1:23" x14ac:dyDescent="0.35">
      <c r="A427">
        <v>2022</v>
      </c>
      <c r="B427">
        <v>2022</v>
      </c>
      <c r="C427">
        <v>5</v>
      </c>
      <c r="D427" t="s">
        <v>82</v>
      </c>
      <c r="E427" t="s">
        <v>83</v>
      </c>
      <c r="F427" t="s">
        <v>84</v>
      </c>
      <c r="G427" t="s">
        <v>85</v>
      </c>
      <c r="H427">
        <v>40</v>
      </c>
      <c r="I427">
        <v>1439.93</v>
      </c>
      <c r="J427">
        <v>19.23</v>
      </c>
      <c r="K427">
        <v>466.59</v>
      </c>
      <c r="L427">
        <v>466.59</v>
      </c>
      <c r="O427">
        <v>0</v>
      </c>
      <c r="P427">
        <v>0</v>
      </c>
      <c r="Q427">
        <v>0</v>
      </c>
      <c r="R427">
        <v>0</v>
      </c>
      <c r="S427">
        <v>0</v>
      </c>
      <c r="T427">
        <v>1459.16</v>
      </c>
      <c r="U427">
        <v>1925.75</v>
      </c>
      <c r="V427">
        <v>202205</v>
      </c>
      <c r="W427">
        <v>202210</v>
      </c>
    </row>
    <row r="428" spans="1:23" x14ac:dyDescent="0.35">
      <c r="A428">
        <v>2022</v>
      </c>
      <c r="B428">
        <v>2022</v>
      </c>
      <c r="C428">
        <v>5</v>
      </c>
      <c r="D428" t="s">
        <v>82</v>
      </c>
      <c r="E428" t="s">
        <v>83</v>
      </c>
      <c r="F428" t="s">
        <v>84</v>
      </c>
      <c r="G428" t="s">
        <v>85</v>
      </c>
      <c r="H428">
        <v>40</v>
      </c>
      <c r="I428">
        <v>174.4</v>
      </c>
      <c r="J428">
        <v>36.869999999999997</v>
      </c>
      <c r="K428">
        <v>3476.77</v>
      </c>
      <c r="L428">
        <v>3476.77</v>
      </c>
      <c r="O428">
        <v>0</v>
      </c>
      <c r="P428">
        <v>0</v>
      </c>
      <c r="Q428">
        <v>0</v>
      </c>
      <c r="R428">
        <v>0</v>
      </c>
      <c r="S428">
        <v>0</v>
      </c>
      <c r="T428">
        <v>211.26999999999998</v>
      </c>
      <c r="U428">
        <v>3688.04</v>
      </c>
      <c r="V428">
        <v>202205</v>
      </c>
      <c r="W428">
        <v>202211</v>
      </c>
    </row>
    <row r="429" spans="1:23" x14ac:dyDescent="0.35">
      <c r="A429">
        <v>2022</v>
      </c>
      <c r="B429">
        <v>2022</v>
      </c>
      <c r="C429">
        <v>5</v>
      </c>
      <c r="D429" t="s">
        <v>82</v>
      </c>
      <c r="E429" t="s">
        <v>83</v>
      </c>
      <c r="F429" t="s">
        <v>84</v>
      </c>
      <c r="G429" t="s">
        <v>85</v>
      </c>
      <c r="H429">
        <v>40</v>
      </c>
      <c r="I429">
        <v>293.93</v>
      </c>
      <c r="J429">
        <v>36.299999999999997</v>
      </c>
      <c r="K429">
        <v>3300.48</v>
      </c>
      <c r="L429">
        <v>3300.48</v>
      </c>
      <c r="O429">
        <v>0</v>
      </c>
      <c r="P429">
        <v>0</v>
      </c>
      <c r="Q429">
        <v>0</v>
      </c>
      <c r="R429">
        <v>0</v>
      </c>
      <c r="S429">
        <v>0</v>
      </c>
      <c r="T429">
        <v>330.22999999999996</v>
      </c>
      <c r="U429">
        <v>3630.71</v>
      </c>
      <c r="V429">
        <v>202205</v>
      </c>
      <c r="W429">
        <v>202212</v>
      </c>
    </row>
    <row r="430" spans="1:23" x14ac:dyDescent="0.35">
      <c r="A430">
        <v>2022</v>
      </c>
      <c r="B430">
        <v>2022</v>
      </c>
      <c r="C430">
        <v>5</v>
      </c>
      <c r="D430" t="s">
        <v>82</v>
      </c>
      <c r="E430" t="s">
        <v>83</v>
      </c>
      <c r="F430" t="s">
        <v>84</v>
      </c>
      <c r="G430" t="s">
        <v>85</v>
      </c>
      <c r="H430">
        <v>40</v>
      </c>
      <c r="I430">
        <v>0</v>
      </c>
      <c r="J430">
        <v>98.8</v>
      </c>
      <c r="K430">
        <v>9783.2800000000007</v>
      </c>
      <c r="L430">
        <v>9783.2800000000007</v>
      </c>
      <c r="O430">
        <v>0</v>
      </c>
      <c r="P430">
        <v>0</v>
      </c>
      <c r="Q430">
        <v>0</v>
      </c>
      <c r="R430">
        <v>0</v>
      </c>
      <c r="S430">
        <v>0</v>
      </c>
      <c r="T430">
        <v>98.8</v>
      </c>
      <c r="U430">
        <v>9882.08</v>
      </c>
      <c r="V430">
        <v>202205</v>
      </c>
      <c r="W430">
        <v>202301</v>
      </c>
    </row>
    <row r="431" spans="1:23" x14ac:dyDescent="0.35">
      <c r="A431">
        <v>2022</v>
      </c>
      <c r="B431">
        <v>2022</v>
      </c>
      <c r="C431">
        <v>5</v>
      </c>
      <c r="D431" t="s">
        <v>82</v>
      </c>
      <c r="E431" t="s">
        <v>83</v>
      </c>
      <c r="F431" t="s">
        <v>84</v>
      </c>
      <c r="G431" t="s">
        <v>85</v>
      </c>
      <c r="H431">
        <v>40</v>
      </c>
      <c r="I431">
        <v>728.22</v>
      </c>
      <c r="J431">
        <v>27.759999999999998</v>
      </c>
      <c r="K431">
        <v>2020.38</v>
      </c>
      <c r="L431">
        <v>2020.38</v>
      </c>
      <c r="O431">
        <v>0</v>
      </c>
      <c r="P431">
        <v>0</v>
      </c>
      <c r="Q431">
        <v>0</v>
      </c>
      <c r="R431">
        <v>0</v>
      </c>
      <c r="S431">
        <v>0</v>
      </c>
      <c r="T431">
        <v>755.98</v>
      </c>
      <c r="U431">
        <v>2776.36</v>
      </c>
      <c r="V431">
        <v>202205</v>
      </c>
      <c r="W431">
        <v>202302</v>
      </c>
    </row>
    <row r="432" spans="1:23" x14ac:dyDescent="0.35">
      <c r="A432">
        <v>2022</v>
      </c>
      <c r="B432">
        <v>2022</v>
      </c>
      <c r="C432">
        <v>5</v>
      </c>
      <c r="D432" t="s">
        <v>82</v>
      </c>
      <c r="E432" t="s">
        <v>83</v>
      </c>
      <c r="F432" t="s">
        <v>84</v>
      </c>
      <c r="G432" t="s">
        <v>85</v>
      </c>
      <c r="H432">
        <v>50</v>
      </c>
      <c r="I432">
        <v>12870.57</v>
      </c>
      <c r="J432">
        <v>130</v>
      </c>
      <c r="K432">
        <v>0</v>
      </c>
      <c r="O432">
        <v>0</v>
      </c>
      <c r="P432">
        <v>0</v>
      </c>
      <c r="Q432">
        <v>0</v>
      </c>
      <c r="R432">
        <v>0</v>
      </c>
      <c r="S432">
        <v>0</v>
      </c>
      <c r="T432">
        <v>13000.57</v>
      </c>
      <c r="U432">
        <v>13000.57</v>
      </c>
      <c r="V432">
        <v>202205</v>
      </c>
      <c r="W432">
        <v>202206</v>
      </c>
    </row>
    <row r="433" spans="1:23" x14ac:dyDescent="0.35">
      <c r="A433">
        <v>2022</v>
      </c>
      <c r="B433">
        <v>2022</v>
      </c>
      <c r="C433">
        <v>5</v>
      </c>
      <c r="D433" t="s">
        <v>82</v>
      </c>
      <c r="E433" t="s">
        <v>83</v>
      </c>
      <c r="F433" t="s">
        <v>84</v>
      </c>
      <c r="G433" t="s">
        <v>85</v>
      </c>
      <c r="H433">
        <v>60</v>
      </c>
      <c r="I433">
        <v>687785.81</v>
      </c>
      <c r="J433">
        <v>6947.34</v>
      </c>
      <c r="K433">
        <v>0</v>
      </c>
      <c r="O433">
        <v>18160.41</v>
      </c>
      <c r="P433">
        <v>28050.94</v>
      </c>
      <c r="Q433">
        <v>3142</v>
      </c>
      <c r="R433">
        <v>118916.5</v>
      </c>
      <c r="S433">
        <v>8407.11</v>
      </c>
      <c r="T433">
        <v>676572.74</v>
      </c>
      <c r="U433">
        <v>676572.74</v>
      </c>
      <c r="V433">
        <v>202205</v>
      </c>
      <c r="W433">
        <v>202205</v>
      </c>
    </row>
    <row r="434" spans="1:23" x14ac:dyDescent="0.35">
      <c r="A434">
        <v>2022</v>
      </c>
      <c r="B434">
        <v>2022</v>
      </c>
      <c r="C434">
        <v>5</v>
      </c>
      <c r="D434" t="s">
        <v>82</v>
      </c>
      <c r="E434" t="s">
        <v>83</v>
      </c>
      <c r="F434" t="s">
        <v>84</v>
      </c>
      <c r="G434" t="s">
        <v>85</v>
      </c>
      <c r="H434">
        <v>60</v>
      </c>
      <c r="I434">
        <v>756325.98</v>
      </c>
      <c r="J434">
        <v>7639.64</v>
      </c>
      <c r="K434">
        <v>0</v>
      </c>
      <c r="O434">
        <v>19432.349999999999</v>
      </c>
      <c r="P434">
        <v>31959.43</v>
      </c>
      <c r="Q434">
        <v>2819.09</v>
      </c>
      <c r="R434">
        <v>109070.72</v>
      </c>
      <c r="S434">
        <v>6962.9</v>
      </c>
      <c r="T434">
        <v>744533.27</v>
      </c>
      <c r="U434">
        <v>744533.27</v>
      </c>
      <c r="V434">
        <v>202205</v>
      </c>
      <c r="W434">
        <v>202206</v>
      </c>
    </row>
    <row r="435" spans="1:23" x14ac:dyDescent="0.35">
      <c r="A435">
        <v>2022</v>
      </c>
      <c r="B435">
        <v>2022</v>
      </c>
      <c r="C435">
        <v>5</v>
      </c>
      <c r="D435" t="s">
        <v>82</v>
      </c>
      <c r="E435" t="s">
        <v>83</v>
      </c>
      <c r="F435" t="s">
        <v>84</v>
      </c>
      <c r="G435" t="s">
        <v>85</v>
      </c>
      <c r="H435">
        <v>60</v>
      </c>
      <c r="I435">
        <v>121213.44</v>
      </c>
      <c r="J435">
        <v>1224.3599999999999</v>
      </c>
      <c r="K435">
        <v>0</v>
      </c>
      <c r="O435">
        <v>922.65</v>
      </c>
      <c r="P435">
        <v>6052.22</v>
      </c>
      <c r="Q435">
        <v>657.6</v>
      </c>
      <c r="R435">
        <v>25857.06</v>
      </c>
      <c r="S435">
        <v>1829.7</v>
      </c>
      <c r="T435">
        <v>121515.15</v>
      </c>
      <c r="U435">
        <v>121515.15</v>
      </c>
      <c r="V435">
        <v>202205</v>
      </c>
      <c r="W435">
        <v>202207</v>
      </c>
    </row>
    <row r="436" spans="1:23" x14ac:dyDescent="0.35">
      <c r="A436">
        <v>2022</v>
      </c>
      <c r="B436">
        <v>2022</v>
      </c>
      <c r="C436">
        <v>5</v>
      </c>
      <c r="D436" t="s">
        <v>82</v>
      </c>
      <c r="E436" t="s">
        <v>83</v>
      </c>
      <c r="F436" t="s">
        <v>84</v>
      </c>
      <c r="G436" t="s">
        <v>85</v>
      </c>
      <c r="H436">
        <v>60</v>
      </c>
      <c r="I436">
        <v>87578.58</v>
      </c>
      <c r="J436">
        <v>884.64</v>
      </c>
      <c r="K436">
        <v>0</v>
      </c>
      <c r="O436">
        <v>2236.7800000000002</v>
      </c>
      <c r="P436">
        <v>2010.76</v>
      </c>
      <c r="Q436">
        <v>256.24</v>
      </c>
      <c r="R436">
        <v>12550.89</v>
      </c>
      <c r="S436">
        <v>794.9</v>
      </c>
      <c r="T436">
        <v>86226.44</v>
      </c>
      <c r="U436">
        <v>86226.44</v>
      </c>
      <c r="V436">
        <v>202205</v>
      </c>
      <c r="W436">
        <v>202208</v>
      </c>
    </row>
    <row r="437" spans="1:23" x14ac:dyDescent="0.35">
      <c r="A437">
        <v>2022</v>
      </c>
      <c r="B437">
        <v>2022</v>
      </c>
      <c r="C437">
        <v>5</v>
      </c>
      <c r="D437" t="s">
        <v>82</v>
      </c>
      <c r="E437" t="s">
        <v>83</v>
      </c>
      <c r="F437" t="s">
        <v>84</v>
      </c>
      <c r="G437" t="s">
        <v>85</v>
      </c>
      <c r="H437">
        <v>60</v>
      </c>
      <c r="I437">
        <v>32673.86</v>
      </c>
      <c r="J437">
        <v>330.04</v>
      </c>
      <c r="K437">
        <v>0</v>
      </c>
      <c r="O437">
        <v>504.01</v>
      </c>
      <c r="P437">
        <v>1584.43</v>
      </c>
      <c r="Q437">
        <v>160.09</v>
      </c>
      <c r="R437">
        <v>5845.11</v>
      </c>
      <c r="S437">
        <v>588.35</v>
      </c>
      <c r="T437">
        <v>32499.89</v>
      </c>
      <c r="U437">
        <v>32499.89</v>
      </c>
      <c r="V437">
        <v>202205</v>
      </c>
      <c r="W437">
        <v>202209</v>
      </c>
    </row>
    <row r="438" spans="1:23" x14ac:dyDescent="0.35">
      <c r="A438">
        <v>2022</v>
      </c>
      <c r="B438">
        <v>2022</v>
      </c>
      <c r="C438">
        <v>5</v>
      </c>
      <c r="D438" t="s">
        <v>82</v>
      </c>
      <c r="E438" t="s">
        <v>83</v>
      </c>
      <c r="F438" t="s">
        <v>84</v>
      </c>
      <c r="G438" t="s">
        <v>85</v>
      </c>
      <c r="H438">
        <v>60</v>
      </c>
      <c r="I438">
        <v>25140.92</v>
      </c>
      <c r="J438">
        <v>253.95</v>
      </c>
      <c r="K438">
        <v>0</v>
      </c>
      <c r="O438">
        <v>506</v>
      </c>
      <c r="P438">
        <v>872.01</v>
      </c>
      <c r="Q438">
        <v>104.31</v>
      </c>
      <c r="R438">
        <v>4129.34</v>
      </c>
      <c r="S438">
        <v>240.29</v>
      </c>
      <c r="T438">
        <v>24888.87</v>
      </c>
      <c r="U438">
        <v>24888.87</v>
      </c>
      <c r="V438">
        <v>202205</v>
      </c>
      <c r="W438">
        <v>202210</v>
      </c>
    </row>
    <row r="439" spans="1:23" x14ac:dyDescent="0.35">
      <c r="A439">
        <v>2022</v>
      </c>
      <c r="B439">
        <v>2022</v>
      </c>
      <c r="C439">
        <v>5</v>
      </c>
      <c r="D439" t="s">
        <v>82</v>
      </c>
      <c r="E439" t="s">
        <v>83</v>
      </c>
      <c r="F439" t="s">
        <v>84</v>
      </c>
      <c r="G439" t="s">
        <v>85</v>
      </c>
      <c r="H439">
        <v>60</v>
      </c>
      <c r="I439">
        <v>0</v>
      </c>
      <c r="J439">
        <v>0</v>
      </c>
      <c r="K439">
        <v>0</v>
      </c>
      <c r="O439">
        <v>0</v>
      </c>
      <c r="P439">
        <v>0</v>
      </c>
      <c r="Q439">
        <v>0</v>
      </c>
      <c r="R439">
        <v>0</v>
      </c>
      <c r="S439">
        <v>0</v>
      </c>
      <c r="T439">
        <v>0</v>
      </c>
      <c r="U439">
        <v>0</v>
      </c>
      <c r="V439">
        <v>202205</v>
      </c>
      <c r="W439">
        <v>202211</v>
      </c>
    </row>
    <row r="440" spans="1:23" x14ac:dyDescent="0.35">
      <c r="A440">
        <v>2022</v>
      </c>
      <c r="B440">
        <v>2022</v>
      </c>
      <c r="C440">
        <v>5</v>
      </c>
      <c r="D440" t="s">
        <v>82</v>
      </c>
      <c r="E440" t="s">
        <v>83</v>
      </c>
      <c r="F440" t="s">
        <v>84</v>
      </c>
      <c r="G440" t="s">
        <v>85</v>
      </c>
      <c r="H440">
        <v>60</v>
      </c>
      <c r="I440">
        <v>5091.1099999999997</v>
      </c>
      <c r="J440">
        <v>51.43</v>
      </c>
      <c r="K440">
        <v>0</v>
      </c>
      <c r="O440">
        <v>0</v>
      </c>
      <c r="P440">
        <v>239.46</v>
      </c>
      <c r="Q440">
        <v>26.47</v>
      </c>
      <c r="R440">
        <v>1129.42</v>
      </c>
      <c r="S440">
        <v>73.22</v>
      </c>
      <c r="T440">
        <v>5142.54</v>
      </c>
      <c r="U440">
        <v>5142.54</v>
      </c>
      <c r="V440">
        <v>202205</v>
      </c>
      <c r="W440">
        <v>202301</v>
      </c>
    </row>
    <row r="441" spans="1:23" x14ac:dyDescent="0.35">
      <c r="A441">
        <v>2022</v>
      </c>
      <c r="B441">
        <v>2022</v>
      </c>
      <c r="C441">
        <v>5</v>
      </c>
      <c r="D441" t="s">
        <v>82</v>
      </c>
      <c r="E441" t="s">
        <v>83</v>
      </c>
      <c r="F441" t="s">
        <v>84</v>
      </c>
      <c r="G441" t="s">
        <v>85</v>
      </c>
      <c r="H441">
        <v>71</v>
      </c>
      <c r="I441">
        <v>322856.95</v>
      </c>
      <c r="J441">
        <v>3261.48</v>
      </c>
      <c r="K441">
        <v>0</v>
      </c>
      <c r="O441">
        <v>0</v>
      </c>
      <c r="P441">
        <v>0</v>
      </c>
      <c r="Q441">
        <v>0</v>
      </c>
      <c r="R441">
        <v>0</v>
      </c>
      <c r="S441">
        <v>0</v>
      </c>
      <c r="T441">
        <v>326118.43</v>
      </c>
      <c r="U441">
        <v>326118.43</v>
      </c>
      <c r="V441">
        <v>202205</v>
      </c>
      <c r="W441">
        <v>202205</v>
      </c>
    </row>
    <row r="442" spans="1:23" x14ac:dyDescent="0.35">
      <c r="A442">
        <v>2022</v>
      </c>
      <c r="B442">
        <v>2022</v>
      </c>
      <c r="C442">
        <v>5</v>
      </c>
      <c r="D442" t="s">
        <v>82</v>
      </c>
      <c r="E442" t="s">
        <v>83</v>
      </c>
      <c r="F442" t="s">
        <v>84</v>
      </c>
      <c r="G442" t="s">
        <v>85</v>
      </c>
      <c r="H442">
        <v>71</v>
      </c>
      <c r="I442">
        <v>383154.67</v>
      </c>
      <c r="J442">
        <v>3870.84</v>
      </c>
      <c r="K442">
        <v>0</v>
      </c>
      <c r="O442">
        <v>0</v>
      </c>
      <c r="P442">
        <v>0</v>
      </c>
      <c r="Q442">
        <v>0</v>
      </c>
      <c r="R442">
        <v>0</v>
      </c>
      <c r="S442">
        <v>0</v>
      </c>
      <c r="T442">
        <v>387025.51</v>
      </c>
      <c r="U442">
        <v>387025.51</v>
      </c>
      <c r="V442">
        <v>202205</v>
      </c>
      <c r="W442">
        <v>202206</v>
      </c>
    </row>
    <row r="443" spans="1:23" x14ac:dyDescent="0.35">
      <c r="A443">
        <v>2022</v>
      </c>
      <c r="B443">
        <v>2022</v>
      </c>
      <c r="C443">
        <v>5</v>
      </c>
      <c r="D443" t="s">
        <v>82</v>
      </c>
      <c r="E443" t="s">
        <v>83</v>
      </c>
      <c r="F443" t="s">
        <v>84</v>
      </c>
      <c r="G443" t="s">
        <v>85</v>
      </c>
      <c r="H443">
        <v>71</v>
      </c>
      <c r="I443">
        <v>62946.42</v>
      </c>
      <c r="J443">
        <v>635.91</v>
      </c>
      <c r="K443">
        <v>0</v>
      </c>
      <c r="O443">
        <v>0</v>
      </c>
      <c r="P443">
        <v>0</v>
      </c>
      <c r="Q443">
        <v>0</v>
      </c>
      <c r="R443">
        <v>0</v>
      </c>
      <c r="S443">
        <v>0</v>
      </c>
      <c r="T443">
        <v>63582.33</v>
      </c>
      <c r="U443">
        <v>63582.33</v>
      </c>
      <c r="V443">
        <v>202205</v>
      </c>
      <c r="W443">
        <v>202207</v>
      </c>
    </row>
    <row r="444" spans="1:23" x14ac:dyDescent="0.35">
      <c r="A444">
        <v>2022</v>
      </c>
      <c r="B444">
        <v>2022</v>
      </c>
      <c r="C444">
        <v>5</v>
      </c>
      <c r="D444" t="s">
        <v>82</v>
      </c>
      <c r="E444" t="s">
        <v>83</v>
      </c>
      <c r="F444" t="s">
        <v>84</v>
      </c>
      <c r="G444" t="s">
        <v>85</v>
      </c>
      <c r="H444">
        <v>71</v>
      </c>
      <c r="I444">
        <v>22722.89</v>
      </c>
      <c r="J444">
        <v>229.36</v>
      </c>
      <c r="K444">
        <v>0</v>
      </c>
      <c r="O444">
        <v>0</v>
      </c>
      <c r="P444">
        <v>0</v>
      </c>
      <c r="Q444">
        <v>0</v>
      </c>
      <c r="R444">
        <v>0</v>
      </c>
      <c r="S444">
        <v>0</v>
      </c>
      <c r="T444">
        <v>22952.25</v>
      </c>
      <c r="U444">
        <v>22952.25</v>
      </c>
      <c r="V444">
        <v>202205</v>
      </c>
      <c r="W444">
        <v>202208</v>
      </c>
    </row>
    <row r="445" spans="1:23" x14ac:dyDescent="0.35">
      <c r="A445">
        <v>2022</v>
      </c>
      <c r="B445">
        <v>2022</v>
      </c>
      <c r="C445">
        <v>5</v>
      </c>
      <c r="D445" t="s">
        <v>82</v>
      </c>
      <c r="E445" t="s">
        <v>83</v>
      </c>
      <c r="F445" t="s">
        <v>84</v>
      </c>
      <c r="G445" t="s">
        <v>85</v>
      </c>
      <c r="H445">
        <v>71</v>
      </c>
      <c r="I445">
        <v>17269.919999999998</v>
      </c>
      <c r="J445">
        <v>174.3</v>
      </c>
      <c r="K445">
        <v>0</v>
      </c>
      <c r="O445">
        <v>0</v>
      </c>
      <c r="P445">
        <v>0</v>
      </c>
      <c r="Q445">
        <v>0</v>
      </c>
      <c r="R445">
        <v>0</v>
      </c>
      <c r="S445">
        <v>0</v>
      </c>
      <c r="T445">
        <v>17444.22</v>
      </c>
      <c r="U445">
        <v>17444.22</v>
      </c>
      <c r="V445">
        <v>202205</v>
      </c>
      <c r="W445">
        <v>202209</v>
      </c>
    </row>
    <row r="446" spans="1:23" x14ac:dyDescent="0.35">
      <c r="A446">
        <v>2022</v>
      </c>
      <c r="B446">
        <v>2022</v>
      </c>
      <c r="C446">
        <v>5</v>
      </c>
      <c r="D446" t="s">
        <v>82</v>
      </c>
      <c r="E446" t="s">
        <v>83</v>
      </c>
      <c r="F446" t="s">
        <v>84</v>
      </c>
      <c r="G446" t="s">
        <v>85</v>
      </c>
      <c r="H446">
        <v>71</v>
      </c>
      <c r="I446">
        <v>5540.06</v>
      </c>
      <c r="J446">
        <v>55.97</v>
      </c>
      <c r="K446">
        <v>0</v>
      </c>
      <c r="O446">
        <v>0</v>
      </c>
      <c r="P446">
        <v>0</v>
      </c>
      <c r="Q446">
        <v>0</v>
      </c>
      <c r="R446">
        <v>0</v>
      </c>
      <c r="S446">
        <v>0</v>
      </c>
      <c r="T446">
        <v>5596.03</v>
      </c>
      <c r="U446">
        <v>5596.03</v>
      </c>
      <c r="V446">
        <v>202205</v>
      </c>
      <c r="W446">
        <v>202210</v>
      </c>
    </row>
    <row r="447" spans="1:23" x14ac:dyDescent="0.35">
      <c r="A447">
        <v>2022</v>
      </c>
      <c r="B447">
        <v>2022</v>
      </c>
      <c r="C447">
        <v>5</v>
      </c>
      <c r="D447" t="s">
        <v>82</v>
      </c>
      <c r="E447" t="s">
        <v>83</v>
      </c>
      <c r="F447" t="s">
        <v>84</v>
      </c>
      <c r="G447" t="s">
        <v>85</v>
      </c>
      <c r="H447">
        <v>71</v>
      </c>
      <c r="I447">
        <v>3068.94</v>
      </c>
      <c r="J447">
        <v>31</v>
      </c>
      <c r="K447">
        <v>0</v>
      </c>
      <c r="O447">
        <v>0</v>
      </c>
      <c r="P447">
        <v>0</v>
      </c>
      <c r="Q447">
        <v>0</v>
      </c>
      <c r="R447">
        <v>0</v>
      </c>
      <c r="S447">
        <v>0</v>
      </c>
      <c r="T447">
        <v>3099.94</v>
      </c>
      <c r="U447">
        <v>3099.94</v>
      </c>
      <c r="V447">
        <v>202205</v>
      </c>
      <c r="W447">
        <v>202211</v>
      </c>
    </row>
    <row r="448" spans="1:23" x14ac:dyDescent="0.35">
      <c r="A448">
        <v>2022</v>
      </c>
      <c r="B448">
        <v>2022</v>
      </c>
      <c r="C448">
        <v>5</v>
      </c>
      <c r="D448" t="s">
        <v>82</v>
      </c>
      <c r="E448" t="s">
        <v>83</v>
      </c>
      <c r="F448" t="s">
        <v>84</v>
      </c>
      <c r="G448" t="s">
        <v>85</v>
      </c>
      <c r="H448">
        <v>71</v>
      </c>
      <c r="I448">
        <v>3764.2</v>
      </c>
      <c r="J448">
        <v>37.99</v>
      </c>
      <c r="K448">
        <v>0</v>
      </c>
      <c r="O448">
        <v>0</v>
      </c>
      <c r="P448">
        <v>0</v>
      </c>
      <c r="Q448">
        <v>0</v>
      </c>
      <c r="R448">
        <v>0</v>
      </c>
      <c r="S448">
        <v>0</v>
      </c>
      <c r="T448">
        <v>3802.19</v>
      </c>
      <c r="U448">
        <v>3802.19</v>
      </c>
      <c r="V448">
        <v>202205</v>
      </c>
      <c r="W448">
        <v>202212</v>
      </c>
    </row>
    <row r="449" spans="1:23" x14ac:dyDescent="0.35">
      <c r="A449">
        <v>2022</v>
      </c>
      <c r="B449">
        <v>2022</v>
      </c>
      <c r="C449">
        <v>5</v>
      </c>
      <c r="D449" t="s">
        <v>82</v>
      </c>
      <c r="E449" t="s">
        <v>83</v>
      </c>
      <c r="F449" t="s">
        <v>84</v>
      </c>
      <c r="G449" t="s">
        <v>85</v>
      </c>
      <c r="H449">
        <v>71</v>
      </c>
      <c r="I449">
        <v>7066.5</v>
      </c>
      <c r="J449">
        <v>71.430000000000007</v>
      </c>
      <c r="K449">
        <v>0</v>
      </c>
      <c r="O449">
        <v>0</v>
      </c>
      <c r="P449">
        <v>0</v>
      </c>
      <c r="Q449">
        <v>0</v>
      </c>
      <c r="R449">
        <v>0</v>
      </c>
      <c r="S449">
        <v>0</v>
      </c>
      <c r="T449">
        <v>7137.93</v>
      </c>
      <c r="U449">
        <v>7137.93</v>
      </c>
      <c r="V449">
        <v>202205</v>
      </c>
      <c r="W449">
        <v>202301</v>
      </c>
    </row>
    <row r="450" spans="1:23" x14ac:dyDescent="0.35">
      <c r="A450">
        <v>2022</v>
      </c>
      <c r="B450">
        <v>2022</v>
      </c>
      <c r="C450">
        <v>5</v>
      </c>
      <c r="D450" t="s">
        <v>82</v>
      </c>
      <c r="E450" t="s">
        <v>83</v>
      </c>
      <c r="F450" t="s">
        <v>84</v>
      </c>
      <c r="G450" t="s">
        <v>85</v>
      </c>
      <c r="H450">
        <v>71</v>
      </c>
      <c r="I450">
        <v>717.31</v>
      </c>
      <c r="J450">
        <v>7.25</v>
      </c>
      <c r="K450">
        <v>0</v>
      </c>
      <c r="O450">
        <v>0</v>
      </c>
      <c r="P450">
        <v>0</v>
      </c>
      <c r="Q450">
        <v>0</v>
      </c>
      <c r="R450">
        <v>0</v>
      </c>
      <c r="S450">
        <v>0</v>
      </c>
      <c r="T450">
        <v>724.56</v>
      </c>
      <c r="U450">
        <v>724.56</v>
      </c>
      <c r="V450">
        <v>202205</v>
      </c>
      <c r="W450">
        <v>202302</v>
      </c>
    </row>
    <row r="451" spans="1:23" x14ac:dyDescent="0.35">
      <c r="A451">
        <v>2022</v>
      </c>
      <c r="B451">
        <v>2022</v>
      </c>
      <c r="C451">
        <v>5</v>
      </c>
      <c r="D451" t="s">
        <v>82</v>
      </c>
      <c r="E451" t="s">
        <v>83</v>
      </c>
      <c r="F451" t="s">
        <v>84</v>
      </c>
      <c r="G451" t="s">
        <v>85</v>
      </c>
      <c r="H451">
        <v>72</v>
      </c>
      <c r="I451">
        <v>258.31</v>
      </c>
      <c r="J451">
        <v>2.61</v>
      </c>
      <c r="K451">
        <v>0</v>
      </c>
      <c r="O451">
        <v>0</v>
      </c>
      <c r="P451">
        <v>0</v>
      </c>
      <c r="Q451">
        <v>0</v>
      </c>
      <c r="R451">
        <v>0</v>
      </c>
      <c r="S451">
        <v>0</v>
      </c>
      <c r="T451">
        <v>260.92</v>
      </c>
      <c r="U451">
        <v>260.92</v>
      </c>
      <c r="V451">
        <v>202205</v>
      </c>
      <c r="W451">
        <v>202205</v>
      </c>
    </row>
    <row r="452" spans="1:23" x14ac:dyDescent="0.35">
      <c r="A452">
        <v>2022</v>
      </c>
      <c r="B452">
        <v>2022</v>
      </c>
      <c r="C452">
        <v>5</v>
      </c>
      <c r="D452" t="s">
        <v>82</v>
      </c>
      <c r="E452" t="s">
        <v>83</v>
      </c>
      <c r="F452" t="s">
        <v>84</v>
      </c>
      <c r="G452" t="s">
        <v>85</v>
      </c>
      <c r="H452">
        <v>72</v>
      </c>
      <c r="I452">
        <v>563.03</v>
      </c>
      <c r="J452">
        <v>5.7</v>
      </c>
      <c r="K452">
        <v>0</v>
      </c>
      <c r="O452">
        <v>0</v>
      </c>
      <c r="P452">
        <v>0</v>
      </c>
      <c r="Q452">
        <v>0</v>
      </c>
      <c r="R452">
        <v>0</v>
      </c>
      <c r="S452">
        <v>0</v>
      </c>
      <c r="T452">
        <v>568.73</v>
      </c>
      <c r="U452">
        <v>568.73</v>
      </c>
      <c r="V452">
        <v>202205</v>
      </c>
      <c r="W452">
        <v>202206</v>
      </c>
    </row>
    <row r="453" spans="1:23" x14ac:dyDescent="0.35">
      <c r="A453">
        <v>2022</v>
      </c>
      <c r="B453">
        <v>2022</v>
      </c>
      <c r="C453">
        <v>5</v>
      </c>
      <c r="D453" t="s">
        <v>82</v>
      </c>
      <c r="E453" t="s">
        <v>83</v>
      </c>
      <c r="F453" t="s">
        <v>84</v>
      </c>
      <c r="G453" t="s">
        <v>85</v>
      </c>
      <c r="H453">
        <v>72</v>
      </c>
      <c r="I453">
        <v>54.56</v>
      </c>
      <c r="J453">
        <v>0.55000000000000004</v>
      </c>
      <c r="K453">
        <v>0</v>
      </c>
      <c r="O453">
        <v>0</v>
      </c>
      <c r="P453">
        <v>0</v>
      </c>
      <c r="Q453">
        <v>0</v>
      </c>
      <c r="R453">
        <v>0</v>
      </c>
      <c r="S453">
        <v>0</v>
      </c>
      <c r="T453">
        <v>55.11</v>
      </c>
      <c r="U453">
        <v>55.11</v>
      </c>
      <c r="V453">
        <v>202205</v>
      </c>
      <c r="W453">
        <v>202208</v>
      </c>
    </row>
    <row r="454" spans="1:23" x14ac:dyDescent="0.35">
      <c r="A454">
        <v>2022</v>
      </c>
      <c r="B454">
        <v>2022</v>
      </c>
      <c r="C454">
        <v>5</v>
      </c>
      <c r="D454" t="s">
        <v>82</v>
      </c>
      <c r="E454" t="s">
        <v>83</v>
      </c>
      <c r="F454" t="s">
        <v>84</v>
      </c>
      <c r="G454" t="s">
        <v>85</v>
      </c>
      <c r="H454">
        <v>72</v>
      </c>
      <c r="I454">
        <v>101.09</v>
      </c>
      <c r="J454">
        <v>1.02</v>
      </c>
      <c r="K454">
        <v>0</v>
      </c>
      <c r="O454">
        <v>0</v>
      </c>
      <c r="P454">
        <v>0</v>
      </c>
      <c r="Q454">
        <v>0</v>
      </c>
      <c r="R454">
        <v>0</v>
      </c>
      <c r="S454">
        <v>0</v>
      </c>
      <c r="T454">
        <v>102.11</v>
      </c>
      <c r="U454">
        <v>102.11</v>
      </c>
      <c r="V454">
        <v>202205</v>
      </c>
      <c r="W454">
        <v>202209</v>
      </c>
    </row>
    <row r="455" spans="1:23" x14ac:dyDescent="0.35">
      <c r="A455">
        <v>2022</v>
      </c>
      <c r="B455">
        <v>2022</v>
      </c>
      <c r="C455">
        <v>5</v>
      </c>
      <c r="D455" t="s">
        <v>82</v>
      </c>
      <c r="E455" t="s">
        <v>83</v>
      </c>
      <c r="F455" t="s">
        <v>84</v>
      </c>
      <c r="G455" t="s">
        <v>85</v>
      </c>
      <c r="H455">
        <v>72</v>
      </c>
      <c r="I455">
        <v>6348.64</v>
      </c>
      <c r="J455">
        <v>64.12</v>
      </c>
      <c r="K455">
        <v>0</v>
      </c>
      <c r="O455">
        <v>0</v>
      </c>
      <c r="P455">
        <v>0</v>
      </c>
      <c r="Q455">
        <v>0</v>
      </c>
      <c r="R455">
        <v>0</v>
      </c>
      <c r="S455">
        <v>0</v>
      </c>
      <c r="T455">
        <v>6412.76</v>
      </c>
      <c r="U455">
        <v>6412.76</v>
      </c>
      <c r="V455">
        <v>202205</v>
      </c>
      <c r="W455">
        <v>202301</v>
      </c>
    </row>
    <row r="456" spans="1:23" x14ac:dyDescent="0.35">
      <c r="A456">
        <v>2022</v>
      </c>
      <c r="B456">
        <v>2022</v>
      </c>
      <c r="C456">
        <v>5</v>
      </c>
      <c r="D456" t="s">
        <v>82</v>
      </c>
      <c r="E456" t="s">
        <v>83</v>
      </c>
      <c r="F456" t="s">
        <v>84</v>
      </c>
      <c r="G456" t="s">
        <v>85</v>
      </c>
      <c r="H456">
        <v>81</v>
      </c>
      <c r="I456">
        <v>2338.02</v>
      </c>
      <c r="J456">
        <v>23.61</v>
      </c>
      <c r="K456">
        <v>0</v>
      </c>
      <c r="O456">
        <v>0</v>
      </c>
      <c r="P456">
        <v>0</v>
      </c>
      <c r="Q456">
        <v>0</v>
      </c>
      <c r="R456">
        <v>0</v>
      </c>
      <c r="S456">
        <v>0</v>
      </c>
      <c r="T456">
        <v>2361.63</v>
      </c>
      <c r="U456">
        <v>2361.63</v>
      </c>
      <c r="V456">
        <v>202205</v>
      </c>
      <c r="W456">
        <v>202205</v>
      </c>
    </row>
    <row r="457" spans="1:23" x14ac:dyDescent="0.35">
      <c r="A457">
        <v>2022</v>
      </c>
      <c r="B457">
        <v>2022</v>
      </c>
      <c r="C457">
        <v>5</v>
      </c>
      <c r="D457" t="s">
        <v>82</v>
      </c>
      <c r="E457" t="s">
        <v>83</v>
      </c>
      <c r="F457" t="s">
        <v>84</v>
      </c>
      <c r="G457" t="s">
        <v>85</v>
      </c>
      <c r="H457">
        <v>81</v>
      </c>
      <c r="I457">
        <v>5442.59</v>
      </c>
      <c r="J457">
        <v>54.99</v>
      </c>
      <c r="K457">
        <v>0</v>
      </c>
      <c r="O457">
        <v>0</v>
      </c>
      <c r="P457">
        <v>0</v>
      </c>
      <c r="Q457">
        <v>0</v>
      </c>
      <c r="R457">
        <v>0</v>
      </c>
      <c r="S457">
        <v>0</v>
      </c>
      <c r="T457">
        <v>5497.58</v>
      </c>
      <c r="U457">
        <v>5497.58</v>
      </c>
      <c r="V457">
        <v>202205</v>
      </c>
      <c r="W457">
        <v>202206</v>
      </c>
    </row>
    <row r="458" spans="1:23" x14ac:dyDescent="0.35">
      <c r="A458">
        <v>2022</v>
      </c>
      <c r="B458">
        <v>2022</v>
      </c>
      <c r="C458">
        <v>5</v>
      </c>
      <c r="D458" t="s">
        <v>82</v>
      </c>
      <c r="E458" t="s">
        <v>83</v>
      </c>
      <c r="F458" t="s">
        <v>84</v>
      </c>
      <c r="G458" t="s">
        <v>85</v>
      </c>
      <c r="H458">
        <v>82</v>
      </c>
      <c r="I458">
        <v>4.55</v>
      </c>
      <c r="J458">
        <v>0</v>
      </c>
      <c r="K458">
        <v>0</v>
      </c>
      <c r="O458">
        <v>0</v>
      </c>
      <c r="P458">
        <v>0</v>
      </c>
      <c r="Q458">
        <v>0</v>
      </c>
      <c r="R458">
        <v>0</v>
      </c>
      <c r="S458">
        <v>0</v>
      </c>
      <c r="T458">
        <v>4.55</v>
      </c>
      <c r="U458">
        <v>4.55</v>
      </c>
      <c r="V458">
        <v>202205</v>
      </c>
      <c r="W458">
        <v>202202</v>
      </c>
    </row>
    <row r="459" spans="1:23" x14ac:dyDescent="0.35">
      <c r="A459">
        <v>2022</v>
      </c>
      <c r="B459">
        <v>2022</v>
      </c>
      <c r="C459">
        <v>5</v>
      </c>
      <c r="D459" t="s">
        <v>82</v>
      </c>
      <c r="E459" t="s">
        <v>83</v>
      </c>
      <c r="F459" t="s">
        <v>84</v>
      </c>
      <c r="G459" t="s">
        <v>85</v>
      </c>
      <c r="H459">
        <v>82</v>
      </c>
      <c r="I459">
        <v>81.010000000000005</v>
      </c>
      <c r="J459">
        <v>0</v>
      </c>
      <c r="K459">
        <v>0</v>
      </c>
      <c r="O459">
        <v>0</v>
      </c>
      <c r="P459">
        <v>0</v>
      </c>
      <c r="Q459">
        <v>0</v>
      </c>
      <c r="R459">
        <v>0</v>
      </c>
      <c r="S459">
        <v>0</v>
      </c>
      <c r="T459">
        <v>81.010000000000005</v>
      </c>
      <c r="U459">
        <v>81.010000000000005</v>
      </c>
      <c r="V459">
        <v>202205</v>
      </c>
      <c r="W459">
        <v>202203</v>
      </c>
    </row>
    <row r="460" spans="1:23" x14ac:dyDescent="0.35">
      <c r="A460">
        <v>2022</v>
      </c>
      <c r="B460">
        <v>2022</v>
      </c>
      <c r="C460">
        <v>5</v>
      </c>
      <c r="D460" t="s">
        <v>82</v>
      </c>
      <c r="E460" t="s">
        <v>83</v>
      </c>
      <c r="F460" t="s">
        <v>84</v>
      </c>
      <c r="G460" t="s">
        <v>85</v>
      </c>
      <c r="H460">
        <v>82</v>
      </c>
      <c r="I460">
        <v>399.02</v>
      </c>
      <c r="J460">
        <v>3.8</v>
      </c>
      <c r="K460">
        <v>0</v>
      </c>
      <c r="O460">
        <v>0</v>
      </c>
      <c r="P460">
        <v>0</v>
      </c>
      <c r="Q460">
        <v>0</v>
      </c>
      <c r="R460">
        <v>0</v>
      </c>
      <c r="S460">
        <v>0</v>
      </c>
      <c r="T460">
        <v>402.82</v>
      </c>
      <c r="U460">
        <v>402.82</v>
      </c>
      <c r="V460">
        <v>202205</v>
      </c>
      <c r="W460">
        <v>202204</v>
      </c>
    </row>
    <row r="461" spans="1:23" x14ac:dyDescent="0.35">
      <c r="A461">
        <v>2022</v>
      </c>
      <c r="B461">
        <v>2022</v>
      </c>
      <c r="C461">
        <v>5</v>
      </c>
      <c r="D461" t="s">
        <v>82</v>
      </c>
      <c r="E461" t="s">
        <v>83</v>
      </c>
      <c r="F461" t="s">
        <v>84</v>
      </c>
      <c r="G461" t="s">
        <v>85</v>
      </c>
      <c r="H461">
        <v>82</v>
      </c>
      <c r="I461">
        <v>21465.08</v>
      </c>
      <c r="J461">
        <v>215.97</v>
      </c>
      <c r="K461">
        <v>0</v>
      </c>
      <c r="O461">
        <v>0</v>
      </c>
      <c r="P461">
        <v>0</v>
      </c>
      <c r="Q461">
        <v>0</v>
      </c>
      <c r="R461">
        <v>0</v>
      </c>
      <c r="S461">
        <v>0</v>
      </c>
      <c r="T461">
        <v>21681.05</v>
      </c>
      <c r="U461">
        <v>21681.05</v>
      </c>
      <c r="V461">
        <v>202205</v>
      </c>
      <c r="W461">
        <v>202205</v>
      </c>
    </row>
    <row r="462" spans="1:23" x14ac:dyDescent="0.35">
      <c r="A462">
        <v>2022</v>
      </c>
      <c r="B462">
        <v>2022</v>
      </c>
      <c r="C462">
        <v>5</v>
      </c>
      <c r="D462" t="s">
        <v>82</v>
      </c>
      <c r="E462" t="s">
        <v>83</v>
      </c>
      <c r="F462" t="s">
        <v>84</v>
      </c>
      <c r="G462" t="s">
        <v>85</v>
      </c>
      <c r="H462">
        <v>82</v>
      </c>
      <c r="I462">
        <v>38916.42</v>
      </c>
      <c r="J462">
        <v>393.16</v>
      </c>
      <c r="K462">
        <v>0</v>
      </c>
      <c r="O462">
        <v>0</v>
      </c>
      <c r="P462">
        <v>0</v>
      </c>
      <c r="Q462">
        <v>0</v>
      </c>
      <c r="R462">
        <v>0</v>
      </c>
      <c r="S462">
        <v>0</v>
      </c>
      <c r="T462">
        <v>39309.58</v>
      </c>
      <c r="U462">
        <v>39309.58</v>
      </c>
      <c r="V462">
        <v>202205</v>
      </c>
      <c r="W462">
        <v>202206</v>
      </c>
    </row>
    <row r="463" spans="1:23" x14ac:dyDescent="0.35">
      <c r="A463">
        <v>2022</v>
      </c>
      <c r="B463">
        <v>2022</v>
      </c>
      <c r="C463">
        <v>5</v>
      </c>
      <c r="D463" t="s">
        <v>82</v>
      </c>
      <c r="E463" t="s">
        <v>83</v>
      </c>
      <c r="F463" t="s">
        <v>84</v>
      </c>
      <c r="G463" t="s">
        <v>85</v>
      </c>
      <c r="H463">
        <v>82</v>
      </c>
      <c r="I463">
        <v>819.58</v>
      </c>
      <c r="J463">
        <v>8.2799999999999994</v>
      </c>
      <c r="K463">
        <v>0</v>
      </c>
      <c r="O463">
        <v>0</v>
      </c>
      <c r="P463">
        <v>0</v>
      </c>
      <c r="Q463">
        <v>0</v>
      </c>
      <c r="R463">
        <v>0</v>
      </c>
      <c r="S463">
        <v>0</v>
      </c>
      <c r="T463">
        <v>827.86</v>
      </c>
      <c r="U463">
        <v>827.86</v>
      </c>
      <c r="V463">
        <v>202205</v>
      </c>
      <c r="W463">
        <v>202207</v>
      </c>
    </row>
    <row r="464" spans="1:23" x14ac:dyDescent="0.35">
      <c r="A464">
        <v>2022</v>
      </c>
      <c r="B464">
        <v>2022</v>
      </c>
      <c r="C464">
        <v>5</v>
      </c>
      <c r="D464" t="s">
        <v>82</v>
      </c>
      <c r="E464" t="s">
        <v>83</v>
      </c>
      <c r="F464" t="s">
        <v>84</v>
      </c>
      <c r="G464" t="s">
        <v>85</v>
      </c>
      <c r="H464">
        <v>82</v>
      </c>
      <c r="I464">
        <v>-124.42</v>
      </c>
      <c r="J464">
        <v>-1.25</v>
      </c>
      <c r="K464">
        <v>0</v>
      </c>
      <c r="O464">
        <v>0</v>
      </c>
      <c r="P464">
        <v>0</v>
      </c>
      <c r="Q464">
        <v>0</v>
      </c>
      <c r="R464">
        <v>0</v>
      </c>
      <c r="S464">
        <v>0</v>
      </c>
      <c r="T464">
        <v>-125.67</v>
      </c>
      <c r="U464">
        <v>-125.67</v>
      </c>
      <c r="V464">
        <v>202205</v>
      </c>
      <c r="W464">
        <v>202208</v>
      </c>
    </row>
    <row r="465" spans="1:23" x14ac:dyDescent="0.35">
      <c r="A465">
        <v>2022</v>
      </c>
      <c r="B465">
        <v>2022</v>
      </c>
      <c r="C465">
        <v>5</v>
      </c>
      <c r="D465" t="s">
        <v>82</v>
      </c>
      <c r="E465" t="s">
        <v>83</v>
      </c>
      <c r="F465" t="s">
        <v>84</v>
      </c>
      <c r="G465" t="s">
        <v>85</v>
      </c>
      <c r="H465">
        <v>82</v>
      </c>
      <c r="I465">
        <v>-4250.72</v>
      </c>
      <c r="J465">
        <v>-43.93</v>
      </c>
      <c r="K465">
        <v>0</v>
      </c>
      <c r="O465">
        <v>0</v>
      </c>
      <c r="P465">
        <v>0</v>
      </c>
      <c r="Q465">
        <v>0</v>
      </c>
      <c r="R465">
        <v>0</v>
      </c>
      <c r="S465">
        <v>0</v>
      </c>
      <c r="T465">
        <v>-4294.6499999999996</v>
      </c>
      <c r="U465">
        <v>-4294.6499999999996</v>
      </c>
      <c r="V465">
        <v>202205</v>
      </c>
      <c r="W465">
        <v>202209</v>
      </c>
    </row>
    <row r="466" spans="1:23" x14ac:dyDescent="0.35">
      <c r="A466">
        <v>2022</v>
      </c>
      <c r="B466">
        <v>2022</v>
      </c>
      <c r="C466">
        <v>5</v>
      </c>
      <c r="D466" t="s">
        <v>82</v>
      </c>
      <c r="E466" t="s">
        <v>83</v>
      </c>
      <c r="F466" t="s">
        <v>84</v>
      </c>
      <c r="G466" t="s">
        <v>85</v>
      </c>
      <c r="H466">
        <v>82</v>
      </c>
      <c r="I466">
        <v>-483.95</v>
      </c>
      <c r="J466">
        <v>-4.8899999999999997</v>
      </c>
      <c r="K466">
        <v>0</v>
      </c>
      <c r="O466">
        <v>0</v>
      </c>
      <c r="P466">
        <v>0</v>
      </c>
      <c r="Q466">
        <v>0</v>
      </c>
      <c r="R466">
        <v>0</v>
      </c>
      <c r="S466">
        <v>0</v>
      </c>
      <c r="T466">
        <v>-488.84</v>
      </c>
      <c r="U466">
        <v>-488.84</v>
      </c>
      <c r="V466">
        <v>202205</v>
      </c>
      <c r="W466">
        <v>202210</v>
      </c>
    </row>
    <row r="467" spans="1:23" x14ac:dyDescent="0.35">
      <c r="A467">
        <v>2022</v>
      </c>
      <c r="B467">
        <v>2022</v>
      </c>
      <c r="C467">
        <v>5</v>
      </c>
      <c r="D467" t="s">
        <v>82</v>
      </c>
      <c r="E467" t="s">
        <v>83</v>
      </c>
      <c r="F467" t="s">
        <v>84</v>
      </c>
      <c r="G467" t="s">
        <v>85</v>
      </c>
      <c r="H467">
        <v>82</v>
      </c>
      <c r="I467">
        <v>283.48</v>
      </c>
      <c r="J467">
        <v>2.86</v>
      </c>
      <c r="K467">
        <v>0</v>
      </c>
      <c r="O467">
        <v>0</v>
      </c>
      <c r="P467">
        <v>0</v>
      </c>
      <c r="Q467">
        <v>0</v>
      </c>
      <c r="R467">
        <v>0</v>
      </c>
      <c r="S467">
        <v>0</v>
      </c>
      <c r="T467">
        <v>286.33999999999997</v>
      </c>
      <c r="U467">
        <v>286.33999999999997</v>
      </c>
      <c r="V467">
        <v>202205</v>
      </c>
      <c r="W467">
        <v>202211</v>
      </c>
    </row>
    <row r="468" spans="1:23" x14ac:dyDescent="0.35">
      <c r="A468">
        <v>2022</v>
      </c>
      <c r="B468">
        <v>2022</v>
      </c>
      <c r="C468">
        <v>5</v>
      </c>
      <c r="D468" t="s">
        <v>82</v>
      </c>
      <c r="E468" t="s">
        <v>83</v>
      </c>
      <c r="F468" t="s">
        <v>84</v>
      </c>
      <c r="G468" t="s">
        <v>85</v>
      </c>
      <c r="H468">
        <v>82</v>
      </c>
      <c r="I468">
        <v>-279.10000000000002</v>
      </c>
      <c r="J468">
        <v>-2.8</v>
      </c>
      <c r="K468">
        <v>0</v>
      </c>
      <c r="O468">
        <v>0</v>
      </c>
      <c r="P468">
        <v>0</v>
      </c>
      <c r="Q468">
        <v>0</v>
      </c>
      <c r="R468">
        <v>0</v>
      </c>
      <c r="S468">
        <v>0</v>
      </c>
      <c r="T468">
        <v>-281.89999999999998</v>
      </c>
      <c r="U468">
        <v>-281.89999999999998</v>
      </c>
      <c r="V468">
        <v>202205</v>
      </c>
      <c r="W468">
        <v>202212</v>
      </c>
    </row>
    <row r="469" spans="1:23" x14ac:dyDescent="0.35">
      <c r="A469">
        <v>2022</v>
      </c>
      <c r="B469">
        <v>2022</v>
      </c>
      <c r="C469">
        <v>5</v>
      </c>
      <c r="D469" t="s">
        <v>82</v>
      </c>
      <c r="E469" t="s">
        <v>83</v>
      </c>
      <c r="F469" t="s">
        <v>84</v>
      </c>
      <c r="G469" t="s">
        <v>85</v>
      </c>
      <c r="H469">
        <v>82</v>
      </c>
      <c r="I469">
        <v>37.83</v>
      </c>
      <c r="J469">
        <v>0.03</v>
      </c>
      <c r="K469">
        <v>0</v>
      </c>
      <c r="O469">
        <v>0</v>
      </c>
      <c r="P469">
        <v>0</v>
      </c>
      <c r="Q469">
        <v>0</v>
      </c>
      <c r="R469">
        <v>0</v>
      </c>
      <c r="S469">
        <v>0</v>
      </c>
      <c r="T469">
        <v>37.86</v>
      </c>
      <c r="U469">
        <v>37.86</v>
      </c>
      <c r="V469">
        <v>202205</v>
      </c>
      <c r="W469">
        <v>202301</v>
      </c>
    </row>
    <row r="470" spans="1:23" x14ac:dyDescent="0.35">
      <c r="A470">
        <v>2022</v>
      </c>
      <c r="B470">
        <v>2022</v>
      </c>
      <c r="C470">
        <v>5</v>
      </c>
      <c r="D470" t="s">
        <v>82</v>
      </c>
      <c r="E470" t="s">
        <v>83</v>
      </c>
      <c r="F470" t="s">
        <v>84</v>
      </c>
      <c r="G470" t="s">
        <v>85</v>
      </c>
      <c r="H470">
        <v>82</v>
      </c>
      <c r="I470">
        <v>249.72</v>
      </c>
      <c r="J470">
        <v>2.52</v>
      </c>
      <c r="K470">
        <v>0</v>
      </c>
      <c r="O470">
        <v>0</v>
      </c>
      <c r="P470">
        <v>0</v>
      </c>
      <c r="Q470">
        <v>0</v>
      </c>
      <c r="R470">
        <v>0</v>
      </c>
      <c r="S470">
        <v>0</v>
      </c>
      <c r="T470">
        <v>252.24</v>
      </c>
      <c r="U470">
        <v>252.24</v>
      </c>
      <c r="V470">
        <v>202205</v>
      </c>
      <c r="W470">
        <v>202302</v>
      </c>
    </row>
    <row r="471" spans="1:23" x14ac:dyDescent="0.35">
      <c r="A471">
        <v>2022</v>
      </c>
      <c r="B471">
        <v>2022</v>
      </c>
      <c r="C471">
        <v>5</v>
      </c>
      <c r="D471" t="s">
        <v>82</v>
      </c>
      <c r="E471" t="s">
        <v>86</v>
      </c>
      <c r="F471" t="s">
        <v>87</v>
      </c>
      <c r="G471" t="s">
        <v>85</v>
      </c>
      <c r="H471">
        <v>71</v>
      </c>
      <c r="I471">
        <v>26.59</v>
      </c>
      <c r="J471">
        <v>0.27</v>
      </c>
      <c r="K471">
        <v>0</v>
      </c>
      <c r="O471">
        <v>0</v>
      </c>
      <c r="P471">
        <v>0</v>
      </c>
      <c r="Q471">
        <v>0</v>
      </c>
      <c r="R471">
        <v>0</v>
      </c>
      <c r="S471">
        <v>0</v>
      </c>
      <c r="T471">
        <v>26.86</v>
      </c>
      <c r="U471">
        <v>26.86</v>
      </c>
      <c r="V471">
        <v>202205</v>
      </c>
      <c r="W471">
        <v>202206</v>
      </c>
    </row>
    <row r="472" spans="1:23" x14ac:dyDescent="0.35">
      <c r="A472">
        <v>2022</v>
      </c>
      <c r="B472">
        <v>2022</v>
      </c>
      <c r="C472">
        <v>5</v>
      </c>
      <c r="D472" t="s">
        <v>82</v>
      </c>
      <c r="E472" t="s">
        <v>86</v>
      </c>
      <c r="F472" t="s">
        <v>87</v>
      </c>
      <c r="G472" t="s">
        <v>85</v>
      </c>
      <c r="H472">
        <v>71</v>
      </c>
      <c r="I472">
        <v>155.28</v>
      </c>
      <c r="J472">
        <v>1.57</v>
      </c>
      <c r="K472">
        <v>0</v>
      </c>
      <c r="O472">
        <v>0</v>
      </c>
      <c r="P472">
        <v>0</v>
      </c>
      <c r="Q472">
        <v>0</v>
      </c>
      <c r="R472">
        <v>0</v>
      </c>
      <c r="S472">
        <v>0</v>
      </c>
      <c r="T472">
        <v>156.85</v>
      </c>
      <c r="U472">
        <v>156.85</v>
      </c>
      <c r="V472">
        <v>202205</v>
      </c>
      <c r="W472">
        <v>202207</v>
      </c>
    </row>
    <row r="473" spans="1:23" x14ac:dyDescent="0.35">
      <c r="A473">
        <v>2022</v>
      </c>
      <c r="B473">
        <v>2022</v>
      </c>
      <c r="C473">
        <v>5</v>
      </c>
      <c r="D473" t="s">
        <v>88</v>
      </c>
      <c r="E473" t="s">
        <v>83</v>
      </c>
      <c r="F473" t="s">
        <v>84</v>
      </c>
      <c r="G473" t="s">
        <v>85</v>
      </c>
      <c r="H473">
        <v>10</v>
      </c>
      <c r="I473">
        <v>2648.38</v>
      </c>
      <c r="J473">
        <v>26.75</v>
      </c>
      <c r="K473">
        <v>0</v>
      </c>
      <c r="O473">
        <v>0</v>
      </c>
      <c r="P473">
        <v>0</v>
      </c>
      <c r="Q473">
        <v>0</v>
      </c>
      <c r="R473">
        <v>0</v>
      </c>
      <c r="S473">
        <v>0</v>
      </c>
      <c r="T473">
        <v>2675.13</v>
      </c>
      <c r="U473">
        <v>2675.13</v>
      </c>
      <c r="V473">
        <v>202205</v>
      </c>
      <c r="W473">
        <v>202205</v>
      </c>
    </row>
    <row r="474" spans="1:23" x14ac:dyDescent="0.35">
      <c r="A474">
        <v>2022</v>
      </c>
      <c r="B474">
        <v>2022</v>
      </c>
      <c r="C474">
        <v>5</v>
      </c>
      <c r="D474" t="s">
        <v>88</v>
      </c>
      <c r="E474" t="s">
        <v>83</v>
      </c>
      <c r="F474" t="s">
        <v>84</v>
      </c>
      <c r="G474" t="s">
        <v>85</v>
      </c>
      <c r="H474">
        <v>10</v>
      </c>
      <c r="I474">
        <v>1409.15</v>
      </c>
      <c r="J474">
        <v>14.23</v>
      </c>
      <c r="K474">
        <v>0</v>
      </c>
      <c r="O474">
        <v>0</v>
      </c>
      <c r="P474">
        <v>0</v>
      </c>
      <c r="Q474">
        <v>0</v>
      </c>
      <c r="R474">
        <v>0</v>
      </c>
      <c r="S474">
        <v>0</v>
      </c>
      <c r="T474">
        <v>1423.38</v>
      </c>
      <c r="U474">
        <v>1423.38</v>
      </c>
      <c r="V474">
        <v>202205</v>
      </c>
      <c r="W474">
        <v>202206</v>
      </c>
    </row>
    <row r="475" spans="1:23" x14ac:dyDescent="0.35">
      <c r="A475">
        <v>2022</v>
      </c>
      <c r="B475">
        <v>2022</v>
      </c>
      <c r="C475">
        <v>5</v>
      </c>
      <c r="D475" t="s">
        <v>88</v>
      </c>
      <c r="E475" t="s">
        <v>83</v>
      </c>
      <c r="F475" t="s">
        <v>84</v>
      </c>
      <c r="G475" t="s">
        <v>85</v>
      </c>
      <c r="H475">
        <v>10</v>
      </c>
      <c r="I475">
        <v>6107.53</v>
      </c>
      <c r="J475">
        <v>61.69</v>
      </c>
      <c r="K475">
        <v>0</v>
      </c>
      <c r="O475">
        <v>0</v>
      </c>
      <c r="P475">
        <v>0</v>
      </c>
      <c r="Q475">
        <v>0</v>
      </c>
      <c r="R475">
        <v>0</v>
      </c>
      <c r="S475">
        <v>0</v>
      </c>
      <c r="T475">
        <v>6169.22</v>
      </c>
      <c r="U475">
        <v>6169.22</v>
      </c>
      <c r="V475">
        <v>202205</v>
      </c>
      <c r="W475">
        <v>202207</v>
      </c>
    </row>
    <row r="476" spans="1:23" x14ac:dyDescent="0.35">
      <c r="A476">
        <v>2022</v>
      </c>
      <c r="B476">
        <v>2022</v>
      </c>
      <c r="C476">
        <v>5</v>
      </c>
      <c r="D476" t="s">
        <v>88</v>
      </c>
      <c r="E476" t="s">
        <v>83</v>
      </c>
      <c r="F476" t="s">
        <v>84</v>
      </c>
      <c r="G476" t="s">
        <v>85</v>
      </c>
      <c r="H476">
        <v>20</v>
      </c>
      <c r="I476">
        <v>8685.32</v>
      </c>
      <c r="J476">
        <v>87.73</v>
      </c>
      <c r="K476">
        <v>0</v>
      </c>
      <c r="O476">
        <v>0</v>
      </c>
      <c r="P476">
        <v>0</v>
      </c>
      <c r="Q476">
        <v>0</v>
      </c>
      <c r="R476">
        <v>0</v>
      </c>
      <c r="S476">
        <v>0</v>
      </c>
      <c r="T476">
        <v>8773.0499999999993</v>
      </c>
      <c r="U476">
        <v>8773.0499999999993</v>
      </c>
      <c r="V476">
        <v>202205</v>
      </c>
      <c r="W476">
        <v>202206</v>
      </c>
    </row>
    <row r="477" spans="1:23" x14ac:dyDescent="0.35">
      <c r="A477">
        <v>2022</v>
      </c>
      <c r="B477">
        <v>2022</v>
      </c>
      <c r="C477">
        <v>5</v>
      </c>
      <c r="D477" t="s">
        <v>88</v>
      </c>
      <c r="E477" t="s">
        <v>83</v>
      </c>
      <c r="F477" t="s">
        <v>84</v>
      </c>
      <c r="G477" t="s">
        <v>85</v>
      </c>
      <c r="H477">
        <v>20</v>
      </c>
      <c r="I477">
        <v>3780</v>
      </c>
      <c r="J477">
        <v>38.18</v>
      </c>
      <c r="K477">
        <v>0</v>
      </c>
      <c r="O477">
        <v>0</v>
      </c>
      <c r="P477">
        <v>0</v>
      </c>
      <c r="Q477">
        <v>0</v>
      </c>
      <c r="R477">
        <v>0</v>
      </c>
      <c r="S477">
        <v>0</v>
      </c>
      <c r="T477">
        <v>3818.18</v>
      </c>
      <c r="U477">
        <v>3818.18</v>
      </c>
      <c r="V477">
        <v>202205</v>
      </c>
      <c r="W477">
        <v>202210</v>
      </c>
    </row>
    <row r="478" spans="1:23" x14ac:dyDescent="0.35">
      <c r="A478">
        <v>2022</v>
      </c>
      <c r="B478">
        <v>2022</v>
      </c>
      <c r="C478">
        <v>5</v>
      </c>
      <c r="D478" t="s">
        <v>88</v>
      </c>
      <c r="E478" t="s">
        <v>83</v>
      </c>
      <c r="F478" t="s">
        <v>84</v>
      </c>
      <c r="G478" t="s">
        <v>85</v>
      </c>
      <c r="H478">
        <v>20</v>
      </c>
      <c r="I478">
        <v>15123.61</v>
      </c>
      <c r="J478">
        <v>152.76</v>
      </c>
      <c r="K478">
        <v>0</v>
      </c>
      <c r="O478">
        <v>0</v>
      </c>
      <c r="P478">
        <v>0</v>
      </c>
      <c r="Q478">
        <v>0</v>
      </c>
      <c r="R478">
        <v>0</v>
      </c>
      <c r="S478">
        <v>0</v>
      </c>
      <c r="T478">
        <v>15276.37</v>
      </c>
      <c r="U478">
        <v>15276.37</v>
      </c>
      <c r="V478">
        <v>202205</v>
      </c>
      <c r="W478">
        <v>202211</v>
      </c>
    </row>
    <row r="479" spans="1:23" x14ac:dyDescent="0.35">
      <c r="A479">
        <v>2022</v>
      </c>
      <c r="B479">
        <v>2022</v>
      </c>
      <c r="C479">
        <v>5</v>
      </c>
      <c r="D479" t="s">
        <v>88</v>
      </c>
      <c r="E479" t="s">
        <v>83</v>
      </c>
      <c r="F479" t="s">
        <v>84</v>
      </c>
      <c r="G479" t="s">
        <v>85</v>
      </c>
      <c r="H479">
        <v>40</v>
      </c>
      <c r="I479">
        <v>5403.07</v>
      </c>
      <c r="J479">
        <v>56.160000000000004</v>
      </c>
      <c r="K479">
        <v>155.53</v>
      </c>
      <c r="L479">
        <v>155.53</v>
      </c>
      <c r="O479">
        <v>0</v>
      </c>
      <c r="P479">
        <v>0</v>
      </c>
      <c r="Q479">
        <v>0</v>
      </c>
      <c r="R479">
        <v>0</v>
      </c>
      <c r="S479">
        <v>0</v>
      </c>
      <c r="T479">
        <v>5459.23</v>
      </c>
      <c r="U479">
        <v>5614.76</v>
      </c>
      <c r="V479">
        <v>202205</v>
      </c>
      <c r="W479">
        <v>202205</v>
      </c>
    </row>
    <row r="480" spans="1:23" x14ac:dyDescent="0.35">
      <c r="A480">
        <v>2022</v>
      </c>
      <c r="B480">
        <v>2022</v>
      </c>
      <c r="C480">
        <v>5</v>
      </c>
      <c r="D480" t="s">
        <v>88</v>
      </c>
      <c r="E480" t="s">
        <v>83</v>
      </c>
      <c r="F480" t="s">
        <v>84</v>
      </c>
      <c r="G480" t="s">
        <v>85</v>
      </c>
      <c r="H480">
        <v>40</v>
      </c>
      <c r="I480">
        <v>135783.35</v>
      </c>
      <c r="J480">
        <v>1371.93</v>
      </c>
      <c r="K480">
        <v>0</v>
      </c>
      <c r="O480">
        <v>0</v>
      </c>
      <c r="P480">
        <v>0</v>
      </c>
      <c r="Q480">
        <v>0</v>
      </c>
      <c r="R480">
        <v>0</v>
      </c>
      <c r="S480">
        <v>0</v>
      </c>
      <c r="T480">
        <v>137155.28</v>
      </c>
      <c r="U480">
        <v>137155.28</v>
      </c>
      <c r="V480">
        <v>202205</v>
      </c>
      <c r="W480">
        <v>202206</v>
      </c>
    </row>
    <row r="481" spans="1:23" x14ac:dyDescent="0.35">
      <c r="A481">
        <v>2022</v>
      </c>
      <c r="B481">
        <v>2022</v>
      </c>
      <c r="C481">
        <v>5</v>
      </c>
      <c r="D481" t="s">
        <v>88</v>
      </c>
      <c r="E481" t="s">
        <v>83</v>
      </c>
      <c r="F481" t="s">
        <v>84</v>
      </c>
      <c r="G481" t="s">
        <v>85</v>
      </c>
      <c r="H481">
        <v>40</v>
      </c>
      <c r="I481">
        <v>6283.27</v>
      </c>
      <c r="J481">
        <v>63.56</v>
      </c>
      <c r="K481">
        <v>0</v>
      </c>
      <c r="O481">
        <v>0</v>
      </c>
      <c r="P481">
        <v>0</v>
      </c>
      <c r="Q481">
        <v>0</v>
      </c>
      <c r="R481">
        <v>0</v>
      </c>
      <c r="S481">
        <v>0</v>
      </c>
      <c r="T481">
        <v>6346.83</v>
      </c>
      <c r="U481">
        <v>6346.83</v>
      </c>
      <c r="V481">
        <v>202205</v>
      </c>
      <c r="W481">
        <v>202207</v>
      </c>
    </row>
    <row r="482" spans="1:23" x14ac:dyDescent="0.35">
      <c r="A482">
        <v>2022</v>
      </c>
      <c r="B482">
        <v>2022</v>
      </c>
      <c r="C482">
        <v>5</v>
      </c>
      <c r="D482" t="s">
        <v>88</v>
      </c>
      <c r="E482" t="s">
        <v>83</v>
      </c>
      <c r="F482" t="s">
        <v>84</v>
      </c>
      <c r="G482" t="s">
        <v>85</v>
      </c>
      <c r="H482">
        <v>40</v>
      </c>
      <c r="I482">
        <v>15080.12</v>
      </c>
      <c r="J482">
        <v>161.87</v>
      </c>
      <c r="K482">
        <v>930.16</v>
      </c>
      <c r="L482">
        <v>930.16</v>
      </c>
      <c r="O482">
        <v>0</v>
      </c>
      <c r="P482">
        <v>0</v>
      </c>
      <c r="Q482">
        <v>0</v>
      </c>
      <c r="R482">
        <v>0</v>
      </c>
      <c r="S482">
        <v>0</v>
      </c>
      <c r="T482">
        <v>15241.99</v>
      </c>
      <c r="U482">
        <v>16172.15</v>
      </c>
      <c r="V482">
        <v>202205</v>
      </c>
      <c r="W482">
        <v>202208</v>
      </c>
    </row>
    <row r="483" spans="1:23" x14ac:dyDescent="0.35">
      <c r="A483">
        <v>2022</v>
      </c>
      <c r="B483">
        <v>2022</v>
      </c>
      <c r="C483">
        <v>5</v>
      </c>
      <c r="D483" t="s">
        <v>88</v>
      </c>
      <c r="E483" t="s">
        <v>83</v>
      </c>
      <c r="F483" t="s">
        <v>84</v>
      </c>
      <c r="G483" t="s">
        <v>85</v>
      </c>
      <c r="H483">
        <v>40</v>
      </c>
      <c r="I483">
        <v>0</v>
      </c>
      <c r="J483">
        <v>0.78</v>
      </c>
      <c r="K483">
        <v>77.010000000000005</v>
      </c>
      <c r="L483">
        <v>77.010000000000005</v>
      </c>
      <c r="O483">
        <v>0</v>
      </c>
      <c r="P483">
        <v>0</v>
      </c>
      <c r="Q483">
        <v>0</v>
      </c>
      <c r="R483">
        <v>0</v>
      </c>
      <c r="S483">
        <v>0</v>
      </c>
      <c r="T483">
        <v>0.78</v>
      </c>
      <c r="U483">
        <v>77.790000000000006</v>
      </c>
      <c r="V483">
        <v>202205</v>
      </c>
      <c r="W483">
        <v>202209</v>
      </c>
    </row>
    <row r="484" spans="1:23" x14ac:dyDescent="0.35">
      <c r="A484">
        <v>2022</v>
      </c>
      <c r="B484">
        <v>2022</v>
      </c>
      <c r="C484">
        <v>5</v>
      </c>
      <c r="D484" t="s">
        <v>88</v>
      </c>
      <c r="E484" t="s">
        <v>83</v>
      </c>
      <c r="F484" t="s">
        <v>84</v>
      </c>
      <c r="G484" t="s">
        <v>85</v>
      </c>
      <c r="H484">
        <v>40</v>
      </c>
      <c r="I484">
        <v>701.58</v>
      </c>
      <c r="J484">
        <v>7.04</v>
      </c>
      <c r="K484">
        <v>0</v>
      </c>
      <c r="O484">
        <v>0</v>
      </c>
      <c r="P484">
        <v>0</v>
      </c>
      <c r="Q484">
        <v>0</v>
      </c>
      <c r="R484">
        <v>0</v>
      </c>
      <c r="S484">
        <v>0</v>
      </c>
      <c r="T484">
        <v>708.62</v>
      </c>
      <c r="U484">
        <v>708.62</v>
      </c>
      <c r="V484">
        <v>202205</v>
      </c>
      <c r="W484">
        <v>202210</v>
      </c>
    </row>
    <row r="485" spans="1:23" x14ac:dyDescent="0.35">
      <c r="A485">
        <v>2022</v>
      </c>
      <c r="B485">
        <v>2022</v>
      </c>
      <c r="C485">
        <v>5</v>
      </c>
      <c r="D485" t="s">
        <v>88</v>
      </c>
      <c r="E485" t="s">
        <v>83</v>
      </c>
      <c r="F485" t="s">
        <v>84</v>
      </c>
      <c r="G485" t="s">
        <v>85</v>
      </c>
      <c r="H485">
        <v>40</v>
      </c>
      <c r="I485">
        <v>0</v>
      </c>
      <c r="J485">
        <v>1.57</v>
      </c>
      <c r="K485">
        <v>155.53</v>
      </c>
      <c r="L485">
        <v>155.53</v>
      </c>
      <c r="O485">
        <v>0</v>
      </c>
      <c r="P485">
        <v>0</v>
      </c>
      <c r="Q485">
        <v>0</v>
      </c>
      <c r="R485">
        <v>0</v>
      </c>
      <c r="S485">
        <v>0</v>
      </c>
      <c r="T485">
        <v>1.57</v>
      </c>
      <c r="U485">
        <v>157.1</v>
      </c>
      <c r="V485">
        <v>202205</v>
      </c>
      <c r="W485">
        <v>202211</v>
      </c>
    </row>
    <row r="486" spans="1:23" x14ac:dyDescent="0.35">
      <c r="A486">
        <v>2022</v>
      </c>
      <c r="B486">
        <v>2022</v>
      </c>
      <c r="C486">
        <v>5</v>
      </c>
      <c r="D486" t="s">
        <v>88</v>
      </c>
      <c r="E486" t="s">
        <v>83</v>
      </c>
      <c r="F486" t="s">
        <v>84</v>
      </c>
      <c r="G486" t="s">
        <v>85</v>
      </c>
      <c r="H486">
        <v>40</v>
      </c>
      <c r="I486">
        <v>208.65</v>
      </c>
      <c r="J486">
        <v>2.11</v>
      </c>
      <c r="K486">
        <v>0</v>
      </c>
      <c r="O486">
        <v>0</v>
      </c>
      <c r="P486">
        <v>0</v>
      </c>
      <c r="Q486">
        <v>0</v>
      </c>
      <c r="R486">
        <v>0</v>
      </c>
      <c r="S486">
        <v>0</v>
      </c>
      <c r="T486">
        <v>210.76</v>
      </c>
      <c r="U486">
        <v>210.76</v>
      </c>
      <c r="V486">
        <v>202205</v>
      </c>
      <c r="W486">
        <v>202212</v>
      </c>
    </row>
    <row r="487" spans="1:23" x14ac:dyDescent="0.35">
      <c r="A487">
        <v>2022</v>
      </c>
      <c r="B487">
        <v>2022</v>
      </c>
      <c r="C487">
        <v>5</v>
      </c>
      <c r="D487" t="s">
        <v>88</v>
      </c>
      <c r="E487" t="s">
        <v>83</v>
      </c>
      <c r="F487" t="s">
        <v>84</v>
      </c>
      <c r="G487" t="s">
        <v>85</v>
      </c>
      <c r="H487">
        <v>60</v>
      </c>
      <c r="I487">
        <v>49998.23</v>
      </c>
      <c r="J487">
        <v>505.03</v>
      </c>
      <c r="K487">
        <v>0</v>
      </c>
      <c r="O487">
        <v>1343.28</v>
      </c>
      <c r="P487">
        <v>2107.64</v>
      </c>
      <c r="Q487">
        <v>239.61</v>
      </c>
      <c r="R487">
        <v>9954.56</v>
      </c>
      <c r="S487">
        <v>622.37</v>
      </c>
      <c r="T487">
        <v>49159.98</v>
      </c>
      <c r="U487">
        <v>49159.98</v>
      </c>
      <c r="V487">
        <v>202205</v>
      </c>
      <c r="W487">
        <v>202205</v>
      </c>
    </row>
    <row r="488" spans="1:23" x14ac:dyDescent="0.35">
      <c r="A488">
        <v>2022</v>
      </c>
      <c r="B488">
        <v>2022</v>
      </c>
      <c r="C488">
        <v>5</v>
      </c>
      <c r="D488" t="s">
        <v>88</v>
      </c>
      <c r="E488" t="s">
        <v>83</v>
      </c>
      <c r="F488" t="s">
        <v>84</v>
      </c>
      <c r="G488" t="s">
        <v>85</v>
      </c>
      <c r="H488">
        <v>60</v>
      </c>
      <c r="I488">
        <v>141777.74</v>
      </c>
      <c r="J488">
        <v>1432.1</v>
      </c>
      <c r="K488">
        <v>0</v>
      </c>
      <c r="O488">
        <v>2351.3000000000002</v>
      </c>
      <c r="P488">
        <v>6960.82</v>
      </c>
      <c r="Q488">
        <v>761.25</v>
      </c>
      <c r="R488">
        <v>30736.61</v>
      </c>
      <c r="S488">
        <v>2225.5300000000002</v>
      </c>
      <c r="T488">
        <v>140858.54</v>
      </c>
      <c r="U488">
        <v>140858.54</v>
      </c>
      <c r="V488">
        <v>202205</v>
      </c>
      <c r="W488">
        <v>202206</v>
      </c>
    </row>
    <row r="489" spans="1:23" x14ac:dyDescent="0.35">
      <c r="A489">
        <v>2022</v>
      </c>
      <c r="B489">
        <v>2022</v>
      </c>
      <c r="C489">
        <v>5</v>
      </c>
      <c r="D489" t="s">
        <v>88</v>
      </c>
      <c r="E489" t="s">
        <v>83</v>
      </c>
      <c r="F489" t="s">
        <v>84</v>
      </c>
      <c r="G489" t="s">
        <v>85</v>
      </c>
      <c r="H489">
        <v>71</v>
      </c>
      <c r="I489">
        <v>14816.58</v>
      </c>
      <c r="J489">
        <v>149.63999999999999</v>
      </c>
      <c r="K489">
        <v>0</v>
      </c>
      <c r="O489">
        <v>0</v>
      </c>
      <c r="P489">
        <v>0</v>
      </c>
      <c r="Q489">
        <v>0</v>
      </c>
      <c r="R489">
        <v>0</v>
      </c>
      <c r="S489">
        <v>0</v>
      </c>
      <c r="T489">
        <v>14966.22</v>
      </c>
      <c r="U489">
        <v>14966.22</v>
      </c>
      <c r="V489">
        <v>202205</v>
      </c>
      <c r="W489">
        <v>202205</v>
      </c>
    </row>
    <row r="490" spans="1:23" x14ac:dyDescent="0.35">
      <c r="A490">
        <v>2022</v>
      </c>
      <c r="B490">
        <v>2022</v>
      </c>
      <c r="C490">
        <v>5</v>
      </c>
      <c r="D490" t="s">
        <v>88</v>
      </c>
      <c r="E490" t="s">
        <v>83</v>
      </c>
      <c r="F490" t="s">
        <v>84</v>
      </c>
      <c r="G490" t="s">
        <v>85</v>
      </c>
      <c r="H490">
        <v>71</v>
      </c>
      <c r="I490">
        <v>34666.93</v>
      </c>
      <c r="J490">
        <v>350.23</v>
      </c>
      <c r="K490">
        <v>0</v>
      </c>
      <c r="O490">
        <v>0</v>
      </c>
      <c r="P490">
        <v>0</v>
      </c>
      <c r="Q490">
        <v>0</v>
      </c>
      <c r="R490">
        <v>0</v>
      </c>
      <c r="S490">
        <v>0</v>
      </c>
      <c r="T490">
        <v>35017.160000000003</v>
      </c>
      <c r="U490">
        <v>35017.160000000003</v>
      </c>
      <c r="V490">
        <v>202205</v>
      </c>
      <c r="W490">
        <v>202206</v>
      </c>
    </row>
    <row r="491" spans="1:23" x14ac:dyDescent="0.35">
      <c r="A491">
        <v>2022</v>
      </c>
      <c r="B491">
        <v>2022</v>
      </c>
      <c r="C491">
        <v>5</v>
      </c>
      <c r="D491" t="s">
        <v>88</v>
      </c>
      <c r="E491" t="s">
        <v>83</v>
      </c>
      <c r="F491" t="s">
        <v>84</v>
      </c>
      <c r="G491" t="s">
        <v>85</v>
      </c>
      <c r="H491">
        <v>71</v>
      </c>
      <c r="I491">
        <v>2655.54</v>
      </c>
      <c r="J491">
        <v>26.8</v>
      </c>
      <c r="K491">
        <v>0</v>
      </c>
      <c r="O491">
        <v>0</v>
      </c>
      <c r="P491">
        <v>0</v>
      </c>
      <c r="Q491">
        <v>0</v>
      </c>
      <c r="R491">
        <v>0</v>
      </c>
      <c r="S491">
        <v>0</v>
      </c>
      <c r="T491">
        <v>2682.34</v>
      </c>
      <c r="U491">
        <v>2682.34</v>
      </c>
      <c r="V491">
        <v>202205</v>
      </c>
      <c r="W491">
        <v>202207</v>
      </c>
    </row>
    <row r="492" spans="1:23" x14ac:dyDescent="0.35">
      <c r="A492">
        <v>2022</v>
      </c>
      <c r="B492">
        <v>2022</v>
      </c>
      <c r="C492">
        <v>5</v>
      </c>
      <c r="D492" t="s">
        <v>88</v>
      </c>
      <c r="E492" t="s">
        <v>83</v>
      </c>
      <c r="F492" t="s">
        <v>84</v>
      </c>
      <c r="G492" t="s">
        <v>85</v>
      </c>
      <c r="H492">
        <v>71</v>
      </c>
      <c r="I492">
        <v>6240.74</v>
      </c>
      <c r="J492">
        <v>63</v>
      </c>
      <c r="K492">
        <v>0</v>
      </c>
      <c r="O492">
        <v>0</v>
      </c>
      <c r="P492">
        <v>0</v>
      </c>
      <c r="Q492">
        <v>0</v>
      </c>
      <c r="R492">
        <v>0</v>
      </c>
      <c r="S492">
        <v>0</v>
      </c>
      <c r="T492">
        <v>6303.74</v>
      </c>
      <c r="U492">
        <v>6303.74</v>
      </c>
      <c r="V492">
        <v>202205</v>
      </c>
      <c r="W492">
        <v>202208</v>
      </c>
    </row>
    <row r="493" spans="1:23" x14ac:dyDescent="0.35">
      <c r="A493">
        <v>2022</v>
      </c>
      <c r="B493">
        <v>2022</v>
      </c>
      <c r="C493">
        <v>5</v>
      </c>
      <c r="D493" t="s">
        <v>88</v>
      </c>
      <c r="E493" t="s">
        <v>83</v>
      </c>
      <c r="F493" t="s">
        <v>84</v>
      </c>
      <c r="G493" t="s">
        <v>85</v>
      </c>
      <c r="H493">
        <v>71</v>
      </c>
      <c r="I493">
        <v>1332.88</v>
      </c>
      <c r="J493">
        <v>13.47</v>
      </c>
      <c r="K493">
        <v>0</v>
      </c>
      <c r="O493">
        <v>0</v>
      </c>
      <c r="P493">
        <v>0</v>
      </c>
      <c r="Q493">
        <v>0</v>
      </c>
      <c r="R493">
        <v>0</v>
      </c>
      <c r="S493">
        <v>0</v>
      </c>
      <c r="T493">
        <v>1346.35</v>
      </c>
      <c r="U493">
        <v>1346.35</v>
      </c>
      <c r="V493">
        <v>202205</v>
      </c>
      <c r="W493">
        <v>202209</v>
      </c>
    </row>
    <row r="494" spans="1:23" x14ac:dyDescent="0.35">
      <c r="A494">
        <v>2022</v>
      </c>
      <c r="B494">
        <v>2022</v>
      </c>
      <c r="C494">
        <v>5</v>
      </c>
      <c r="D494" t="s">
        <v>88</v>
      </c>
      <c r="E494" t="s">
        <v>83</v>
      </c>
      <c r="F494" t="s">
        <v>84</v>
      </c>
      <c r="G494" t="s">
        <v>85</v>
      </c>
      <c r="H494">
        <v>71</v>
      </c>
      <c r="I494">
        <v>1522.79</v>
      </c>
      <c r="J494">
        <v>15.38</v>
      </c>
      <c r="K494">
        <v>0</v>
      </c>
      <c r="O494">
        <v>0</v>
      </c>
      <c r="P494">
        <v>0</v>
      </c>
      <c r="Q494">
        <v>0</v>
      </c>
      <c r="R494">
        <v>0</v>
      </c>
      <c r="S494">
        <v>0</v>
      </c>
      <c r="T494">
        <v>1538.17</v>
      </c>
      <c r="U494">
        <v>1538.17</v>
      </c>
      <c r="V494">
        <v>202205</v>
      </c>
      <c r="W494">
        <v>202210</v>
      </c>
    </row>
    <row r="495" spans="1:23" x14ac:dyDescent="0.35">
      <c r="A495">
        <v>2022</v>
      </c>
      <c r="B495">
        <v>2022</v>
      </c>
      <c r="C495">
        <v>5</v>
      </c>
      <c r="D495" t="s">
        <v>88</v>
      </c>
      <c r="E495" t="s">
        <v>83</v>
      </c>
      <c r="F495" t="s">
        <v>84</v>
      </c>
      <c r="G495" t="s">
        <v>85</v>
      </c>
      <c r="H495">
        <v>71</v>
      </c>
      <c r="I495">
        <v>326.06</v>
      </c>
      <c r="J495">
        <v>3.3</v>
      </c>
      <c r="K495">
        <v>0</v>
      </c>
      <c r="O495">
        <v>0</v>
      </c>
      <c r="P495">
        <v>0</v>
      </c>
      <c r="Q495">
        <v>0</v>
      </c>
      <c r="R495">
        <v>0</v>
      </c>
      <c r="S495">
        <v>0</v>
      </c>
      <c r="T495">
        <v>329.36</v>
      </c>
      <c r="U495">
        <v>329.36</v>
      </c>
      <c r="V495">
        <v>202205</v>
      </c>
      <c r="W495">
        <v>202211</v>
      </c>
    </row>
    <row r="496" spans="1:23" x14ac:dyDescent="0.35">
      <c r="A496">
        <v>2022</v>
      </c>
      <c r="B496">
        <v>2022</v>
      </c>
      <c r="C496">
        <v>5</v>
      </c>
      <c r="D496" t="s">
        <v>88</v>
      </c>
      <c r="E496" t="s">
        <v>83</v>
      </c>
      <c r="F496" t="s">
        <v>84</v>
      </c>
      <c r="G496" t="s">
        <v>85</v>
      </c>
      <c r="H496">
        <v>71</v>
      </c>
      <c r="I496">
        <v>175.94</v>
      </c>
      <c r="J496">
        <v>1.78</v>
      </c>
      <c r="K496">
        <v>0</v>
      </c>
      <c r="O496">
        <v>0</v>
      </c>
      <c r="P496">
        <v>0</v>
      </c>
      <c r="Q496">
        <v>0</v>
      </c>
      <c r="R496">
        <v>0</v>
      </c>
      <c r="S496">
        <v>0</v>
      </c>
      <c r="T496">
        <v>177.72</v>
      </c>
      <c r="U496">
        <v>177.72</v>
      </c>
      <c r="V496">
        <v>202205</v>
      </c>
      <c r="W496">
        <v>202212</v>
      </c>
    </row>
    <row r="497" spans="1:23" x14ac:dyDescent="0.35">
      <c r="A497">
        <v>2022</v>
      </c>
      <c r="B497">
        <v>2022</v>
      </c>
      <c r="C497">
        <v>5</v>
      </c>
      <c r="D497" t="s">
        <v>88</v>
      </c>
      <c r="E497" t="s">
        <v>83</v>
      </c>
      <c r="F497" t="s">
        <v>84</v>
      </c>
      <c r="G497" t="s">
        <v>85</v>
      </c>
      <c r="H497">
        <v>71</v>
      </c>
      <c r="I497">
        <v>74.12</v>
      </c>
      <c r="J497">
        <v>0.75</v>
      </c>
      <c r="K497">
        <v>0</v>
      </c>
      <c r="O497">
        <v>0</v>
      </c>
      <c r="P497">
        <v>0</v>
      </c>
      <c r="Q497">
        <v>0</v>
      </c>
      <c r="R497">
        <v>0</v>
      </c>
      <c r="S497">
        <v>0</v>
      </c>
      <c r="T497">
        <v>74.87</v>
      </c>
      <c r="U497">
        <v>74.87</v>
      </c>
      <c r="V497">
        <v>202205</v>
      </c>
      <c r="W497">
        <v>202302</v>
      </c>
    </row>
    <row r="498" spans="1:23" x14ac:dyDescent="0.35">
      <c r="A498">
        <v>2022</v>
      </c>
      <c r="B498">
        <v>2022</v>
      </c>
      <c r="C498">
        <v>5</v>
      </c>
      <c r="D498" t="s">
        <v>88</v>
      </c>
      <c r="E498" t="s">
        <v>83</v>
      </c>
      <c r="F498" t="s">
        <v>84</v>
      </c>
      <c r="G498" t="s">
        <v>85</v>
      </c>
      <c r="H498">
        <v>82</v>
      </c>
      <c r="I498">
        <v>39.94</v>
      </c>
      <c r="J498">
        <v>0</v>
      </c>
      <c r="K498">
        <v>0</v>
      </c>
      <c r="O498">
        <v>0</v>
      </c>
      <c r="P498">
        <v>0</v>
      </c>
      <c r="Q498">
        <v>0</v>
      </c>
      <c r="R498">
        <v>0</v>
      </c>
      <c r="S498">
        <v>0</v>
      </c>
      <c r="T498">
        <v>39.94</v>
      </c>
      <c r="U498">
        <v>39.94</v>
      </c>
      <c r="V498">
        <v>202205</v>
      </c>
      <c r="W498">
        <v>202202</v>
      </c>
    </row>
    <row r="499" spans="1:23" x14ac:dyDescent="0.35">
      <c r="A499">
        <v>2022</v>
      </c>
      <c r="B499">
        <v>2022</v>
      </c>
      <c r="C499">
        <v>5</v>
      </c>
      <c r="D499" t="s">
        <v>88</v>
      </c>
      <c r="E499" t="s">
        <v>83</v>
      </c>
      <c r="F499" t="s">
        <v>84</v>
      </c>
      <c r="G499" t="s">
        <v>85</v>
      </c>
      <c r="H499">
        <v>82</v>
      </c>
      <c r="I499">
        <v>723.18</v>
      </c>
      <c r="J499">
        <v>7.31</v>
      </c>
      <c r="K499">
        <v>0</v>
      </c>
      <c r="O499">
        <v>0</v>
      </c>
      <c r="P499">
        <v>0</v>
      </c>
      <c r="Q499">
        <v>0</v>
      </c>
      <c r="R499">
        <v>0</v>
      </c>
      <c r="S499">
        <v>0</v>
      </c>
      <c r="T499">
        <v>730.49</v>
      </c>
      <c r="U499">
        <v>730.49</v>
      </c>
      <c r="V499">
        <v>202205</v>
      </c>
      <c r="W499">
        <v>202205</v>
      </c>
    </row>
    <row r="500" spans="1:23" x14ac:dyDescent="0.35">
      <c r="A500">
        <v>2022</v>
      </c>
      <c r="B500">
        <v>2022</v>
      </c>
      <c r="C500">
        <v>5</v>
      </c>
      <c r="D500" t="s">
        <v>88</v>
      </c>
      <c r="E500" t="s">
        <v>83</v>
      </c>
      <c r="F500" t="s">
        <v>84</v>
      </c>
      <c r="G500" t="s">
        <v>85</v>
      </c>
      <c r="H500">
        <v>82</v>
      </c>
      <c r="I500">
        <v>394.57</v>
      </c>
      <c r="J500">
        <v>3.99</v>
      </c>
      <c r="K500">
        <v>0</v>
      </c>
      <c r="O500">
        <v>0</v>
      </c>
      <c r="P500">
        <v>0</v>
      </c>
      <c r="Q500">
        <v>0</v>
      </c>
      <c r="R500">
        <v>0</v>
      </c>
      <c r="S500">
        <v>0</v>
      </c>
      <c r="T500">
        <v>398.56</v>
      </c>
      <c r="U500">
        <v>398.56</v>
      </c>
      <c r="V500">
        <v>202205</v>
      </c>
      <c r="W500">
        <v>202206</v>
      </c>
    </row>
    <row r="501" spans="1:23" x14ac:dyDescent="0.35">
      <c r="A501">
        <v>2022</v>
      </c>
      <c r="B501">
        <v>2022</v>
      </c>
      <c r="C501">
        <v>5</v>
      </c>
      <c r="D501" t="s">
        <v>88</v>
      </c>
      <c r="E501" t="s">
        <v>83</v>
      </c>
      <c r="F501" t="s">
        <v>84</v>
      </c>
      <c r="G501" t="s">
        <v>85</v>
      </c>
      <c r="H501">
        <v>82</v>
      </c>
      <c r="I501">
        <v>216.2</v>
      </c>
      <c r="J501">
        <v>2.1800000000000002</v>
      </c>
      <c r="K501">
        <v>0</v>
      </c>
      <c r="O501">
        <v>0</v>
      </c>
      <c r="P501">
        <v>0</v>
      </c>
      <c r="Q501">
        <v>0</v>
      </c>
      <c r="R501">
        <v>0</v>
      </c>
      <c r="S501">
        <v>0</v>
      </c>
      <c r="T501">
        <v>218.38</v>
      </c>
      <c r="U501">
        <v>218.38</v>
      </c>
      <c r="V501">
        <v>202205</v>
      </c>
      <c r="W501">
        <v>202207</v>
      </c>
    </row>
    <row r="502" spans="1:23" x14ac:dyDescent="0.35">
      <c r="A502">
        <v>2022</v>
      </c>
      <c r="B502">
        <v>2022</v>
      </c>
      <c r="C502">
        <v>5</v>
      </c>
      <c r="D502" t="s">
        <v>88</v>
      </c>
      <c r="E502" t="s">
        <v>83</v>
      </c>
      <c r="F502" t="s">
        <v>84</v>
      </c>
      <c r="G502" t="s">
        <v>85</v>
      </c>
      <c r="H502">
        <v>82</v>
      </c>
      <c r="I502">
        <v>-18.899999999999999</v>
      </c>
      <c r="J502">
        <v>-0.19</v>
      </c>
      <c r="K502">
        <v>0</v>
      </c>
      <c r="O502">
        <v>0</v>
      </c>
      <c r="P502">
        <v>0</v>
      </c>
      <c r="Q502">
        <v>0</v>
      </c>
      <c r="R502">
        <v>0</v>
      </c>
      <c r="S502">
        <v>0</v>
      </c>
      <c r="T502">
        <v>-19.09</v>
      </c>
      <c r="U502">
        <v>-19.09</v>
      </c>
      <c r="V502">
        <v>202205</v>
      </c>
      <c r="W502">
        <v>202210</v>
      </c>
    </row>
    <row r="503" spans="1:23" x14ac:dyDescent="0.35">
      <c r="A503">
        <v>2022</v>
      </c>
      <c r="B503">
        <v>2022</v>
      </c>
      <c r="C503">
        <v>5</v>
      </c>
      <c r="D503" t="s">
        <v>88</v>
      </c>
      <c r="E503" t="s">
        <v>83</v>
      </c>
      <c r="F503" t="s">
        <v>84</v>
      </c>
      <c r="G503" t="s">
        <v>85</v>
      </c>
      <c r="H503">
        <v>82</v>
      </c>
      <c r="I503">
        <v>-236.84</v>
      </c>
      <c r="J503">
        <v>-2.4</v>
      </c>
      <c r="K503">
        <v>0</v>
      </c>
      <c r="O503">
        <v>0</v>
      </c>
      <c r="P503">
        <v>0</v>
      </c>
      <c r="Q503">
        <v>0</v>
      </c>
      <c r="R503">
        <v>0</v>
      </c>
      <c r="S503">
        <v>0</v>
      </c>
      <c r="T503">
        <v>-239.24</v>
      </c>
      <c r="U503">
        <v>-239.24</v>
      </c>
      <c r="V503">
        <v>202205</v>
      </c>
      <c r="W503">
        <v>202211</v>
      </c>
    </row>
    <row r="504" spans="1:23" x14ac:dyDescent="0.35">
      <c r="A504">
        <v>2022</v>
      </c>
      <c r="B504">
        <v>2022</v>
      </c>
      <c r="C504">
        <v>5</v>
      </c>
      <c r="D504" t="s">
        <v>88</v>
      </c>
      <c r="E504" t="s">
        <v>86</v>
      </c>
      <c r="F504" t="s">
        <v>87</v>
      </c>
      <c r="G504" t="s">
        <v>85</v>
      </c>
      <c r="H504">
        <v>40</v>
      </c>
      <c r="I504">
        <v>2881.66</v>
      </c>
      <c r="J504">
        <v>29.09</v>
      </c>
      <c r="K504">
        <v>0</v>
      </c>
      <c r="O504">
        <v>0</v>
      </c>
      <c r="P504">
        <v>0</v>
      </c>
      <c r="Q504">
        <v>0</v>
      </c>
      <c r="R504">
        <v>0</v>
      </c>
      <c r="S504">
        <v>0</v>
      </c>
      <c r="T504">
        <v>2910.75</v>
      </c>
      <c r="U504">
        <v>2910.75</v>
      </c>
      <c r="V504">
        <v>202205</v>
      </c>
      <c r="W504">
        <v>202206</v>
      </c>
    </row>
    <row r="505" spans="1:23" x14ac:dyDescent="0.35">
      <c r="A505">
        <v>2022</v>
      </c>
      <c r="B505">
        <v>2022</v>
      </c>
      <c r="C505">
        <v>5</v>
      </c>
      <c r="D505" t="s">
        <v>88</v>
      </c>
      <c r="E505" t="s">
        <v>86</v>
      </c>
      <c r="F505" t="s">
        <v>87</v>
      </c>
      <c r="G505" t="s">
        <v>85</v>
      </c>
      <c r="H505">
        <v>71</v>
      </c>
      <c r="I505">
        <v>5.98</v>
      </c>
      <c r="J505">
        <v>0.06</v>
      </c>
      <c r="K505">
        <v>0</v>
      </c>
      <c r="O505">
        <v>0</v>
      </c>
      <c r="P505">
        <v>0</v>
      </c>
      <c r="Q505">
        <v>0</v>
      </c>
      <c r="R505">
        <v>0</v>
      </c>
      <c r="S505">
        <v>0</v>
      </c>
      <c r="T505">
        <v>6.04</v>
      </c>
      <c r="U505">
        <v>6.04</v>
      </c>
      <c r="V505">
        <v>202205</v>
      </c>
      <c r="W505">
        <v>202205</v>
      </c>
    </row>
    <row r="506" spans="1:23" x14ac:dyDescent="0.35">
      <c r="A506">
        <v>2022</v>
      </c>
      <c r="B506">
        <v>2022</v>
      </c>
      <c r="C506">
        <v>5</v>
      </c>
      <c r="D506" t="s">
        <v>88</v>
      </c>
      <c r="E506" t="s">
        <v>86</v>
      </c>
      <c r="F506" t="s">
        <v>87</v>
      </c>
      <c r="G506" t="s">
        <v>85</v>
      </c>
      <c r="H506">
        <v>71</v>
      </c>
      <c r="I506">
        <v>320.55</v>
      </c>
      <c r="J506">
        <v>3.24</v>
      </c>
      <c r="K506">
        <v>0</v>
      </c>
      <c r="O506">
        <v>0</v>
      </c>
      <c r="P506">
        <v>0</v>
      </c>
      <c r="Q506">
        <v>0</v>
      </c>
      <c r="R506">
        <v>0</v>
      </c>
      <c r="S506">
        <v>0</v>
      </c>
      <c r="T506">
        <v>323.79000000000002</v>
      </c>
      <c r="U506">
        <v>323.79000000000002</v>
      </c>
      <c r="V506">
        <v>202205</v>
      </c>
      <c r="W506">
        <v>202206</v>
      </c>
    </row>
    <row r="507" spans="1:23" x14ac:dyDescent="0.35">
      <c r="A507">
        <v>2022</v>
      </c>
      <c r="B507">
        <v>2022</v>
      </c>
      <c r="C507">
        <v>6</v>
      </c>
      <c r="D507" t="s">
        <v>82</v>
      </c>
      <c r="E507" t="s">
        <v>83</v>
      </c>
      <c r="F507" t="s">
        <v>84</v>
      </c>
      <c r="G507" t="s">
        <v>85</v>
      </c>
      <c r="H507">
        <v>10</v>
      </c>
      <c r="I507">
        <v>3764.59</v>
      </c>
      <c r="J507">
        <v>38.020000000000003</v>
      </c>
      <c r="K507">
        <v>0</v>
      </c>
      <c r="O507">
        <v>0</v>
      </c>
      <c r="P507">
        <v>0</v>
      </c>
      <c r="Q507">
        <v>0</v>
      </c>
      <c r="R507">
        <v>0</v>
      </c>
      <c r="S507">
        <v>0</v>
      </c>
      <c r="T507">
        <v>3802.61</v>
      </c>
      <c r="U507">
        <v>3802.61</v>
      </c>
      <c r="V507">
        <v>202206</v>
      </c>
      <c r="W507">
        <v>202206</v>
      </c>
    </row>
    <row r="508" spans="1:23" x14ac:dyDescent="0.35">
      <c r="A508">
        <v>2022</v>
      </c>
      <c r="B508">
        <v>2022</v>
      </c>
      <c r="C508">
        <v>6</v>
      </c>
      <c r="D508" t="s">
        <v>82</v>
      </c>
      <c r="E508" t="s">
        <v>83</v>
      </c>
      <c r="F508" t="s">
        <v>84</v>
      </c>
      <c r="G508" t="s">
        <v>85</v>
      </c>
      <c r="H508">
        <v>10</v>
      </c>
      <c r="I508">
        <v>30798.61</v>
      </c>
      <c r="J508">
        <v>311.07</v>
      </c>
      <c r="K508">
        <v>0</v>
      </c>
      <c r="O508">
        <v>0</v>
      </c>
      <c r="P508">
        <v>0</v>
      </c>
      <c r="Q508">
        <v>0</v>
      </c>
      <c r="R508">
        <v>0</v>
      </c>
      <c r="S508">
        <v>0</v>
      </c>
      <c r="T508">
        <v>31109.68</v>
      </c>
      <c r="U508">
        <v>31109.68</v>
      </c>
      <c r="V508">
        <v>202206</v>
      </c>
      <c r="W508">
        <v>202207</v>
      </c>
    </row>
    <row r="509" spans="1:23" x14ac:dyDescent="0.35">
      <c r="A509">
        <v>2022</v>
      </c>
      <c r="B509">
        <v>2022</v>
      </c>
      <c r="C509">
        <v>6</v>
      </c>
      <c r="D509" t="s">
        <v>82</v>
      </c>
      <c r="E509" t="s">
        <v>83</v>
      </c>
      <c r="F509" t="s">
        <v>84</v>
      </c>
      <c r="G509" t="s">
        <v>85</v>
      </c>
      <c r="H509">
        <v>10</v>
      </c>
      <c r="I509">
        <v>2185.41</v>
      </c>
      <c r="J509">
        <v>22.07</v>
      </c>
      <c r="K509">
        <v>0</v>
      </c>
      <c r="O509">
        <v>0</v>
      </c>
      <c r="P509">
        <v>0</v>
      </c>
      <c r="Q509">
        <v>0</v>
      </c>
      <c r="R509">
        <v>0</v>
      </c>
      <c r="S509">
        <v>0</v>
      </c>
      <c r="T509">
        <v>2207.48</v>
      </c>
      <c r="U509">
        <v>2207.48</v>
      </c>
      <c r="V509">
        <v>202206</v>
      </c>
      <c r="W509">
        <v>202208</v>
      </c>
    </row>
    <row r="510" spans="1:23" x14ac:dyDescent="0.35">
      <c r="A510">
        <v>2022</v>
      </c>
      <c r="B510">
        <v>2022</v>
      </c>
      <c r="C510">
        <v>6</v>
      </c>
      <c r="D510" t="s">
        <v>82</v>
      </c>
      <c r="E510" t="s">
        <v>83</v>
      </c>
      <c r="F510" t="s">
        <v>84</v>
      </c>
      <c r="G510" t="s">
        <v>85</v>
      </c>
      <c r="H510">
        <v>10</v>
      </c>
      <c r="I510">
        <v>3008.42</v>
      </c>
      <c r="J510">
        <v>30.39</v>
      </c>
      <c r="K510">
        <v>0</v>
      </c>
      <c r="O510">
        <v>0</v>
      </c>
      <c r="P510">
        <v>0</v>
      </c>
      <c r="Q510">
        <v>0</v>
      </c>
      <c r="R510">
        <v>0</v>
      </c>
      <c r="S510">
        <v>0</v>
      </c>
      <c r="T510">
        <v>3038.81</v>
      </c>
      <c r="U510">
        <v>3038.81</v>
      </c>
      <c r="V510">
        <v>202206</v>
      </c>
      <c r="W510">
        <v>202209</v>
      </c>
    </row>
    <row r="511" spans="1:23" x14ac:dyDescent="0.35">
      <c r="A511">
        <v>2022</v>
      </c>
      <c r="B511">
        <v>2022</v>
      </c>
      <c r="C511">
        <v>6</v>
      </c>
      <c r="D511" t="s">
        <v>82</v>
      </c>
      <c r="E511" t="s">
        <v>83</v>
      </c>
      <c r="F511" t="s">
        <v>84</v>
      </c>
      <c r="G511" t="s">
        <v>85</v>
      </c>
      <c r="H511">
        <v>10</v>
      </c>
      <c r="I511">
        <v>633.85</v>
      </c>
      <c r="J511">
        <v>6.4</v>
      </c>
      <c r="K511">
        <v>0</v>
      </c>
      <c r="O511">
        <v>0</v>
      </c>
      <c r="P511">
        <v>0</v>
      </c>
      <c r="Q511">
        <v>0</v>
      </c>
      <c r="R511">
        <v>0</v>
      </c>
      <c r="S511">
        <v>0</v>
      </c>
      <c r="T511">
        <v>640.25</v>
      </c>
      <c r="U511">
        <v>640.25</v>
      </c>
      <c r="V511">
        <v>202206</v>
      </c>
      <c r="W511">
        <v>202212</v>
      </c>
    </row>
    <row r="512" spans="1:23" x14ac:dyDescent="0.35">
      <c r="A512">
        <v>2022</v>
      </c>
      <c r="B512">
        <v>2022</v>
      </c>
      <c r="C512">
        <v>6</v>
      </c>
      <c r="D512" t="s">
        <v>82</v>
      </c>
      <c r="E512" t="s">
        <v>83</v>
      </c>
      <c r="F512" t="s">
        <v>84</v>
      </c>
      <c r="G512" t="s">
        <v>85</v>
      </c>
      <c r="H512">
        <v>10</v>
      </c>
      <c r="I512">
        <v>2313.25</v>
      </c>
      <c r="J512">
        <v>23.37</v>
      </c>
      <c r="K512">
        <v>0</v>
      </c>
      <c r="O512">
        <v>0</v>
      </c>
      <c r="P512">
        <v>0</v>
      </c>
      <c r="Q512">
        <v>0</v>
      </c>
      <c r="R512">
        <v>0</v>
      </c>
      <c r="S512">
        <v>0</v>
      </c>
      <c r="T512">
        <v>2336.62</v>
      </c>
      <c r="U512">
        <v>2336.62</v>
      </c>
      <c r="V512">
        <v>202206</v>
      </c>
      <c r="W512">
        <v>202301</v>
      </c>
    </row>
    <row r="513" spans="1:23" x14ac:dyDescent="0.35">
      <c r="A513">
        <v>2022</v>
      </c>
      <c r="B513">
        <v>2022</v>
      </c>
      <c r="C513">
        <v>6</v>
      </c>
      <c r="D513" t="s">
        <v>82</v>
      </c>
      <c r="E513" t="s">
        <v>83</v>
      </c>
      <c r="F513" t="s">
        <v>84</v>
      </c>
      <c r="G513" t="s">
        <v>85</v>
      </c>
      <c r="H513">
        <v>10</v>
      </c>
      <c r="I513">
        <v>2185.41</v>
      </c>
      <c r="J513">
        <v>22.07</v>
      </c>
      <c r="K513">
        <v>0</v>
      </c>
      <c r="O513">
        <v>0</v>
      </c>
      <c r="P513">
        <v>0</v>
      </c>
      <c r="Q513">
        <v>0</v>
      </c>
      <c r="R513">
        <v>0</v>
      </c>
      <c r="S513">
        <v>0</v>
      </c>
      <c r="T513">
        <v>2207.48</v>
      </c>
      <c r="U513">
        <v>2207.48</v>
      </c>
      <c r="V513">
        <v>202206</v>
      </c>
      <c r="W513">
        <v>202302</v>
      </c>
    </row>
    <row r="514" spans="1:23" x14ac:dyDescent="0.35">
      <c r="A514">
        <v>2022</v>
      </c>
      <c r="B514">
        <v>2022</v>
      </c>
      <c r="C514">
        <v>6</v>
      </c>
      <c r="D514" t="s">
        <v>82</v>
      </c>
      <c r="E514" t="s">
        <v>83</v>
      </c>
      <c r="F514" t="s">
        <v>84</v>
      </c>
      <c r="G514" t="s">
        <v>85</v>
      </c>
      <c r="H514">
        <v>20</v>
      </c>
      <c r="I514">
        <v>394867.28</v>
      </c>
      <c r="J514">
        <v>3988.61</v>
      </c>
      <c r="K514">
        <v>0</v>
      </c>
      <c r="O514">
        <v>0</v>
      </c>
      <c r="P514">
        <v>0</v>
      </c>
      <c r="Q514">
        <v>0</v>
      </c>
      <c r="R514">
        <v>0</v>
      </c>
      <c r="S514">
        <v>0</v>
      </c>
      <c r="T514">
        <v>398855.89</v>
      </c>
      <c r="U514">
        <v>398855.89</v>
      </c>
      <c r="V514">
        <v>202206</v>
      </c>
      <c r="W514">
        <v>202207</v>
      </c>
    </row>
    <row r="515" spans="1:23" x14ac:dyDescent="0.35">
      <c r="A515">
        <v>2022</v>
      </c>
      <c r="B515">
        <v>2022</v>
      </c>
      <c r="C515">
        <v>6</v>
      </c>
      <c r="D515" t="s">
        <v>82</v>
      </c>
      <c r="E515" t="s">
        <v>83</v>
      </c>
      <c r="F515" t="s">
        <v>84</v>
      </c>
      <c r="G515" t="s">
        <v>85</v>
      </c>
      <c r="H515">
        <v>20</v>
      </c>
      <c r="I515">
        <v>26487.97</v>
      </c>
      <c r="J515">
        <v>267.55</v>
      </c>
      <c r="K515">
        <v>0</v>
      </c>
      <c r="O515">
        <v>0</v>
      </c>
      <c r="P515">
        <v>0</v>
      </c>
      <c r="Q515">
        <v>0</v>
      </c>
      <c r="R515">
        <v>0</v>
      </c>
      <c r="S515">
        <v>0</v>
      </c>
      <c r="T515">
        <v>26755.52</v>
      </c>
      <c r="U515">
        <v>26755.52</v>
      </c>
      <c r="V515">
        <v>202206</v>
      </c>
      <c r="W515">
        <v>202208</v>
      </c>
    </row>
    <row r="516" spans="1:23" x14ac:dyDescent="0.35">
      <c r="A516">
        <v>2022</v>
      </c>
      <c r="B516">
        <v>2022</v>
      </c>
      <c r="C516">
        <v>6</v>
      </c>
      <c r="D516" t="s">
        <v>82</v>
      </c>
      <c r="E516" t="s">
        <v>83</v>
      </c>
      <c r="F516" t="s">
        <v>84</v>
      </c>
      <c r="G516" t="s">
        <v>85</v>
      </c>
      <c r="H516">
        <v>20</v>
      </c>
      <c r="I516">
        <v>885.99</v>
      </c>
      <c r="J516">
        <v>8.9499999999999993</v>
      </c>
      <c r="K516">
        <v>0</v>
      </c>
      <c r="O516">
        <v>0</v>
      </c>
      <c r="P516">
        <v>0</v>
      </c>
      <c r="Q516">
        <v>0</v>
      </c>
      <c r="R516">
        <v>0</v>
      </c>
      <c r="S516">
        <v>0</v>
      </c>
      <c r="T516">
        <v>894.94</v>
      </c>
      <c r="U516">
        <v>894.94</v>
      </c>
      <c r="V516">
        <v>202206</v>
      </c>
      <c r="W516">
        <v>202209</v>
      </c>
    </row>
    <row r="517" spans="1:23" x14ac:dyDescent="0.35">
      <c r="A517">
        <v>2022</v>
      </c>
      <c r="B517">
        <v>2022</v>
      </c>
      <c r="C517">
        <v>6</v>
      </c>
      <c r="D517" t="s">
        <v>82</v>
      </c>
      <c r="E517" t="s">
        <v>83</v>
      </c>
      <c r="F517" t="s">
        <v>84</v>
      </c>
      <c r="G517" t="s">
        <v>85</v>
      </c>
      <c r="H517">
        <v>40</v>
      </c>
      <c r="I517">
        <v>89568.34</v>
      </c>
      <c r="J517">
        <v>905.07</v>
      </c>
      <c r="K517">
        <v>0</v>
      </c>
      <c r="O517">
        <v>0</v>
      </c>
      <c r="P517">
        <v>0</v>
      </c>
      <c r="Q517">
        <v>0</v>
      </c>
      <c r="R517">
        <v>0</v>
      </c>
      <c r="S517">
        <v>0</v>
      </c>
      <c r="T517">
        <v>90473.41</v>
      </c>
      <c r="U517">
        <v>90473.41</v>
      </c>
      <c r="V517">
        <v>202206</v>
      </c>
      <c r="W517">
        <v>202206</v>
      </c>
    </row>
    <row r="518" spans="1:23" x14ac:dyDescent="0.35">
      <c r="A518">
        <v>2022</v>
      </c>
      <c r="B518">
        <v>2022</v>
      </c>
      <c r="C518">
        <v>6</v>
      </c>
      <c r="D518" t="s">
        <v>82</v>
      </c>
      <c r="E518" t="s">
        <v>83</v>
      </c>
      <c r="F518" t="s">
        <v>84</v>
      </c>
      <c r="G518" t="s">
        <v>85</v>
      </c>
      <c r="H518">
        <v>40</v>
      </c>
      <c r="I518">
        <v>387826.01</v>
      </c>
      <c r="J518">
        <v>3963.36</v>
      </c>
      <c r="K518">
        <v>4499.8</v>
      </c>
      <c r="L518">
        <v>4499.8</v>
      </c>
      <c r="O518">
        <v>0</v>
      </c>
      <c r="P518">
        <v>0</v>
      </c>
      <c r="Q518">
        <v>0</v>
      </c>
      <c r="R518">
        <v>0</v>
      </c>
      <c r="S518">
        <v>0</v>
      </c>
      <c r="T518">
        <v>391789.37</v>
      </c>
      <c r="U518">
        <v>396289.17</v>
      </c>
      <c r="V518">
        <v>202206</v>
      </c>
      <c r="W518">
        <v>202207</v>
      </c>
    </row>
    <row r="519" spans="1:23" x14ac:dyDescent="0.35">
      <c r="A519">
        <v>2022</v>
      </c>
      <c r="B519">
        <v>2022</v>
      </c>
      <c r="C519">
        <v>6</v>
      </c>
      <c r="D519" t="s">
        <v>82</v>
      </c>
      <c r="E519" t="s">
        <v>83</v>
      </c>
      <c r="F519" t="s">
        <v>84</v>
      </c>
      <c r="G519" t="s">
        <v>85</v>
      </c>
      <c r="H519">
        <v>40</v>
      </c>
      <c r="I519">
        <v>17603.55</v>
      </c>
      <c r="J519">
        <v>1053.1199999999999</v>
      </c>
      <c r="K519">
        <v>86647.59</v>
      </c>
      <c r="L519">
        <v>86647.59</v>
      </c>
      <c r="O519">
        <v>0</v>
      </c>
      <c r="P519">
        <v>0</v>
      </c>
      <c r="Q519">
        <v>0</v>
      </c>
      <c r="R519">
        <v>0</v>
      </c>
      <c r="S519">
        <v>0</v>
      </c>
      <c r="T519">
        <v>18656.669999999998</v>
      </c>
      <c r="U519">
        <v>105304.26000000001</v>
      </c>
      <c r="V519">
        <v>202206</v>
      </c>
      <c r="W519">
        <v>202208</v>
      </c>
    </row>
    <row r="520" spans="1:23" x14ac:dyDescent="0.35">
      <c r="A520">
        <v>2022</v>
      </c>
      <c r="B520">
        <v>2022</v>
      </c>
      <c r="C520">
        <v>6</v>
      </c>
      <c r="D520" t="s">
        <v>82</v>
      </c>
      <c r="E520" t="s">
        <v>83</v>
      </c>
      <c r="F520" t="s">
        <v>84</v>
      </c>
      <c r="G520" t="s">
        <v>85</v>
      </c>
      <c r="H520">
        <v>40</v>
      </c>
      <c r="I520">
        <v>2620.17</v>
      </c>
      <c r="J520">
        <v>68.039999999999992</v>
      </c>
      <c r="K520">
        <v>4117.7700000000004</v>
      </c>
      <c r="L520">
        <v>4117.7700000000004</v>
      </c>
      <c r="O520">
        <v>0</v>
      </c>
      <c r="P520">
        <v>0</v>
      </c>
      <c r="Q520">
        <v>0</v>
      </c>
      <c r="R520">
        <v>0</v>
      </c>
      <c r="S520">
        <v>0</v>
      </c>
      <c r="T520">
        <v>2688.21</v>
      </c>
      <c r="U520">
        <v>6805.98</v>
      </c>
      <c r="V520">
        <v>202206</v>
      </c>
      <c r="W520">
        <v>202209</v>
      </c>
    </row>
    <row r="521" spans="1:23" x14ac:dyDescent="0.35">
      <c r="A521">
        <v>2022</v>
      </c>
      <c r="B521">
        <v>2022</v>
      </c>
      <c r="C521">
        <v>6</v>
      </c>
      <c r="D521" t="s">
        <v>82</v>
      </c>
      <c r="E521" t="s">
        <v>83</v>
      </c>
      <c r="F521" t="s">
        <v>84</v>
      </c>
      <c r="G521" t="s">
        <v>85</v>
      </c>
      <c r="H521">
        <v>40</v>
      </c>
      <c r="I521">
        <v>666.46</v>
      </c>
      <c r="J521">
        <v>18.5</v>
      </c>
      <c r="K521">
        <v>1164.21</v>
      </c>
      <c r="L521">
        <v>1164.21</v>
      </c>
      <c r="O521">
        <v>0</v>
      </c>
      <c r="P521">
        <v>0</v>
      </c>
      <c r="Q521">
        <v>0</v>
      </c>
      <c r="R521">
        <v>0</v>
      </c>
      <c r="S521">
        <v>0</v>
      </c>
      <c r="T521">
        <v>684.96</v>
      </c>
      <c r="U521">
        <v>1849.17</v>
      </c>
      <c r="V521">
        <v>202206</v>
      </c>
      <c r="W521">
        <v>202210</v>
      </c>
    </row>
    <row r="522" spans="1:23" x14ac:dyDescent="0.35">
      <c r="A522">
        <v>2022</v>
      </c>
      <c r="B522">
        <v>2022</v>
      </c>
      <c r="C522">
        <v>6</v>
      </c>
      <c r="D522" t="s">
        <v>82</v>
      </c>
      <c r="E522" t="s">
        <v>83</v>
      </c>
      <c r="F522" t="s">
        <v>84</v>
      </c>
      <c r="G522" t="s">
        <v>85</v>
      </c>
      <c r="H522">
        <v>40</v>
      </c>
      <c r="I522">
        <v>-6686.42</v>
      </c>
      <c r="J522">
        <v>-57.34</v>
      </c>
      <c r="K522">
        <v>1010.19</v>
      </c>
      <c r="L522">
        <v>1010.19</v>
      </c>
      <c r="O522">
        <v>0</v>
      </c>
      <c r="P522">
        <v>0</v>
      </c>
      <c r="Q522">
        <v>0</v>
      </c>
      <c r="R522">
        <v>0</v>
      </c>
      <c r="S522">
        <v>0</v>
      </c>
      <c r="T522">
        <v>-6743.76</v>
      </c>
      <c r="U522">
        <v>-5733.57</v>
      </c>
      <c r="V522">
        <v>202206</v>
      </c>
      <c r="W522">
        <v>202211</v>
      </c>
    </row>
    <row r="523" spans="1:23" x14ac:dyDescent="0.35">
      <c r="A523">
        <v>2022</v>
      </c>
      <c r="B523">
        <v>2022</v>
      </c>
      <c r="C523">
        <v>6</v>
      </c>
      <c r="D523" t="s">
        <v>82</v>
      </c>
      <c r="E523" t="s">
        <v>83</v>
      </c>
      <c r="F523" t="s">
        <v>84</v>
      </c>
      <c r="G523" t="s">
        <v>85</v>
      </c>
      <c r="H523">
        <v>40</v>
      </c>
      <c r="I523">
        <v>657.47</v>
      </c>
      <c r="J523">
        <v>22.35</v>
      </c>
      <c r="K523">
        <v>1555.3</v>
      </c>
      <c r="L523">
        <v>1555.3</v>
      </c>
      <c r="O523">
        <v>0</v>
      </c>
      <c r="P523">
        <v>0</v>
      </c>
      <c r="Q523">
        <v>0</v>
      </c>
      <c r="R523">
        <v>0</v>
      </c>
      <c r="S523">
        <v>0</v>
      </c>
      <c r="T523">
        <v>679.82</v>
      </c>
      <c r="U523">
        <v>2235.12</v>
      </c>
      <c r="V523">
        <v>202206</v>
      </c>
      <c r="W523">
        <v>202212</v>
      </c>
    </row>
    <row r="524" spans="1:23" x14ac:dyDescent="0.35">
      <c r="A524">
        <v>2022</v>
      </c>
      <c r="B524">
        <v>2022</v>
      </c>
      <c r="C524">
        <v>6</v>
      </c>
      <c r="D524" t="s">
        <v>82</v>
      </c>
      <c r="E524" t="s">
        <v>83</v>
      </c>
      <c r="F524" t="s">
        <v>84</v>
      </c>
      <c r="G524" t="s">
        <v>85</v>
      </c>
      <c r="H524">
        <v>40</v>
      </c>
      <c r="I524">
        <v>232.54000000000002</v>
      </c>
      <c r="J524">
        <v>96.12</v>
      </c>
      <c r="K524">
        <v>9287.6299999999992</v>
      </c>
      <c r="L524">
        <v>9287.6299999999992</v>
      </c>
      <c r="O524">
        <v>0</v>
      </c>
      <c r="P524">
        <v>0</v>
      </c>
      <c r="Q524">
        <v>0</v>
      </c>
      <c r="R524">
        <v>0</v>
      </c>
      <c r="S524">
        <v>0</v>
      </c>
      <c r="T524">
        <v>328.66</v>
      </c>
      <c r="U524">
        <v>9616.2900000000009</v>
      </c>
      <c r="V524">
        <v>202206</v>
      </c>
      <c r="W524">
        <v>202301</v>
      </c>
    </row>
    <row r="525" spans="1:23" x14ac:dyDescent="0.35">
      <c r="A525">
        <v>2022</v>
      </c>
      <c r="B525">
        <v>2022</v>
      </c>
      <c r="C525">
        <v>6</v>
      </c>
      <c r="D525" t="s">
        <v>82</v>
      </c>
      <c r="E525" t="s">
        <v>83</v>
      </c>
      <c r="F525" t="s">
        <v>84</v>
      </c>
      <c r="G525" t="s">
        <v>85</v>
      </c>
      <c r="H525">
        <v>40</v>
      </c>
      <c r="I525">
        <v>-4380.37</v>
      </c>
      <c r="J525">
        <v>-14.45</v>
      </c>
      <c r="K525">
        <v>2952.05</v>
      </c>
      <c r="L525">
        <v>2952.05</v>
      </c>
      <c r="O525">
        <v>0</v>
      </c>
      <c r="P525">
        <v>0</v>
      </c>
      <c r="Q525">
        <v>0</v>
      </c>
      <c r="R525">
        <v>0</v>
      </c>
      <c r="S525">
        <v>0</v>
      </c>
      <c r="T525">
        <v>-4394.82</v>
      </c>
      <c r="U525">
        <v>-1442.77</v>
      </c>
      <c r="V525">
        <v>202206</v>
      </c>
      <c r="W525">
        <v>202302</v>
      </c>
    </row>
    <row r="526" spans="1:23" x14ac:dyDescent="0.35">
      <c r="A526">
        <v>2022</v>
      </c>
      <c r="B526">
        <v>2022</v>
      </c>
      <c r="C526">
        <v>6</v>
      </c>
      <c r="D526" t="s">
        <v>82</v>
      </c>
      <c r="E526" t="s">
        <v>83</v>
      </c>
      <c r="F526" t="s">
        <v>84</v>
      </c>
      <c r="G526" t="s">
        <v>85</v>
      </c>
      <c r="H526">
        <v>50</v>
      </c>
      <c r="I526">
        <v>27730.98</v>
      </c>
      <c r="J526">
        <v>280.10000000000002</v>
      </c>
      <c r="K526">
        <v>0</v>
      </c>
      <c r="O526">
        <v>0</v>
      </c>
      <c r="P526">
        <v>0</v>
      </c>
      <c r="Q526">
        <v>0</v>
      </c>
      <c r="R526">
        <v>0</v>
      </c>
      <c r="S526">
        <v>0</v>
      </c>
      <c r="T526">
        <v>28011.08</v>
      </c>
      <c r="U526">
        <v>28011.08</v>
      </c>
      <c r="V526">
        <v>202206</v>
      </c>
      <c r="W526">
        <v>202207</v>
      </c>
    </row>
    <row r="527" spans="1:23" x14ac:dyDescent="0.35">
      <c r="A527">
        <v>2022</v>
      </c>
      <c r="B527">
        <v>2022</v>
      </c>
      <c r="C527">
        <v>6</v>
      </c>
      <c r="D527" t="s">
        <v>82</v>
      </c>
      <c r="E527" t="s">
        <v>83</v>
      </c>
      <c r="F527" t="s">
        <v>84</v>
      </c>
      <c r="G527" t="s">
        <v>85</v>
      </c>
      <c r="H527">
        <v>50</v>
      </c>
      <c r="I527">
        <v>204.05</v>
      </c>
      <c r="J527">
        <v>2.06</v>
      </c>
      <c r="K527">
        <v>0</v>
      </c>
      <c r="O527">
        <v>0</v>
      </c>
      <c r="P527">
        <v>0</v>
      </c>
      <c r="Q527">
        <v>0</v>
      </c>
      <c r="R527">
        <v>0</v>
      </c>
      <c r="S527">
        <v>0</v>
      </c>
      <c r="T527">
        <v>206.11</v>
      </c>
      <c r="U527">
        <v>206.11</v>
      </c>
      <c r="V527">
        <v>202206</v>
      </c>
      <c r="W527">
        <v>202208</v>
      </c>
    </row>
    <row r="528" spans="1:23" x14ac:dyDescent="0.35">
      <c r="A528">
        <v>2022</v>
      </c>
      <c r="B528">
        <v>2022</v>
      </c>
      <c r="C528">
        <v>6</v>
      </c>
      <c r="D528" t="s">
        <v>82</v>
      </c>
      <c r="E528" t="s">
        <v>83</v>
      </c>
      <c r="F528" t="s">
        <v>84</v>
      </c>
      <c r="G528" t="s">
        <v>85</v>
      </c>
      <c r="H528">
        <v>60</v>
      </c>
      <c r="I528">
        <v>642545.67000000004</v>
      </c>
      <c r="J528">
        <v>6490.35</v>
      </c>
      <c r="K528">
        <v>0</v>
      </c>
      <c r="O528">
        <v>10316.94</v>
      </c>
      <c r="P528">
        <v>24828.06</v>
      </c>
      <c r="Q528">
        <v>2336.13</v>
      </c>
      <c r="R528">
        <v>93304.49</v>
      </c>
      <c r="S528">
        <v>6183.87</v>
      </c>
      <c r="T528">
        <v>638719.07999999996</v>
      </c>
      <c r="U528">
        <v>638719.07999999996</v>
      </c>
      <c r="V528">
        <v>202206</v>
      </c>
      <c r="W528">
        <v>202206</v>
      </c>
    </row>
    <row r="529" spans="1:23" x14ac:dyDescent="0.35">
      <c r="A529">
        <v>2022</v>
      </c>
      <c r="B529">
        <v>2022</v>
      </c>
      <c r="C529">
        <v>6</v>
      </c>
      <c r="D529" t="s">
        <v>82</v>
      </c>
      <c r="E529" t="s">
        <v>83</v>
      </c>
      <c r="F529" t="s">
        <v>84</v>
      </c>
      <c r="G529" t="s">
        <v>85</v>
      </c>
      <c r="H529">
        <v>60</v>
      </c>
      <c r="I529">
        <v>1450358.66</v>
      </c>
      <c r="J529">
        <v>14650.1</v>
      </c>
      <c r="K529">
        <v>0</v>
      </c>
      <c r="O529">
        <v>17075.18</v>
      </c>
      <c r="P529">
        <v>35787.339999999997</v>
      </c>
      <c r="Q529">
        <v>3017.36</v>
      </c>
      <c r="R529">
        <v>151969.5</v>
      </c>
      <c r="S529">
        <v>10030.74</v>
      </c>
      <c r="T529">
        <v>1447933.58</v>
      </c>
      <c r="U529">
        <v>1447933.58</v>
      </c>
      <c r="V529">
        <v>202206</v>
      </c>
      <c r="W529">
        <v>202207</v>
      </c>
    </row>
    <row r="530" spans="1:23" x14ac:dyDescent="0.35">
      <c r="A530">
        <v>2022</v>
      </c>
      <c r="B530">
        <v>2022</v>
      </c>
      <c r="C530">
        <v>6</v>
      </c>
      <c r="D530" t="s">
        <v>82</v>
      </c>
      <c r="E530" t="s">
        <v>83</v>
      </c>
      <c r="F530" t="s">
        <v>84</v>
      </c>
      <c r="G530" t="s">
        <v>85</v>
      </c>
      <c r="H530">
        <v>60</v>
      </c>
      <c r="I530">
        <v>264375.96999999997</v>
      </c>
      <c r="J530">
        <v>2670.46</v>
      </c>
      <c r="K530">
        <v>0</v>
      </c>
      <c r="O530">
        <v>3427.78</v>
      </c>
      <c r="P530">
        <v>7969.91</v>
      </c>
      <c r="Q530">
        <v>847.22</v>
      </c>
      <c r="R530">
        <v>30878.07</v>
      </c>
      <c r="S530">
        <v>2298.2600000000002</v>
      </c>
      <c r="T530">
        <v>263618.65000000002</v>
      </c>
      <c r="U530">
        <v>263618.65000000002</v>
      </c>
      <c r="V530">
        <v>202206</v>
      </c>
      <c r="W530">
        <v>202208</v>
      </c>
    </row>
    <row r="531" spans="1:23" x14ac:dyDescent="0.35">
      <c r="A531">
        <v>2022</v>
      </c>
      <c r="B531">
        <v>2022</v>
      </c>
      <c r="C531">
        <v>6</v>
      </c>
      <c r="D531" t="s">
        <v>82</v>
      </c>
      <c r="E531" t="s">
        <v>83</v>
      </c>
      <c r="F531" t="s">
        <v>84</v>
      </c>
      <c r="G531" t="s">
        <v>85</v>
      </c>
      <c r="H531">
        <v>60</v>
      </c>
      <c r="I531">
        <v>18047.18</v>
      </c>
      <c r="J531">
        <v>182.29</v>
      </c>
      <c r="K531">
        <v>0</v>
      </c>
      <c r="O531">
        <v>506</v>
      </c>
      <c r="P531">
        <v>661.89</v>
      </c>
      <c r="Q531">
        <v>78.45</v>
      </c>
      <c r="R531">
        <v>3075.33</v>
      </c>
      <c r="S531">
        <v>191.17</v>
      </c>
      <c r="T531">
        <v>17723.47</v>
      </c>
      <c r="U531">
        <v>17723.47</v>
      </c>
      <c r="V531">
        <v>202206</v>
      </c>
      <c r="W531">
        <v>202209</v>
      </c>
    </row>
    <row r="532" spans="1:23" x14ac:dyDescent="0.35">
      <c r="A532">
        <v>2022</v>
      </c>
      <c r="B532">
        <v>2022</v>
      </c>
      <c r="C532">
        <v>6</v>
      </c>
      <c r="D532" t="s">
        <v>82</v>
      </c>
      <c r="E532" t="s">
        <v>83</v>
      </c>
      <c r="F532" t="s">
        <v>84</v>
      </c>
      <c r="G532" t="s">
        <v>85</v>
      </c>
      <c r="H532">
        <v>60</v>
      </c>
      <c r="I532">
        <v>2902.03</v>
      </c>
      <c r="J532">
        <v>29.31</v>
      </c>
      <c r="K532">
        <v>0</v>
      </c>
      <c r="O532">
        <v>0</v>
      </c>
      <c r="P532">
        <v>0</v>
      </c>
      <c r="Q532">
        <v>0</v>
      </c>
      <c r="R532">
        <v>0</v>
      </c>
      <c r="S532">
        <v>0</v>
      </c>
      <c r="T532">
        <v>2931.34</v>
      </c>
      <c r="U532">
        <v>2931.34</v>
      </c>
      <c r="V532">
        <v>202206</v>
      </c>
      <c r="W532">
        <v>202211</v>
      </c>
    </row>
    <row r="533" spans="1:23" x14ac:dyDescent="0.35">
      <c r="A533">
        <v>2022</v>
      </c>
      <c r="B533">
        <v>2022</v>
      </c>
      <c r="C533">
        <v>6</v>
      </c>
      <c r="D533" t="s">
        <v>82</v>
      </c>
      <c r="E533" t="s">
        <v>83</v>
      </c>
      <c r="F533" t="s">
        <v>84</v>
      </c>
      <c r="G533" t="s">
        <v>85</v>
      </c>
      <c r="H533">
        <v>71</v>
      </c>
      <c r="I533">
        <v>221970.1</v>
      </c>
      <c r="J533">
        <v>2242.69</v>
      </c>
      <c r="K533">
        <v>0</v>
      </c>
      <c r="O533">
        <v>0</v>
      </c>
      <c r="P533">
        <v>0</v>
      </c>
      <c r="Q533">
        <v>0</v>
      </c>
      <c r="R533">
        <v>0</v>
      </c>
      <c r="S533">
        <v>0</v>
      </c>
      <c r="T533">
        <v>224212.79</v>
      </c>
      <c r="U533">
        <v>224212.79</v>
      </c>
      <c r="V533">
        <v>202206</v>
      </c>
      <c r="W533">
        <v>202206</v>
      </c>
    </row>
    <row r="534" spans="1:23" x14ac:dyDescent="0.35">
      <c r="A534">
        <v>2022</v>
      </c>
      <c r="B534">
        <v>2022</v>
      </c>
      <c r="C534">
        <v>6</v>
      </c>
      <c r="D534" t="s">
        <v>82</v>
      </c>
      <c r="E534" t="s">
        <v>83</v>
      </c>
      <c r="F534" t="s">
        <v>84</v>
      </c>
      <c r="G534" t="s">
        <v>85</v>
      </c>
      <c r="H534">
        <v>71</v>
      </c>
      <c r="I534">
        <v>391375.74</v>
      </c>
      <c r="J534">
        <v>3953.76</v>
      </c>
      <c r="K534">
        <v>0</v>
      </c>
      <c r="O534">
        <v>0</v>
      </c>
      <c r="P534">
        <v>0</v>
      </c>
      <c r="Q534">
        <v>0</v>
      </c>
      <c r="R534">
        <v>0</v>
      </c>
      <c r="S534">
        <v>0</v>
      </c>
      <c r="T534">
        <v>395329.5</v>
      </c>
      <c r="U534">
        <v>395329.5</v>
      </c>
      <c r="V534">
        <v>202206</v>
      </c>
      <c r="W534">
        <v>202207</v>
      </c>
    </row>
    <row r="535" spans="1:23" x14ac:dyDescent="0.35">
      <c r="A535">
        <v>2022</v>
      </c>
      <c r="B535">
        <v>2022</v>
      </c>
      <c r="C535">
        <v>6</v>
      </c>
      <c r="D535" t="s">
        <v>82</v>
      </c>
      <c r="E535" t="s">
        <v>83</v>
      </c>
      <c r="F535" t="s">
        <v>84</v>
      </c>
      <c r="G535" t="s">
        <v>85</v>
      </c>
      <c r="H535">
        <v>71</v>
      </c>
      <c r="I535">
        <v>33496.39</v>
      </c>
      <c r="J535">
        <v>338.12</v>
      </c>
      <c r="K535">
        <v>0</v>
      </c>
      <c r="O535">
        <v>0</v>
      </c>
      <c r="P535">
        <v>0</v>
      </c>
      <c r="Q535">
        <v>0</v>
      </c>
      <c r="R535">
        <v>0</v>
      </c>
      <c r="S535">
        <v>0</v>
      </c>
      <c r="T535">
        <v>33834.51</v>
      </c>
      <c r="U535">
        <v>33834.51</v>
      </c>
      <c r="V535">
        <v>202206</v>
      </c>
      <c r="W535">
        <v>202208</v>
      </c>
    </row>
    <row r="536" spans="1:23" x14ac:dyDescent="0.35">
      <c r="A536">
        <v>2022</v>
      </c>
      <c r="B536">
        <v>2022</v>
      </c>
      <c r="C536">
        <v>6</v>
      </c>
      <c r="D536" t="s">
        <v>82</v>
      </c>
      <c r="E536" t="s">
        <v>83</v>
      </c>
      <c r="F536" t="s">
        <v>84</v>
      </c>
      <c r="G536" t="s">
        <v>85</v>
      </c>
      <c r="H536">
        <v>71</v>
      </c>
      <c r="I536">
        <v>23565.79</v>
      </c>
      <c r="J536">
        <v>238.06</v>
      </c>
      <c r="K536">
        <v>0</v>
      </c>
      <c r="O536">
        <v>0</v>
      </c>
      <c r="P536">
        <v>0</v>
      </c>
      <c r="Q536">
        <v>0</v>
      </c>
      <c r="R536">
        <v>0</v>
      </c>
      <c r="S536">
        <v>0</v>
      </c>
      <c r="T536">
        <v>23803.85</v>
      </c>
      <c r="U536">
        <v>23803.85</v>
      </c>
      <c r="V536">
        <v>202206</v>
      </c>
      <c r="W536">
        <v>202209</v>
      </c>
    </row>
    <row r="537" spans="1:23" x14ac:dyDescent="0.35">
      <c r="A537">
        <v>2022</v>
      </c>
      <c r="B537">
        <v>2022</v>
      </c>
      <c r="C537">
        <v>6</v>
      </c>
      <c r="D537" t="s">
        <v>82</v>
      </c>
      <c r="E537" t="s">
        <v>83</v>
      </c>
      <c r="F537" t="s">
        <v>84</v>
      </c>
      <c r="G537" t="s">
        <v>85</v>
      </c>
      <c r="H537">
        <v>71</v>
      </c>
      <c r="I537">
        <v>12607.28</v>
      </c>
      <c r="J537">
        <v>127.3</v>
      </c>
      <c r="K537">
        <v>0</v>
      </c>
      <c r="O537">
        <v>0</v>
      </c>
      <c r="P537">
        <v>0</v>
      </c>
      <c r="Q537">
        <v>0</v>
      </c>
      <c r="R537">
        <v>0</v>
      </c>
      <c r="S537">
        <v>0</v>
      </c>
      <c r="T537">
        <v>12734.58</v>
      </c>
      <c r="U537">
        <v>12734.58</v>
      </c>
      <c r="V537">
        <v>202206</v>
      </c>
      <c r="W537">
        <v>202210</v>
      </c>
    </row>
    <row r="538" spans="1:23" x14ac:dyDescent="0.35">
      <c r="A538">
        <v>2022</v>
      </c>
      <c r="B538">
        <v>2022</v>
      </c>
      <c r="C538">
        <v>6</v>
      </c>
      <c r="D538" t="s">
        <v>82</v>
      </c>
      <c r="E538" t="s">
        <v>83</v>
      </c>
      <c r="F538" t="s">
        <v>84</v>
      </c>
      <c r="G538" t="s">
        <v>85</v>
      </c>
      <c r="H538">
        <v>71</v>
      </c>
      <c r="I538">
        <v>10704.5</v>
      </c>
      <c r="J538">
        <v>108.13</v>
      </c>
      <c r="K538">
        <v>0</v>
      </c>
      <c r="O538">
        <v>0</v>
      </c>
      <c r="P538">
        <v>0</v>
      </c>
      <c r="Q538">
        <v>0</v>
      </c>
      <c r="R538">
        <v>0</v>
      </c>
      <c r="S538">
        <v>0</v>
      </c>
      <c r="T538">
        <v>10812.63</v>
      </c>
      <c r="U538">
        <v>10812.63</v>
      </c>
      <c r="V538">
        <v>202206</v>
      </c>
      <c r="W538">
        <v>202211</v>
      </c>
    </row>
    <row r="539" spans="1:23" x14ac:dyDescent="0.35">
      <c r="A539">
        <v>2022</v>
      </c>
      <c r="B539">
        <v>2022</v>
      </c>
      <c r="C539">
        <v>6</v>
      </c>
      <c r="D539" t="s">
        <v>82</v>
      </c>
      <c r="E539" t="s">
        <v>83</v>
      </c>
      <c r="F539" t="s">
        <v>84</v>
      </c>
      <c r="G539" t="s">
        <v>85</v>
      </c>
      <c r="H539">
        <v>71</v>
      </c>
      <c r="I539">
        <v>4200.72</v>
      </c>
      <c r="J539">
        <v>42.44</v>
      </c>
      <c r="K539">
        <v>0</v>
      </c>
      <c r="O539">
        <v>0</v>
      </c>
      <c r="P539">
        <v>0</v>
      </c>
      <c r="Q539">
        <v>0</v>
      </c>
      <c r="R539">
        <v>0</v>
      </c>
      <c r="S539">
        <v>0</v>
      </c>
      <c r="T539">
        <v>4243.16</v>
      </c>
      <c r="U539">
        <v>4243.16</v>
      </c>
      <c r="V539">
        <v>202206</v>
      </c>
      <c r="W539">
        <v>202212</v>
      </c>
    </row>
    <row r="540" spans="1:23" x14ac:dyDescent="0.35">
      <c r="A540">
        <v>2022</v>
      </c>
      <c r="B540">
        <v>2022</v>
      </c>
      <c r="C540">
        <v>6</v>
      </c>
      <c r="D540" t="s">
        <v>82</v>
      </c>
      <c r="E540" t="s">
        <v>83</v>
      </c>
      <c r="F540" t="s">
        <v>84</v>
      </c>
      <c r="G540" t="s">
        <v>85</v>
      </c>
      <c r="H540">
        <v>71</v>
      </c>
      <c r="I540">
        <v>5794.12</v>
      </c>
      <c r="J540">
        <v>58.58</v>
      </c>
      <c r="K540">
        <v>0</v>
      </c>
      <c r="O540">
        <v>0</v>
      </c>
      <c r="P540">
        <v>0</v>
      </c>
      <c r="Q540">
        <v>0</v>
      </c>
      <c r="R540">
        <v>0</v>
      </c>
      <c r="S540">
        <v>0</v>
      </c>
      <c r="T540">
        <v>5852.7</v>
      </c>
      <c r="U540">
        <v>5852.7</v>
      </c>
      <c r="V540">
        <v>202206</v>
      </c>
      <c r="W540">
        <v>202301</v>
      </c>
    </row>
    <row r="541" spans="1:23" x14ac:dyDescent="0.35">
      <c r="A541">
        <v>2022</v>
      </c>
      <c r="B541">
        <v>2022</v>
      </c>
      <c r="C541">
        <v>6</v>
      </c>
      <c r="D541" t="s">
        <v>82</v>
      </c>
      <c r="E541" t="s">
        <v>83</v>
      </c>
      <c r="F541" t="s">
        <v>84</v>
      </c>
      <c r="G541" t="s">
        <v>85</v>
      </c>
      <c r="H541">
        <v>71</v>
      </c>
      <c r="I541">
        <v>1491.09</v>
      </c>
      <c r="J541">
        <v>15.11</v>
      </c>
      <c r="K541">
        <v>0</v>
      </c>
      <c r="O541">
        <v>0</v>
      </c>
      <c r="P541">
        <v>0</v>
      </c>
      <c r="Q541">
        <v>0</v>
      </c>
      <c r="R541">
        <v>0</v>
      </c>
      <c r="S541">
        <v>0</v>
      </c>
      <c r="T541">
        <v>1506.2</v>
      </c>
      <c r="U541">
        <v>1506.2</v>
      </c>
      <c r="V541">
        <v>202206</v>
      </c>
      <c r="W541">
        <v>202302</v>
      </c>
    </row>
    <row r="542" spans="1:23" x14ac:dyDescent="0.35">
      <c r="A542">
        <v>2022</v>
      </c>
      <c r="B542">
        <v>2022</v>
      </c>
      <c r="C542">
        <v>6</v>
      </c>
      <c r="D542" t="s">
        <v>82</v>
      </c>
      <c r="E542" t="s">
        <v>83</v>
      </c>
      <c r="F542" t="s">
        <v>84</v>
      </c>
      <c r="G542" t="s">
        <v>85</v>
      </c>
      <c r="H542">
        <v>72</v>
      </c>
      <c r="I542">
        <v>747.77</v>
      </c>
      <c r="J542">
        <v>7.56</v>
      </c>
      <c r="K542">
        <v>0</v>
      </c>
      <c r="O542">
        <v>0</v>
      </c>
      <c r="P542">
        <v>0</v>
      </c>
      <c r="Q542">
        <v>0</v>
      </c>
      <c r="R542">
        <v>0</v>
      </c>
      <c r="S542">
        <v>0</v>
      </c>
      <c r="T542">
        <v>755.33</v>
      </c>
      <c r="U542">
        <v>755.33</v>
      </c>
      <c r="V542">
        <v>202206</v>
      </c>
      <c r="W542">
        <v>202206</v>
      </c>
    </row>
    <row r="543" spans="1:23" x14ac:dyDescent="0.35">
      <c r="A543">
        <v>2022</v>
      </c>
      <c r="B543">
        <v>2022</v>
      </c>
      <c r="C543">
        <v>6</v>
      </c>
      <c r="D543" t="s">
        <v>82</v>
      </c>
      <c r="E543" t="s">
        <v>83</v>
      </c>
      <c r="F543" t="s">
        <v>84</v>
      </c>
      <c r="G543" t="s">
        <v>85</v>
      </c>
      <c r="H543">
        <v>72</v>
      </c>
      <c r="I543">
        <v>1279.81</v>
      </c>
      <c r="J543">
        <v>12.93</v>
      </c>
      <c r="K543">
        <v>0</v>
      </c>
      <c r="O543">
        <v>0</v>
      </c>
      <c r="P543">
        <v>0</v>
      </c>
      <c r="Q543">
        <v>0</v>
      </c>
      <c r="R543">
        <v>0</v>
      </c>
      <c r="S543">
        <v>0</v>
      </c>
      <c r="T543">
        <v>1292.74</v>
      </c>
      <c r="U543">
        <v>1292.74</v>
      </c>
      <c r="V543">
        <v>202206</v>
      </c>
      <c r="W543">
        <v>202207</v>
      </c>
    </row>
    <row r="544" spans="1:23" x14ac:dyDescent="0.35">
      <c r="A544">
        <v>2022</v>
      </c>
      <c r="B544">
        <v>2022</v>
      </c>
      <c r="C544">
        <v>6</v>
      </c>
      <c r="D544" t="s">
        <v>82</v>
      </c>
      <c r="E544" t="s">
        <v>83</v>
      </c>
      <c r="F544" t="s">
        <v>84</v>
      </c>
      <c r="G544" t="s">
        <v>85</v>
      </c>
      <c r="H544">
        <v>72</v>
      </c>
      <c r="I544">
        <v>202.7</v>
      </c>
      <c r="J544">
        <v>2.0499999999999998</v>
      </c>
      <c r="K544">
        <v>0</v>
      </c>
      <c r="O544">
        <v>0</v>
      </c>
      <c r="P544">
        <v>0</v>
      </c>
      <c r="Q544">
        <v>0</v>
      </c>
      <c r="R544">
        <v>0</v>
      </c>
      <c r="S544">
        <v>0</v>
      </c>
      <c r="T544">
        <v>204.75</v>
      </c>
      <c r="U544">
        <v>204.75</v>
      </c>
      <c r="V544">
        <v>202206</v>
      </c>
      <c r="W544">
        <v>202209</v>
      </c>
    </row>
    <row r="545" spans="1:23" x14ac:dyDescent="0.35">
      <c r="A545">
        <v>2022</v>
      </c>
      <c r="B545">
        <v>2022</v>
      </c>
      <c r="C545">
        <v>6</v>
      </c>
      <c r="D545" t="s">
        <v>82</v>
      </c>
      <c r="E545" t="s">
        <v>83</v>
      </c>
      <c r="F545" t="s">
        <v>84</v>
      </c>
      <c r="G545" t="s">
        <v>85</v>
      </c>
      <c r="H545">
        <v>72</v>
      </c>
      <c r="I545">
        <v>41.61</v>
      </c>
      <c r="J545">
        <v>0.42</v>
      </c>
      <c r="K545">
        <v>0</v>
      </c>
      <c r="O545">
        <v>0</v>
      </c>
      <c r="P545">
        <v>0</v>
      </c>
      <c r="Q545">
        <v>0</v>
      </c>
      <c r="R545">
        <v>0</v>
      </c>
      <c r="S545">
        <v>0</v>
      </c>
      <c r="T545">
        <v>42.03</v>
      </c>
      <c r="U545">
        <v>42.03</v>
      </c>
      <c r="V545">
        <v>202206</v>
      </c>
      <c r="W545">
        <v>202212</v>
      </c>
    </row>
    <row r="546" spans="1:23" x14ac:dyDescent="0.35">
      <c r="A546">
        <v>2022</v>
      </c>
      <c r="B546">
        <v>2022</v>
      </c>
      <c r="C546">
        <v>6</v>
      </c>
      <c r="D546" t="s">
        <v>82</v>
      </c>
      <c r="E546" t="s">
        <v>83</v>
      </c>
      <c r="F546" t="s">
        <v>84</v>
      </c>
      <c r="G546" t="s">
        <v>85</v>
      </c>
      <c r="H546">
        <v>81</v>
      </c>
      <c r="I546">
        <v>2043.95</v>
      </c>
      <c r="J546">
        <v>20.67</v>
      </c>
      <c r="K546">
        <v>0</v>
      </c>
      <c r="O546">
        <v>0</v>
      </c>
      <c r="P546">
        <v>0</v>
      </c>
      <c r="Q546">
        <v>0</v>
      </c>
      <c r="R546">
        <v>0</v>
      </c>
      <c r="S546">
        <v>0</v>
      </c>
      <c r="T546">
        <v>2064.62</v>
      </c>
      <c r="U546">
        <v>2064.62</v>
      </c>
      <c r="V546">
        <v>202206</v>
      </c>
      <c r="W546">
        <v>202206</v>
      </c>
    </row>
    <row r="547" spans="1:23" x14ac:dyDescent="0.35">
      <c r="A547">
        <v>2022</v>
      </c>
      <c r="B547">
        <v>2022</v>
      </c>
      <c r="C547">
        <v>6</v>
      </c>
      <c r="D547" t="s">
        <v>82</v>
      </c>
      <c r="E547" t="s">
        <v>83</v>
      </c>
      <c r="F547" t="s">
        <v>84</v>
      </c>
      <c r="G547" t="s">
        <v>85</v>
      </c>
      <c r="H547">
        <v>81</v>
      </c>
      <c r="I547">
        <v>4967.34</v>
      </c>
      <c r="J547">
        <v>50.18</v>
      </c>
      <c r="K547">
        <v>0</v>
      </c>
      <c r="O547">
        <v>0</v>
      </c>
      <c r="P547">
        <v>0</v>
      </c>
      <c r="Q547">
        <v>0</v>
      </c>
      <c r="R547">
        <v>0</v>
      </c>
      <c r="S547">
        <v>0</v>
      </c>
      <c r="T547">
        <v>5017.5200000000004</v>
      </c>
      <c r="U547">
        <v>5017.5200000000004</v>
      </c>
      <c r="V547">
        <v>202206</v>
      </c>
      <c r="W547">
        <v>202207</v>
      </c>
    </row>
    <row r="548" spans="1:23" x14ac:dyDescent="0.35">
      <c r="A548">
        <v>2022</v>
      </c>
      <c r="B548">
        <v>2022</v>
      </c>
      <c r="C548">
        <v>6</v>
      </c>
      <c r="D548" t="s">
        <v>82</v>
      </c>
      <c r="E548" t="s">
        <v>83</v>
      </c>
      <c r="F548" t="s">
        <v>84</v>
      </c>
      <c r="G548" t="s">
        <v>85</v>
      </c>
      <c r="H548">
        <v>81</v>
      </c>
      <c r="I548">
        <v>124.24</v>
      </c>
      <c r="J548">
        <v>1.26</v>
      </c>
      <c r="K548">
        <v>0</v>
      </c>
      <c r="O548">
        <v>0</v>
      </c>
      <c r="P548">
        <v>0</v>
      </c>
      <c r="Q548">
        <v>0</v>
      </c>
      <c r="R548">
        <v>0</v>
      </c>
      <c r="S548">
        <v>0</v>
      </c>
      <c r="T548">
        <v>125.5</v>
      </c>
      <c r="U548">
        <v>125.5</v>
      </c>
      <c r="V548">
        <v>202206</v>
      </c>
      <c r="W548">
        <v>202208</v>
      </c>
    </row>
    <row r="549" spans="1:23" x14ac:dyDescent="0.35">
      <c r="A549">
        <v>2022</v>
      </c>
      <c r="B549">
        <v>2022</v>
      </c>
      <c r="C549">
        <v>6</v>
      </c>
      <c r="D549" t="s">
        <v>82</v>
      </c>
      <c r="E549" t="s">
        <v>83</v>
      </c>
      <c r="F549" t="s">
        <v>84</v>
      </c>
      <c r="G549" t="s">
        <v>85</v>
      </c>
      <c r="H549">
        <v>82</v>
      </c>
      <c r="I549">
        <v>13.31</v>
      </c>
      <c r="J549">
        <v>0</v>
      </c>
      <c r="K549">
        <v>0</v>
      </c>
      <c r="O549">
        <v>0</v>
      </c>
      <c r="P549">
        <v>0</v>
      </c>
      <c r="Q549">
        <v>0</v>
      </c>
      <c r="R549">
        <v>0</v>
      </c>
      <c r="S549">
        <v>0</v>
      </c>
      <c r="T549">
        <v>13.31</v>
      </c>
      <c r="U549">
        <v>13.31</v>
      </c>
      <c r="V549">
        <v>202206</v>
      </c>
      <c r="W549">
        <v>202203</v>
      </c>
    </row>
    <row r="550" spans="1:23" x14ac:dyDescent="0.35">
      <c r="A550">
        <v>2022</v>
      </c>
      <c r="B550">
        <v>2022</v>
      </c>
      <c r="C550">
        <v>6</v>
      </c>
      <c r="D550" t="s">
        <v>82</v>
      </c>
      <c r="E550" t="s">
        <v>83</v>
      </c>
      <c r="F550" t="s">
        <v>84</v>
      </c>
      <c r="G550" t="s">
        <v>85</v>
      </c>
      <c r="H550">
        <v>82</v>
      </c>
      <c r="I550">
        <v>206.25</v>
      </c>
      <c r="J550">
        <v>0</v>
      </c>
      <c r="K550">
        <v>0</v>
      </c>
      <c r="O550">
        <v>0</v>
      </c>
      <c r="P550">
        <v>0</v>
      </c>
      <c r="Q550">
        <v>0</v>
      </c>
      <c r="R550">
        <v>0</v>
      </c>
      <c r="S550">
        <v>0</v>
      </c>
      <c r="T550">
        <v>206.25</v>
      </c>
      <c r="U550">
        <v>206.25</v>
      </c>
      <c r="V550">
        <v>202206</v>
      </c>
      <c r="W550">
        <v>202204</v>
      </c>
    </row>
    <row r="551" spans="1:23" x14ac:dyDescent="0.35">
      <c r="A551">
        <v>2022</v>
      </c>
      <c r="B551">
        <v>2022</v>
      </c>
      <c r="C551">
        <v>6</v>
      </c>
      <c r="D551" t="s">
        <v>82</v>
      </c>
      <c r="E551" t="s">
        <v>83</v>
      </c>
      <c r="F551" t="s">
        <v>84</v>
      </c>
      <c r="G551" t="s">
        <v>85</v>
      </c>
      <c r="H551">
        <v>82</v>
      </c>
      <c r="I551">
        <v>476.91</v>
      </c>
      <c r="J551">
        <v>4.79</v>
      </c>
      <c r="K551">
        <v>0</v>
      </c>
      <c r="O551">
        <v>0</v>
      </c>
      <c r="P551">
        <v>0</v>
      </c>
      <c r="Q551">
        <v>0</v>
      </c>
      <c r="R551">
        <v>0</v>
      </c>
      <c r="S551">
        <v>0</v>
      </c>
      <c r="T551">
        <v>481.7</v>
      </c>
      <c r="U551">
        <v>481.7</v>
      </c>
      <c r="V551">
        <v>202206</v>
      </c>
      <c r="W551">
        <v>202205</v>
      </c>
    </row>
    <row r="552" spans="1:23" x14ac:dyDescent="0.35">
      <c r="A552">
        <v>2022</v>
      </c>
      <c r="B552">
        <v>2022</v>
      </c>
      <c r="C552">
        <v>6</v>
      </c>
      <c r="D552" t="s">
        <v>82</v>
      </c>
      <c r="E552" t="s">
        <v>83</v>
      </c>
      <c r="F552" t="s">
        <v>84</v>
      </c>
      <c r="G552" t="s">
        <v>85</v>
      </c>
      <c r="H552">
        <v>82</v>
      </c>
      <c r="I552">
        <v>11578.01</v>
      </c>
      <c r="J552">
        <v>117</v>
      </c>
      <c r="K552">
        <v>0</v>
      </c>
      <c r="O552">
        <v>0</v>
      </c>
      <c r="P552">
        <v>0</v>
      </c>
      <c r="Q552">
        <v>0</v>
      </c>
      <c r="R552">
        <v>0</v>
      </c>
      <c r="S552">
        <v>0</v>
      </c>
      <c r="T552">
        <v>11695.01</v>
      </c>
      <c r="U552">
        <v>11695.01</v>
      </c>
      <c r="V552">
        <v>202206</v>
      </c>
      <c r="W552">
        <v>202206</v>
      </c>
    </row>
    <row r="553" spans="1:23" x14ac:dyDescent="0.35">
      <c r="A553">
        <v>2022</v>
      </c>
      <c r="B553">
        <v>2022</v>
      </c>
      <c r="C553">
        <v>6</v>
      </c>
      <c r="D553" t="s">
        <v>82</v>
      </c>
      <c r="E553" t="s">
        <v>83</v>
      </c>
      <c r="F553" t="s">
        <v>84</v>
      </c>
      <c r="G553" t="s">
        <v>85</v>
      </c>
      <c r="H553">
        <v>82</v>
      </c>
      <c r="I553">
        <v>20442.72</v>
      </c>
      <c r="J553">
        <v>206.63</v>
      </c>
      <c r="K553">
        <v>0</v>
      </c>
      <c r="O553">
        <v>0</v>
      </c>
      <c r="P553">
        <v>0</v>
      </c>
      <c r="Q553">
        <v>0</v>
      </c>
      <c r="R553">
        <v>0</v>
      </c>
      <c r="S553">
        <v>0</v>
      </c>
      <c r="T553">
        <v>20649.349999999999</v>
      </c>
      <c r="U553">
        <v>20649.349999999999</v>
      </c>
      <c r="V553">
        <v>202206</v>
      </c>
      <c r="W553">
        <v>202207</v>
      </c>
    </row>
    <row r="554" spans="1:23" x14ac:dyDescent="0.35">
      <c r="A554">
        <v>2022</v>
      </c>
      <c r="B554">
        <v>2022</v>
      </c>
      <c r="C554">
        <v>6</v>
      </c>
      <c r="D554" t="s">
        <v>82</v>
      </c>
      <c r="E554" t="s">
        <v>83</v>
      </c>
      <c r="F554" t="s">
        <v>84</v>
      </c>
      <c r="G554" t="s">
        <v>85</v>
      </c>
      <c r="H554">
        <v>82</v>
      </c>
      <c r="I554">
        <v>10.49</v>
      </c>
      <c r="J554">
        <v>0.09</v>
      </c>
      <c r="K554">
        <v>0</v>
      </c>
      <c r="O554">
        <v>0</v>
      </c>
      <c r="P554">
        <v>0</v>
      </c>
      <c r="Q554">
        <v>0</v>
      </c>
      <c r="R554">
        <v>0</v>
      </c>
      <c r="S554">
        <v>0</v>
      </c>
      <c r="T554">
        <v>10.58</v>
      </c>
      <c r="U554">
        <v>10.58</v>
      </c>
      <c r="V554">
        <v>202206</v>
      </c>
      <c r="W554">
        <v>202208</v>
      </c>
    </row>
    <row r="555" spans="1:23" x14ac:dyDescent="0.35">
      <c r="A555">
        <v>2022</v>
      </c>
      <c r="B555">
        <v>2022</v>
      </c>
      <c r="C555">
        <v>6</v>
      </c>
      <c r="D555" t="s">
        <v>82</v>
      </c>
      <c r="E555" t="s">
        <v>83</v>
      </c>
      <c r="F555" t="s">
        <v>84</v>
      </c>
      <c r="G555" t="s">
        <v>85</v>
      </c>
      <c r="H555">
        <v>82</v>
      </c>
      <c r="I555">
        <v>1541.7</v>
      </c>
      <c r="J555">
        <v>15.59</v>
      </c>
      <c r="K555">
        <v>0</v>
      </c>
      <c r="O555">
        <v>0</v>
      </c>
      <c r="P555">
        <v>0</v>
      </c>
      <c r="Q555">
        <v>0</v>
      </c>
      <c r="R555">
        <v>0</v>
      </c>
      <c r="S555">
        <v>0</v>
      </c>
      <c r="T555">
        <v>1557.29</v>
      </c>
      <c r="U555">
        <v>1557.29</v>
      </c>
      <c r="V555">
        <v>202206</v>
      </c>
      <c r="W555">
        <v>202209</v>
      </c>
    </row>
    <row r="556" spans="1:23" x14ac:dyDescent="0.35">
      <c r="A556">
        <v>2022</v>
      </c>
      <c r="B556">
        <v>2022</v>
      </c>
      <c r="C556">
        <v>6</v>
      </c>
      <c r="D556" t="s">
        <v>82</v>
      </c>
      <c r="E556" t="s">
        <v>83</v>
      </c>
      <c r="F556" t="s">
        <v>84</v>
      </c>
      <c r="G556" t="s">
        <v>85</v>
      </c>
      <c r="H556">
        <v>82</v>
      </c>
      <c r="I556">
        <v>605.24</v>
      </c>
      <c r="J556">
        <v>4.32</v>
      </c>
      <c r="K556">
        <v>0</v>
      </c>
      <c r="O556">
        <v>0</v>
      </c>
      <c r="P556">
        <v>0</v>
      </c>
      <c r="Q556">
        <v>0</v>
      </c>
      <c r="R556">
        <v>0</v>
      </c>
      <c r="S556">
        <v>0</v>
      </c>
      <c r="T556">
        <v>609.55999999999995</v>
      </c>
      <c r="U556">
        <v>609.55999999999995</v>
      </c>
      <c r="V556">
        <v>202206</v>
      </c>
      <c r="W556">
        <v>202210</v>
      </c>
    </row>
    <row r="557" spans="1:23" x14ac:dyDescent="0.35">
      <c r="A557">
        <v>2022</v>
      </c>
      <c r="B557">
        <v>2022</v>
      </c>
      <c r="C557">
        <v>6</v>
      </c>
      <c r="D557" t="s">
        <v>82</v>
      </c>
      <c r="E557" t="s">
        <v>83</v>
      </c>
      <c r="F557" t="s">
        <v>84</v>
      </c>
      <c r="G557" t="s">
        <v>85</v>
      </c>
      <c r="H557">
        <v>82</v>
      </c>
      <c r="I557">
        <v>129.37</v>
      </c>
      <c r="J557">
        <v>1.03</v>
      </c>
      <c r="K557">
        <v>0</v>
      </c>
      <c r="O557">
        <v>0</v>
      </c>
      <c r="P557">
        <v>0</v>
      </c>
      <c r="Q557">
        <v>0</v>
      </c>
      <c r="R557">
        <v>0</v>
      </c>
      <c r="S557">
        <v>0</v>
      </c>
      <c r="T557">
        <v>130.4</v>
      </c>
      <c r="U557">
        <v>130.4</v>
      </c>
      <c r="V557">
        <v>202206</v>
      </c>
      <c r="W557">
        <v>202211</v>
      </c>
    </row>
    <row r="558" spans="1:23" x14ac:dyDescent="0.35">
      <c r="A558">
        <v>2022</v>
      </c>
      <c r="B558">
        <v>2022</v>
      </c>
      <c r="C558">
        <v>6</v>
      </c>
      <c r="D558" t="s">
        <v>82</v>
      </c>
      <c r="E558" t="s">
        <v>83</v>
      </c>
      <c r="F558" t="s">
        <v>84</v>
      </c>
      <c r="G558" t="s">
        <v>85</v>
      </c>
      <c r="H558">
        <v>82</v>
      </c>
      <c r="I558">
        <v>940.6</v>
      </c>
      <c r="J558">
        <v>9.49</v>
      </c>
      <c r="K558">
        <v>0</v>
      </c>
      <c r="O558">
        <v>0</v>
      </c>
      <c r="P558">
        <v>0</v>
      </c>
      <c r="Q558">
        <v>0</v>
      </c>
      <c r="R558">
        <v>0</v>
      </c>
      <c r="S558">
        <v>0</v>
      </c>
      <c r="T558">
        <v>950.09</v>
      </c>
      <c r="U558">
        <v>950.09</v>
      </c>
      <c r="V558">
        <v>202206</v>
      </c>
      <c r="W558">
        <v>202212</v>
      </c>
    </row>
    <row r="559" spans="1:23" x14ac:dyDescent="0.35">
      <c r="A559">
        <v>2022</v>
      </c>
      <c r="B559">
        <v>2022</v>
      </c>
      <c r="C559">
        <v>6</v>
      </c>
      <c r="D559" t="s">
        <v>82</v>
      </c>
      <c r="E559" t="s">
        <v>83</v>
      </c>
      <c r="F559" t="s">
        <v>84</v>
      </c>
      <c r="G559" t="s">
        <v>85</v>
      </c>
      <c r="H559">
        <v>82</v>
      </c>
      <c r="I559">
        <v>69.78</v>
      </c>
      <c r="J559">
        <v>0.36</v>
      </c>
      <c r="K559">
        <v>0</v>
      </c>
      <c r="O559">
        <v>0</v>
      </c>
      <c r="P559">
        <v>0</v>
      </c>
      <c r="Q559">
        <v>0</v>
      </c>
      <c r="R559">
        <v>0</v>
      </c>
      <c r="S559">
        <v>0</v>
      </c>
      <c r="T559">
        <v>70.14</v>
      </c>
      <c r="U559">
        <v>70.14</v>
      </c>
      <c r="V559">
        <v>202206</v>
      </c>
      <c r="W559">
        <v>202301</v>
      </c>
    </row>
    <row r="560" spans="1:23" x14ac:dyDescent="0.35">
      <c r="A560">
        <v>2022</v>
      </c>
      <c r="B560">
        <v>2022</v>
      </c>
      <c r="C560">
        <v>6</v>
      </c>
      <c r="D560" t="s">
        <v>82</v>
      </c>
      <c r="E560" t="s">
        <v>83</v>
      </c>
      <c r="F560" t="s">
        <v>84</v>
      </c>
      <c r="G560" t="s">
        <v>85</v>
      </c>
      <c r="H560">
        <v>82</v>
      </c>
      <c r="I560">
        <v>102</v>
      </c>
      <c r="J560">
        <v>1.03</v>
      </c>
      <c r="K560">
        <v>0</v>
      </c>
      <c r="O560">
        <v>0</v>
      </c>
      <c r="P560">
        <v>0</v>
      </c>
      <c r="Q560">
        <v>0</v>
      </c>
      <c r="R560">
        <v>0</v>
      </c>
      <c r="S560">
        <v>0</v>
      </c>
      <c r="T560">
        <v>103.03</v>
      </c>
      <c r="U560">
        <v>103.03</v>
      </c>
      <c r="V560">
        <v>202206</v>
      </c>
      <c r="W560">
        <v>202302</v>
      </c>
    </row>
    <row r="561" spans="1:23" x14ac:dyDescent="0.35">
      <c r="A561">
        <v>2022</v>
      </c>
      <c r="B561">
        <v>2022</v>
      </c>
      <c r="C561">
        <v>6</v>
      </c>
      <c r="D561" t="s">
        <v>82</v>
      </c>
      <c r="E561" t="s">
        <v>86</v>
      </c>
      <c r="F561" t="s">
        <v>87</v>
      </c>
      <c r="G561" t="s">
        <v>85</v>
      </c>
      <c r="H561">
        <v>40</v>
      </c>
      <c r="I561">
        <v>50.8</v>
      </c>
      <c r="J561">
        <v>0.51</v>
      </c>
      <c r="K561">
        <v>0</v>
      </c>
      <c r="O561">
        <v>0</v>
      </c>
      <c r="P561">
        <v>0</v>
      </c>
      <c r="Q561">
        <v>0</v>
      </c>
      <c r="R561">
        <v>0</v>
      </c>
      <c r="S561">
        <v>0</v>
      </c>
      <c r="T561">
        <v>51.31</v>
      </c>
      <c r="U561">
        <v>51.31</v>
      </c>
      <c r="V561">
        <v>202206</v>
      </c>
      <c r="W561">
        <v>202206</v>
      </c>
    </row>
    <row r="562" spans="1:23" x14ac:dyDescent="0.35">
      <c r="A562">
        <v>2022</v>
      </c>
      <c r="B562">
        <v>2022</v>
      </c>
      <c r="C562">
        <v>6</v>
      </c>
      <c r="D562" t="s">
        <v>82</v>
      </c>
      <c r="E562" t="s">
        <v>86</v>
      </c>
      <c r="F562" t="s">
        <v>87</v>
      </c>
      <c r="G562" t="s">
        <v>85</v>
      </c>
      <c r="H562">
        <v>40</v>
      </c>
      <c r="I562">
        <v>0</v>
      </c>
      <c r="J562">
        <v>1.57</v>
      </c>
      <c r="K562">
        <v>155.53</v>
      </c>
      <c r="L562">
        <v>155.53</v>
      </c>
      <c r="O562">
        <v>0</v>
      </c>
      <c r="P562">
        <v>0</v>
      </c>
      <c r="Q562">
        <v>0</v>
      </c>
      <c r="R562">
        <v>0</v>
      </c>
      <c r="S562">
        <v>0</v>
      </c>
      <c r="T562">
        <v>1.57</v>
      </c>
      <c r="U562">
        <v>157.1</v>
      </c>
      <c r="V562">
        <v>202206</v>
      </c>
      <c r="W562">
        <v>202209</v>
      </c>
    </row>
    <row r="563" spans="1:23" x14ac:dyDescent="0.35">
      <c r="A563">
        <v>2022</v>
      </c>
      <c r="B563">
        <v>2022</v>
      </c>
      <c r="C563">
        <v>6</v>
      </c>
      <c r="D563" t="s">
        <v>82</v>
      </c>
      <c r="E563" t="s">
        <v>86</v>
      </c>
      <c r="F563" t="s">
        <v>87</v>
      </c>
      <c r="G563" t="s">
        <v>85</v>
      </c>
      <c r="H563">
        <v>71</v>
      </c>
      <c r="I563">
        <v>158.4</v>
      </c>
      <c r="J563">
        <v>1.6</v>
      </c>
      <c r="K563">
        <v>0</v>
      </c>
      <c r="O563">
        <v>0</v>
      </c>
      <c r="P563">
        <v>0</v>
      </c>
      <c r="Q563">
        <v>0</v>
      </c>
      <c r="R563">
        <v>0</v>
      </c>
      <c r="S563">
        <v>0</v>
      </c>
      <c r="T563">
        <v>160</v>
      </c>
      <c r="U563">
        <v>160</v>
      </c>
      <c r="V563">
        <v>202206</v>
      </c>
      <c r="W563">
        <v>202206</v>
      </c>
    </row>
    <row r="564" spans="1:23" x14ac:dyDescent="0.35">
      <c r="A564">
        <v>2022</v>
      </c>
      <c r="B564">
        <v>2022</v>
      </c>
      <c r="C564">
        <v>6</v>
      </c>
      <c r="D564" t="s">
        <v>82</v>
      </c>
      <c r="E564" t="s">
        <v>86</v>
      </c>
      <c r="F564" t="s">
        <v>87</v>
      </c>
      <c r="G564" t="s">
        <v>85</v>
      </c>
      <c r="H564">
        <v>71</v>
      </c>
      <c r="I564">
        <v>10.66</v>
      </c>
      <c r="J564">
        <v>0.11</v>
      </c>
      <c r="K564">
        <v>0</v>
      </c>
      <c r="O564">
        <v>0</v>
      </c>
      <c r="P564">
        <v>0</v>
      </c>
      <c r="Q564">
        <v>0</v>
      </c>
      <c r="R564">
        <v>0</v>
      </c>
      <c r="S564">
        <v>0</v>
      </c>
      <c r="T564">
        <v>10.77</v>
      </c>
      <c r="U564">
        <v>10.77</v>
      </c>
      <c r="V564">
        <v>202206</v>
      </c>
      <c r="W564">
        <v>202207</v>
      </c>
    </row>
    <row r="565" spans="1:23" x14ac:dyDescent="0.35">
      <c r="A565">
        <v>2022</v>
      </c>
      <c r="B565">
        <v>2022</v>
      </c>
      <c r="C565">
        <v>6</v>
      </c>
      <c r="D565" t="s">
        <v>82</v>
      </c>
      <c r="E565" t="s">
        <v>86</v>
      </c>
      <c r="F565" t="s">
        <v>87</v>
      </c>
      <c r="G565" t="s">
        <v>85</v>
      </c>
      <c r="H565">
        <v>71</v>
      </c>
      <c r="I565">
        <v>29.89</v>
      </c>
      <c r="J565">
        <v>0.3</v>
      </c>
      <c r="K565">
        <v>0</v>
      </c>
      <c r="O565">
        <v>0</v>
      </c>
      <c r="P565">
        <v>0</v>
      </c>
      <c r="Q565">
        <v>0</v>
      </c>
      <c r="R565">
        <v>0</v>
      </c>
      <c r="S565">
        <v>0</v>
      </c>
      <c r="T565">
        <v>30.19</v>
      </c>
      <c r="U565">
        <v>30.19</v>
      </c>
      <c r="V565">
        <v>202206</v>
      </c>
      <c r="W565">
        <v>202208</v>
      </c>
    </row>
    <row r="566" spans="1:23" x14ac:dyDescent="0.35">
      <c r="A566">
        <v>2022</v>
      </c>
      <c r="B566">
        <v>2022</v>
      </c>
      <c r="C566">
        <v>6</v>
      </c>
      <c r="D566" t="s">
        <v>88</v>
      </c>
      <c r="E566" t="s">
        <v>83</v>
      </c>
      <c r="F566" t="s">
        <v>84</v>
      </c>
      <c r="G566" t="s">
        <v>85</v>
      </c>
      <c r="H566">
        <v>10</v>
      </c>
      <c r="I566">
        <v>5129.0600000000004</v>
      </c>
      <c r="J566">
        <v>51.8</v>
      </c>
      <c r="K566">
        <v>0</v>
      </c>
      <c r="O566">
        <v>0</v>
      </c>
      <c r="P566">
        <v>0</v>
      </c>
      <c r="Q566">
        <v>0</v>
      </c>
      <c r="R566">
        <v>0</v>
      </c>
      <c r="S566">
        <v>0</v>
      </c>
      <c r="T566">
        <v>5180.8599999999997</v>
      </c>
      <c r="U566">
        <v>5180.8599999999997</v>
      </c>
      <c r="V566">
        <v>202206</v>
      </c>
      <c r="W566">
        <v>202207</v>
      </c>
    </row>
    <row r="567" spans="1:23" x14ac:dyDescent="0.35">
      <c r="A567">
        <v>2022</v>
      </c>
      <c r="B567">
        <v>2022</v>
      </c>
      <c r="C567">
        <v>6</v>
      </c>
      <c r="D567" t="s">
        <v>88</v>
      </c>
      <c r="E567" t="s">
        <v>83</v>
      </c>
      <c r="F567" t="s">
        <v>84</v>
      </c>
      <c r="G567" t="s">
        <v>85</v>
      </c>
      <c r="H567">
        <v>20</v>
      </c>
      <c r="I567">
        <v>892.38</v>
      </c>
      <c r="J567">
        <v>9.01</v>
      </c>
      <c r="K567">
        <v>0</v>
      </c>
      <c r="O567">
        <v>0</v>
      </c>
      <c r="P567">
        <v>0</v>
      </c>
      <c r="Q567">
        <v>0</v>
      </c>
      <c r="R567">
        <v>0</v>
      </c>
      <c r="S567">
        <v>0</v>
      </c>
      <c r="T567">
        <v>901.39</v>
      </c>
      <c r="U567">
        <v>901.39</v>
      </c>
      <c r="V567">
        <v>202206</v>
      </c>
      <c r="W567">
        <v>202210</v>
      </c>
    </row>
    <row r="568" spans="1:23" x14ac:dyDescent="0.35">
      <c r="A568">
        <v>2022</v>
      </c>
      <c r="B568">
        <v>2022</v>
      </c>
      <c r="C568">
        <v>6</v>
      </c>
      <c r="D568" t="s">
        <v>88</v>
      </c>
      <c r="E568" t="s">
        <v>83</v>
      </c>
      <c r="F568" t="s">
        <v>84</v>
      </c>
      <c r="G568" t="s">
        <v>85</v>
      </c>
      <c r="H568">
        <v>20</v>
      </c>
      <c r="I568">
        <v>1084.2</v>
      </c>
      <c r="J568">
        <v>10.95</v>
      </c>
      <c r="K568">
        <v>0</v>
      </c>
      <c r="O568">
        <v>0</v>
      </c>
      <c r="P568">
        <v>0</v>
      </c>
      <c r="Q568">
        <v>0</v>
      </c>
      <c r="R568">
        <v>0</v>
      </c>
      <c r="S568">
        <v>0</v>
      </c>
      <c r="T568">
        <v>1095.1500000000001</v>
      </c>
      <c r="U568">
        <v>1095.1500000000001</v>
      </c>
      <c r="V568">
        <v>202206</v>
      </c>
      <c r="W568">
        <v>202212</v>
      </c>
    </row>
    <row r="569" spans="1:23" x14ac:dyDescent="0.35">
      <c r="A569">
        <v>2022</v>
      </c>
      <c r="B569">
        <v>2022</v>
      </c>
      <c r="C569">
        <v>6</v>
      </c>
      <c r="D569" t="s">
        <v>88</v>
      </c>
      <c r="E569" t="s">
        <v>83</v>
      </c>
      <c r="F569" t="s">
        <v>84</v>
      </c>
      <c r="G569" t="s">
        <v>85</v>
      </c>
      <c r="H569">
        <v>40</v>
      </c>
      <c r="I569">
        <v>1665.37</v>
      </c>
      <c r="J569">
        <v>16.84</v>
      </c>
      <c r="K569">
        <v>0</v>
      </c>
      <c r="O569">
        <v>0</v>
      </c>
      <c r="P569">
        <v>0</v>
      </c>
      <c r="Q569">
        <v>0</v>
      </c>
      <c r="R569">
        <v>0</v>
      </c>
      <c r="S569">
        <v>0</v>
      </c>
      <c r="T569">
        <v>1682.21</v>
      </c>
      <c r="U569">
        <v>1682.21</v>
      </c>
      <c r="V569">
        <v>202206</v>
      </c>
      <c r="W569">
        <v>202206</v>
      </c>
    </row>
    <row r="570" spans="1:23" x14ac:dyDescent="0.35">
      <c r="A570">
        <v>2022</v>
      </c>
      <c r="B570">
        <v>2022</v>
      </c>
      <c r="C570">
        <v>6</v>
      </c>
      <c r="D570" t="s">
        <v>88</v>
      </c>
      <c r="E570" t="s">
        <v>83</v>
      </c>
      <c r="F570" t="s">
        <v>84</v>
      </c>
      <c r="G570" t="s">
        <v>85</v>
      </c>
      <c r="H570">
        <v>40</v>
      </c>
      <c r="I570">
        <v>142765.82999999999</v>
      </c>
      <c r="J570">
        <v>1441.61</v>
      </c>
      <c r="K570">
        <v>0</v>
      </c>
      <c r="O570">
        <v>0</v>
      </c>
      <c r="P570">
        <v>0</v>
      </c>
      <c r="Q570">
        <v>0</v>
      </c>
      <c r="R570">
        <v>0</v>
      </c>
      <c r="S570">
        <v>0</v>
      </c>
      <c r="T570">
        <v>144207.44</v>
      </c>
      <c r="U570">
        <v>144207.44</v>
      </c>
      <c r="V570">
        <v>202206</v>
      </c>
      <c r="W570">
        <v>202207</v>
      </c>
    </row>
    <row r="571" spans="1:23" x14ac:dyDescent="0.35">
      <c r="A571">
        <v>2022</v>
      </c>
      <c r="B571">
        <v>2022</v>
      </c>
      <c r="C571">
        <v>6</v>
      </c>
      <c r="D571" t="s">
        <v>88</v>
      </c>
      <c r="E571" t="s">
        <v>83</v>
      </c>
      <c r="F571" t="s">
        <v>84</v>
      </c>
      <c r="G571" t="s">
        <v>85</v>
      </c>
      <c r="H571">
        <v>40</v>
      </c>
      <c r="I571">
        <v>7446.4</v>
      </c>
      <c r="J571">
        <v>89.38</v>
      </c>
      <c r="K571">
        <v>1398.26</v>
      </c>
      <c r="L571">
        <v>1398.26</v>
      </c>
      <c r="O571">
        <v>0</v>
      </c>
      <c r="P571">
        <v>0</v>
      </c>
      <c r="Q571">
        <v>0</v>
      </c>
      <c r="R571">
        <v>0</v>
      </c>
      <c r="S571">
        <v>0</v>
      </c>
      <c r="T571">
        <v>7535.7800000000007</v>
      </c>
      <c r="U571">
        <v>8934.0400000000009</v>
      </c>
      <c r="V571">
        <v>202206</v>
      </c>
      <c r="W571">
        <v>202208</v>
      </c>
    </row>
    <row r="572" spans="1:23" x14ac:dyDescent="0.35">
      <c r="A572">
        <v>2022</v>
      </c>
      <c r="B572">
        <v>2022</v>
      </c>
      <c r="C572">
        <v>6</v>
      </c>
      <c r="D572" t="s">
        <v>88</v>
      </c>
      <c r="E572" t="s">
        <v>83</v>
      </c>
      <c r="F572" t="s">
        <v>84</v>
      </c>
      <c r="G572" t="s">
        <v>85</v>
      </c>
      <c r="H572">
        <v>40</v>
      </c>
      <c r="I572">
        <v>6075.77</v>
      </c>
      <c r="J572">
        <v>61.39</v>
      </c>
      <c r="K572">
        <v>0</v>
      </c>
      <c r="O572">
        <v>0</v>
      </c>
      <c r="P572">
        <v>0</v>
      </c>
      <c r="Q572">
        <v>0</v>
      </c>
      <c r="R572">
        <v>0</v>
      </c>
      <c r="S572">
        <v>0</v>
      </c>
      <c r="T572">
        <v>6137.16</v>
      </c>
      <c r="U572">
        <v>6137.16</v>
      </c>
      <c r="V572">
        <v>202206</v>
      </c>
      <c r="W572">
        <v>202209</v>
      </c>
    </row>
    <row r="573" spans="1:23" x14ac:dyDescent="0.35">
      <c r="A573">
        <v>2022</v>
      </c>
      <c r="B573">
        <v>2022</v>
      </c>
      <c r="C573">
        <v>6</v>
      </c>
      <c r="D573" t="s">
        <v>88</v>
      </c>
      <c r="E573" t="s">
        <v>83</v>
      </c>
      <c r="F573" t="s">
        <v>84</v>
      </c>
      <c r="G573" t="s">
        <v>85</v>
      </c>
      <c r="H573">
        <v>40</v>
      </c>
      <c r="I573">
        <v>0</v>
      </c>
      <c r="J573">
        <v>0</v>
      </c>
      <c r="K573">
        <v>0</v>
      </c>
      <c r="O573">
        <v>0</v>
      </c>
      <c r="P573">
        <v>0</v>
      </c>
      <c r="Q573">
        <v>0</v>
      </c>
      <c r="R573">
        <v>0</v>
      </c>
      <c r="S573">
        <v>0</v>
      </c>
      <c r="T573">
        <v>0</v>
      </c>
      <c r="U573">
        <v>0</v>
      </c>
      <c r="V573">
        <v>202206</v>
      </c>
      <c r="W573">
        <v>202210</v>
      </c>
    </row>
    <row r="574" spans="1:23" x14ac:dyDescent="0.35">
      <c r="A574">
        <v>2022</v>
      </c>
      <c r="B574">
        <v>2022</v>
      </c>
      <c r="C574">
        <v>6</v>
      </c>
      <c r="D574" t="s">
        <v>88</v>
      </c>
      <c r="E574" t="s">
        <v>83</v>
      </c>
      <c r="F574" t="s">
        <v>84</v>
      </c>
      <c r="G574" t="s">
        <v>85</v>
      </c>
      <c r="H574">
        <v>40</v>
      </c>
      <c r="I574">
        <v>1886.5</v>
      </c>
      <c r="J574">
        <v>19.04</v>
      </c>
      <c r="K574">
        <v>0</v>
      </c>
      <c r="O574">
        <v>0</v>
      </c>
      <c r="P574">
        <v>0</v>
      </c>
      <c r="Q574">
        <v>0</v>
      </c>
      <c r="R574">
        <v>0</v>
      </c>
      <c r="S574">
        <v>0</v>
      </c>
      <c r="T574">
        <v>1905.54</v>
      </c>
      <c r="U574">
        <v>1905.54</v>
      </c>
      <c r="V574">
        <v>202206</v>
      </c>
      <c r="W574">
        <v>202211</v>
      </c>
    </row>
    <row r="575" spans="1:23" x14ac:dyDescent="0.35">
      <c r="A575">
        <v>2022</v>
      </c>
      <c r="B575">
        <v>2022</v>
      </c>
      <c r="C575">
        <v>6</v>
      </c>
      <c r="D575" t="s">
        <v>88</v>
      </c>
      <c r="E575" t="s">
        <v>83</v>
      </c>
      <c r="F575" t="s">
        <v>84</v>
      </c>
      <c r="G575" t="s">
        <v>85</v>
      </c>
      <c r="H575">
        <v>40</v>
      </c>
      <c r="I575">
        <v>6953.19</v>
      </c>
      <c r="J575">
        <v>71.86</v>
      </c>
      <c r="K575">
        <v>155.53</v>
      </c>
      <c r="L575">
        <v>155.53</v>
      </c>
      <c r="O575">
        <v>0</v>
      </c>
      <c r="P575">
        <v>0</v>
      </c>
      <c r="Q575">
        <v>0</v>
      </c>
      <c r="R575">
        <v>0</v>
      </c>
      <c r="S575">
        <v>0</v>
      </c>
      <c r="T575">
        <v>7025.0499999999993</v>
      </c>
      <c r="U575">
        <v>7180.58</v>
      </c>
      <c r="V575">
        <v>202206</v>
      </c>
      <c r="W575">
        <v>202212</v>
      </c>
    </row>
    <row r="576" spans="1:23" x14ac:dyDescent="0.35">
      <c r="A576">
        <v>2022</v>
      </c>
      <c r="B576">
        <v>2022</v>
      </c>
      <c r="C576">
        <v>6</v>
      </c>
      <c r="D576" t="s">
        <v>88</v>
      </c>
      <c r="E576" t="s">
        <v>83</v>
      </c>
      <c r="F576" t="s">
        <v>84</v>
      </c>
      <c r="G576" t="s">
        <v>85</v>
      </c>
      <c r="H576">
        <v>60</v>
      </c>
      <c r="I576">
        <v>47872.51</v>
      </c>
      <c r="J576">
        <v>483.56</v>
      </c>
      <c r="K576">
        <v>0</v>
      </c>
      <c r="O576">
        <v>0</v>
      </c>
      <c r="P576">
        <v>2421.08</v>
      </c>
      <c r="Q576">
        <v>0</v>
      </c>
      <c r="R576">
        <v>0</v>
      </c>
      <c r="S576">
        <v>0</v>
      </c>
      <c r="T576">
        <v>48356.07</v>
      </c>
      <c r="U576">
        <v>48356.07</v>
      </c>
      <c r="V576">
        <v>202206</v>
      </c>
      <c r="W576">
        <v>202206</v>
      </c>
    </row>
    <row r="577" spans="1:23" x14ac:dyDescent="0.35">
      <c r="A577">
        <v>2022</v>
      </c>
      <c r="B577">
        <v>2022</v>
      </c>
      <c r="C577">
        <v>6</v>
      </c>
      <c r="D577" t="s">
        <v>88</v>
      </c>
      <c r="E577" t="s">
        <v>83</v>
      </c>
      <c r="F577" t="s">
        <v>84</v>
      </c>
      <c r="G577" t="s">
        <v>85</v>
      </c>
      <c r="H577">
        <v>60</v>
      </c>
      <c r="I577">
        <v>122807.92</v>
      </c>
      <c r="J577">
        <v>1240.49</v>
      </c>
      <c r="K577">
        <v>0</v>
      </c>
      <c r="O577">
        <v>924.64</v>
      </c>
      <c r="P577">
        <v>1229.1500000000001</v>
      </c>
      <c r="Q577">
        <v>141.09</v>
      </c>
      <c r="R577">
        <v>5751.38</v>
      </c>
      <c r="S577">
        <v>364.77</v>
      </c>
      <c r="T577">
        <v>123123.77</v>
      </c>
      <c r="U577">
        <v>123123.77</v>
      </c>
      <c r="V577">
        <v>202206</v>
      </c>
      <c r="W577">
        <v>202207</v>
      </c>
    </row>
    <row r="578" spans="1:23" x14ac:dyDescent="0.35">
      <c r="A578">
        <v>2022</v>
      </c>
      <c r="B578">
        <v>2022</v>
      </c>
      <c r="C578">
        <v>6</v>
      </c>
      <c r="D578" t="s">
        <v>88</v>
      </c>
      <c r="E578" t="s">
        <v>83</v>
      </c>
      <c r="F578" t="s">
        <v>84</v>
      </c>
      <c r="G578" t="s">
        <v>85</v>
      </c>
      <c r="H578">
        <v>71</v>
      </c>
      <c r="I578">
        <v>14533.03</v>
      </c>
      <c r="J578">
        <v>146.80000000000001</v>
      </c>
      <c r="K578">
        <v>0</v>
      </c>
      <c r="O578">
        <v>0</v>
      </c>
      <c r="P578">
        <v>0</v>
      </c>
      <c r="Q578">
        <v>0</v>
      </c>
      <c r="R578">
        <v>0</v>
      </c>
      <c r="S578">
        <v>0</v>
      </c>
      <c r="T578">
        <v>14679.83</v>
      </c>
      <c r="U578">
        <v>14679.83</v>
      </c>
      <c r="V578">
        <v>202206</v>
      </c>
      <c r="W578">
        <v>202206</v>
      </c>
    </row>
    <row r="579" spans="1:23" x14ac:dyDescent="0.35">
      <c r="A579">
        <v>2022</v>
      </c>
      <c r="B579">
        <v>2022</v>
      </c>
      <c r="C579">
        <v>6</v>
      </c>
      <c r="D579" t="s">
        <v>88</v>
      </c>
      <c r="E579" t="s">
        <v>83</v>
      </c>
      <c r="F579" t="s">
        <v>84</v>
      </c>
      <c r="G579" t="s">
        <v>85</v>
      </c>
      <c r="H579">
        <v>71</v>
      </c>
      <c r="I579">
        <v>32737.27</v>
      </c>
      <c r="J579">
        <v>330.78</v>
      </c>
      <c r="K579">
        <v>0</v>
      </c>
      <c r="O579">
        <v>0</v>
      </c>
      <c r="P579">
        <v>0</v>
      </c>
      <c r="Q579">
        <v>0</v>
      </c>
      <c r="R579">
        <v>0</v>
      </c>
      <c r="S579">
        <v>0</v>
      </c>
      <c r="T579">
        <v>33068.050000000003</v>
      </c>
      <c r="U579">
        <v>33068.050000000003</v>
      </c>
      <c r="V579">
        <v>202206</v>
      </c>
      <c r="W579">
        <v>202207</v>
      </c>
    </row>
    <row r="580" spans="1:23" x14ac:dyDescent="0.35">
      <c r="A580">
        <v>2022</v>
      </c>
      <c r="B580">
        <v>2022</v>
      </c>
      <c r="C580">
        <v>6</v>
      </c>
      <c r="D580" t="s">
        <v>88</v>
      </c>
      <c r="E580" t="s">
        <v>83</v>
      </c>
      <c r="F580" t="s">
        <v>84</v>
      </c>
      <c r="G580" t="s">
        <v>85</v>
      </c>
      <c r="H580">
        <v>71</v>
      </c>
      <c r="I580">
        <v>3254.82</v>
      </c>
      <c r="J580">
        <v>32.880000000000003</v>
      </c>
      <c r="K580">
        <v>0</v>
      </c>
      <c r="O580">
        <v>0</v>
      </c>
      <c r="P580">
        <v>0</v>
      </c>
      <c r="Q580">
        <v>0</v>
      </c>
      <c r="R580">
        <v>0</v>
      </c>
      <c r="S580">
        <v>0</v>
      </c>
      <c r="T580">
        <v>3287.7</v>
      </c>
      <c r="U580">
        <v>3287.7</v>
      </c>
      <c r="V580">
        <v>202206</v>
      </c>
      <c r="W580">
        <v>202208</v>
      </c>
    </row>
    <row r="581" spans="1:23" x14ac:dyDescent="0.35">
      <c r="A581">
        <v>2022</v>
      </c>
      <c r="B581">
        <v>2022</v>
      </c>
      <c r="C581">
        <v>6</v>
      </c>
      <c r="D581" t="s">
        <v>88</v>
      </c>
      <c r="E581" t="s">
        <v>83</v>
      </c>
      <c r="F581" t="s">
        <v>84</v>
      </c>
      <c r="G581" t="s">
        <v>85</v>
      </c>
      <c r="H581">
        <v>71</v>
      </c>
      <c r="I581">
        <v>1993.38</v>
      </c>
      <c r="J581">
        <v>20.13</v>
      </c>
      <c r="K581">
        <v>0</v>
      </c>
      <c r="O581">
        <v>0</v>
      </c>
      <c r="P581">
        <v>0</v>
      </c>
      <c r="Q581">
        <v>0</v>
      </c>
      <c r="R581">
        <v>0</v>
      </c>
      <c r="S581">
        <v>0</v>
      </c>
      <c r="T581">
        <v>2013.51</v>
      </c>
      <c r="U581">
        <v>2013.51</v>
      </c>
      <c r="V581">
        <v>202206</v>
      </c>
      <c r="W581">
        <v>202209</v>
      </c>
    </row>
    <row r="582" spans="1:23" x14ac:dyDescent="0.35">
      <c r="A582">
        <v>2022</v>
      </c>
      <c r="B582">
        <v>2022</v>
      </c>
      <c r="C582">
        <v>6</v>
      </c>
      <c r="D582" t="s">
        <v>88</v>
      </c>
      <c r="E582" t="s">
        <v>83</v>
      </c>
      <c r="F582" t="s">
        <v>84</v>
      </c>
      <c r="G582" t="s">
        <v>85</v>
      </c>
      <c r="H582">
        <v>71</v>
      </c>
      <c r="I582">
        <v>1884.06</v>
      </c>
      <c r="J582">
        <v>19.03</v>
      </c>
      <c r="K582">
        <v>0</v>
      </c>
      <c r="O582">
        <v>0</v>
      </c>
      <c r="P582">
        <v>0</v>
      </c>
      <c r="Q582">
        <v>0</v>
      </c>
      <c r="R582">
        <v>0</v>
      </c>
      <c r="S582">
        <v>0</v>
      </c>
      <c r="T582">
        <v>1903.09</v>
      </c>
      <c r="U582">
        <v>1903.09</v>
      </c>
      <c r="V582">
        <v>202206</v>
      </c>
      <c r="W582">
        <v>202210</v>
      </c>
    </row>
    <row r="583" spans="1:23" x14ac:dyDescent="0.35">
      <c r="A583">
        <v>2022</v>
      </c>
      <c r="B583">
        <v>2022</v>
      </c>
      <c r="C583">
        <v>6</v>
      </c>
      <c r="D583" t="s">
        <v>88</v>
      </c>
      <c r="E583" t="s">
        <v>83</v>
      </c>
      <c r="F583" t="s">
        <v>84</v>
      </c>
      <c r="G583" t="s">
        <v>85</v>
      </c>
      <c r="H583">
        <v>71</v>
      </c>
      <c r="I583">
        <v>527.63</v>
      </c>
      <c r="J583">
        <v>5.33</v>
      </c>
      <c r="K583">
        <v>0</v>
      </c>
      <c r="O583">
        <v>0</v>
      </c>
      <c r="P583">
        <v>0</v>
      </c>
      <c r="Q583">
        <v>0</v>
      </c>
      <c r="R583">
        <v>0</v>
      </c>
      <c r="S583">
        <v>0</v>
      </c>
      <c r="T583">
        <v>532.96</v>
      </c>
      <c r="U583">
        <v>532.96</v>
      </c>
      <c r="V583">
        <v>202206</v>
      </c>
      <c r="W583">
        <v>202211</v>
      </c>
    </row>
    <row r="584" spans="1:23" x14ac:dyDescent="0.35">
      <c r="A584">
        <v>2022</v>
      </c>
      <c r="B584">
        <v>2022</v>
      </c>
      <c r="C584">
        <v>6</v>
      </c>
      <c r="D584" t="s">
        <v>88</v>
      </c>
      <c r="E584" t="s">
        <v>83</v>
      </c>
      <c r="F584" t="s">
        <v>84</v>
      </c>
      <c r="G584" t="s">
        <v>85</v>
      </c>
      <c r="H584">
        <v>71</v>
      </c>
      <c r="I584">
        <v>85.82</v>
      </c>
      <c r="J584">
        <v>0.87</v>
      </c>
      <c r="K584">
        <v>0</v>
      </c>
      <c r="O584">
        <v>0</v>
      </c>
      <c r="P584">
        <v>0</v>
      </c>
      <c r="Q584">
        <v>0</v>
      </c>
      <c r="R584">
        <v>0</v>
      </c>
      <c r="S584">
        <v>0</v>
      </c>
      <c r="T584">
        <v>86.69</v>
      </c>
      <c r="U584">
        <v>86.69</v>
      </c>
      <c r="V584">
        <v>202206</v>
      </c>
      <c r="W584">
        <v>202212</v>
      </c>
    </row>
    <row r="585" spans="1:23" x14ac:dyDescent="0.35">
      <c r="A585">
        <v>2022</v>
      </c>
      <c r="B585">
        <v>2022</v>
      </c>
      <c r="C585">
        <v>6</v>
      </c>
      <c r="D585" t="s">
        <v>88</v>
      </c>
      <c r="E585" t="s">
        <v>83</v>
      </c>
      <c r="F585" t="s">
        <v>84</v>
      </c>
      <c r="G585" t="s">
        <v>85</v>
      </c>
      <c r="H585">
        <v>71</v>
      </c>
      <c r="I585">
        <v>52.5</v>
      </c>
      <c r="J585">
        <v>0.53</v>
      </c>
      <c r="K585">
        <v>0</v>
      </c>
      <c r="O585">
        <v>0</v>
      </c>
      <c r="P585">
        <v>0</v>
      </c>
      <c r="Q585">
        <v>0</v>
      </c>
      <c r="R585">
        <v>0</v>
      </c>
      <c r="S585">
        <v>0</v>
      </c>
      <c r="T585">
        <v>53.03</v>
      </c>
      <c r="U585">
        <v>53.03</v>
      </c>
      <c r="V585">
        <v>202206</v>
      </c>
      <c r="W585">
        <v>202301</v>
      </c>
    </row>
    <row r="586" spans="1:23" x14ac:dyDescent="0.35">
      <c r="A586">
        <v>2022</v>
      </c>
      <c r="B586">
        <v>2022</v>
      </c>
      <c r="C586">
        <v>6</v>
      </c>
      <c r="D586" t="s">
        <v>88</v>
      </c>
      <c r="E586" t="s">
        <v>83</v>
      </c>
      <c r="F586" t="s">
        <v>84</v>
      </c>
      <c r="G586" t="s">
        <v>85</v>
      </c>
      <c r="H586">
        <v>71</v>
      </c>
      <c r="I586">
        <v>14.73</v>
      </c>
      <c r="J586">
        <v>0.15</v>
      </c>
      <c r="K586">
        <v>0</v>
      </c>
      <c r="O586">
        <v>0</v>
      </c>
      <c r="P586">
        <v>0</v>
      </c>
      <c r="Q586">
        <v>0</v>
      </c>
      <c r="R586">
        <v>0</v>
      </c>
      <c r="S586">
        <v>0</v>
      </c>
      <c r="T586">
        <v>14.88</v>
      </c>
      <c r="U586">
        <v>14.88</v>
      </c>
      <c r="V586">
        <v>202206</v>
      </c>
      <c r="W586">
        <v>202302</v>
      </c>
    </row>
    <row r="587" spans="1:23" x14ac:dyDescent="0.35">
      <c r="A587">
        <v>2022</v>
      </c>
      <c r="B587">
        <v>2022</v>
      </c>
      <c r="C587">
        <v>6</v>
      </c>
      <c r="D587" t="s">
        <v>88</v>
      </c>
      <c r="E587" t="s">
        <v>83</v>
      </c>
      <c r="F587" t="s">
        <v>84</v>
      </c>
      <c r="G587" t="s">
        <v>85</v>
      </c>
      <c r="H587">
        <v>82</v>
      </c>
      <c r="I587">
        <v>39.94</v>
      </c>
      <c r="J587">
        <v>0</v>
      </c>
      <c r="K587">
        <v>0</v>
      </c>
      <c r="O587">
        <v>0</v>
      </c>
      <c r="P587">
        <v>0</v>
      </c>
      <c r="Q587">
        <v>0</v>
      </c>
      <c r="R587">
        <v>0</v>
      </c>
      <c r="S587">
        <v>0</v>
      </c>
      <c r="T587">
        <v>39.94</v>
      </c>
      <c r="U587">
        <v>39.94</v>
      </c>
      <c r="V587">
        <v>202206</v>
      </c>
      <c r="W587">
        <v>202204</v>
      </c>
    </row>
    <row r="588" spans="1:23" x14ac:dyDescent="0.35">
      <c r="A588">
        <v>2022</v>
      </c>
      <c r="B588">
        <v>2022</v>
      </c>
      <c r="C588">
        <v>6</v>
      </c>
      <c r="D588" t="s">
        <v>88</v>
      </c>
      <c r="E588" t="s">
        <v>83</v>
      </c>
      <c r="F588" t="s">
        <v>84</v>
      </c>
      <c r="G588" t="s">
        <v>85</v>
      </c>
      <c r="H588">
        <v>82</v>
      </c>
      <c r="I588">
        <v>732.81</v>
      </c>
      <c r="J588">
        <v>7.41</v>
      </c>
      <c r="K588">
        <v>0</v>
      </c>
      <c r="O588">
        <v>0</v>
      </c>
      <c r="P588">
        <v>0</v>
      </c>
      <c r="Q588">
        <v>0</v>
      </c>
      <c r="R588">
        <v>0</v>
      </c>
      <c r="S588">
        <v>0</v>
      </c>
      <c r="T588">
        <v>740.22</v>
      </c>
      <c r="U588">
        <v>740.22</v>
      </c>
      <c r="V588">
        <v>202206</v>
      </c>
      <c r="W588">
        <v>202206</v>
      </c>
    </row>
    <row r="589" spans="1:23" x14ac:dyDescent="0.35">
      <c r="A589">
        <v>2022</v>
      </c>
      <c r="B589">
        <v>2022</v>
      </c>
      <c r="C589">
        <v>6</v>
      </c>
      <c r="D589" t="s">
        <v>88</v>
      </c>
      <c r="E589" t="s">
        <v>83</v>
      </c>
      <c r="F589" t="s">
        <v>84</v>
      </c>
      <c r="G589" t="s">
        <v>85</v>
      </c>
      <c r="H589">
        <v>82</v>
      </c>
      <c r="I589">
        <v>706.29</v>
      </c>
      <c r="J589">
        <v>7.13</v>
      </c>
      <c r="K589">
        <v>0</v>
      </c>
      <c r="O589">
        <v>0</v>
      </c>
      <c r="P589">
        <v>0</v>
      </c>
      <c r="Q589">
        <v>0</v>
      </c>
      <c r="R589">
        <v>0</v>
      </c>
      <c r="S589">
        <v>0</v>
      </c>
      <c r="T589">
        <v>713.42</v>
      </c>
      <c r="U589">
        <v>713.42</v>
      </c>
      <c r="V589">
        <v>202206</v>
      </c>
      <c r="W589">
        <v>202207</v>
      </c>
    </row>
    <row r="590" spans="1:23" x14ac:dyDescent="0.35">
      <c r="A590">
        <v>2022</v>
      </c>
      <c r="B590">
        <v>2022</v>
      </c>
      <c r="C590">
        <v>6</v>
      </c>
      <c r="D590" t="s">
        <v>88</v>
      </c>
      <c r="E590" t="s">
        <v>83</v>
      </c>
      <c r="F590" t="s">
        <v>84</v>
      </c>
      <c r="G590" t="s">
        <v>85</v>
      </c>
      <c r="H590">
        <v>82</v>
      </c>
      <c r="I590">
        <v>586.41</v>
      </c>
      <c r="J590">
        <v>5.92</v>
      </c>
      <c r="K590">
        <v>0</v>
      </c>
      <c r="O590">
        <v>0</v>
      </c>
      <c r="P590">
        <v>0</v>
      </c>
      <c r="Q590">
        <v>0</v>
      </c>
      <c r="R590">
        <v>0</v>
      </c>
      <c r="S590">
        <v>0</v>
      </c>
      <c r="T590">
        <v>592.33000000000004</v>
      </c>
      <c r="U590">
        <v>592.33000000000004</v>
      </c>
      <c r="V590">
        <v>202206</v>
      </c>
      <c r="W590">
        <v>202208</v>
      </c>
    </row>
    <row r="591" spans="1:23" x14ac:dyDescent="0.35">
      <c r="A591">
        <v>2022</v>
      </c>
      <c r="B591">
        <v>2022</v>
      </c>
      <c r="C591">
        <v>6</v>
      </c>
      <c r="D591" t="s">
        <v>88</v>
      </c>
      <c r="E591" t="s">
        <v>83</v>
      </c>
      <c r="F591" t="s">
        <v>84</v>
      </c>
      <c r="G591" t="s">
        <v>85</v>
      </c>
      <c r="H591">
        <v>82</v>
      </c>
      <c r="I591">
        <v>263.02999999999997</v>
      </c>
      <c r="J591">
        <v>2.65</v>
      </c>
      <c r="K591">
        <v>0</v>
      </c>
      <c r="O591">
        <v>0</v>
      </c>
      <c r="P591">
        <v>0</v>
      </c>
      <c r="Q591">
        <v>0</v>
      </c>
      <c r="R591">
        <v>0</v>
      </c>
      <c r="S591">
        <v>0</v>
      </c>
      <c r="T591">
        <v>265.68</v>
      </c>
      <c r="U591">
        <v>265.68</v>
      </c>
      <c r="V591">
        <v>202206</v>
      </c>
      <c r="W591">
        <v>202211</v>
      </c>
    </row>
    <row r="592" spans="1:23" x14ac:dyDescent="0.35">
      <c r="A592">
        <v>2022</v>
      </c>
      <c r="B592">
        <v>2022</v>
      </c>
      <c r="C592">
        <v>6</v>
      </c>
      <c r="D592" t="s">
        <v>88</v>
      </c>
      <c r="E592" t="s">
        <v>83</v>
      </c>
      <c r="F592" t="s">
        <v>84</v>
      </c>
      <c r="G592" t="s">
        <v>85</v>
      </c>
      <c r="H592">
        <v>82</v>
      </c>
      <c r="I592">
        <v>12.09</v>
      </c>
      <c r="J592">
        <v>0.12</v>
      </c>
      <c r="K592">
        <v>0</v>
      </c>
      <c r="O592">
        <v>0</v>
      </c>
      <c r="P592">
        <v>0</v>
      </c>
      <c r="Q592">
        <v>0</v>
      </c>
      <c r="R592">
        <v>0</v>
      </c>
      <c r="S592">
        <v>0</v>
      </c>
      <c r="T592">
        <v>12.21</v>
      </c>
      <c r="U592">
        <v>12.21</v>
      </c>
      <c r="V592">
        <v>202206</v>
      </c>
      <c r="W592">
        <v>202301</v>
      </c>
    </row>
    <row r="593" spans="1:23" x14ac:dyDescent="0.35">
      <c r="A593">
        <v>2022</v>
      </c>
      <c r="B593">
        <v>2022</v>
      </c>
      <c r="C593">
        <v>6</v>
      </c>
      <c r="D593" t="s">
        <v>88</v>
      </c>
      <c r="E593" t="s">
        <v>86</v>
      </c>
      <c r="F593" t="s">
        <v>87</v>
      </c>
      <c r="G593" t="s">
        <v>85</v>
      </c>
      <c r="H593">
        <v>40</v>
      </c>
      <c r="I593">
        <v>2858.57</v>
      </c>
      <c r="J593">
        <v>28.86</v>
      </c>
      <c r="K593">
        <v>0</v>
      </c>
      <c r="O593">
        <v>0</v>
      </c>
      <c r="P593">
        <v>0</v>
      </c>
      <c r="Q593">
        <v>0</v>
      </c>
      <c r="R593">
        <v>0</v>
      </c>
      <c r="S593">
        <v>0</v>
      </c>
      <c r="T593">
        <v>2887.43</v>
      </c>
      <c r="U593">
        <v>2887.43</v>
      </c>
      <c r="V593">
        <v>202206</v>
      </c>
      <c r="W593">
        <v>202207</v>
      </c>
    </row>
    <row r="594" spans="1:23" x14ac:dyDescent="0.35">
      <c r="A594">
        <v>2022</v>
      </c>
      <c r="B594">
        <v>2022</v>
      </c>
      <c r="C594">
        <v>6</v>
      </c>
      <c r="D594" t="s">
        <v>88</v>
      </c>
      <c r="E594" t="s">
        <v>86</v>
      </c>
      <c r="F594" t="s">
        <v>87</v>
      </c>
      <c r="G594" t="s">
        <v>85</v>
      </c>
      <c r="H594">
        <v>71</v>
      </c>
      <c r="I594">
        <v>5.98</v>
      </c>
      <c r="J594">
        <v>0.06</v>
      </c>
      <c r="K594">
        <v>0</v>
      </c>
      <c r="O594">
        <v>0</v>
      </c>
      <c r="P594">
        <v>0</v>
      </c>
      <c r="Q594">
        <v>0</v>
      </c>
      <c r="R594">
        <v>0</v>
      </c>
      <c r="S594">
        <v>0</v>
      </c>
      <c r="T594">
        <v>6.04</v>
      </c>
      <c r="U594">
        <v>6.04</v>
      </c>
      <c r="V594">
        <v>202206</v>
      </c>
      <c r="W594">
        <v>202206</v>
      </c>
    </row>
    <row r="595" spans="1:23" x14ac:dyDescent="0.35">
      <c r="A595">
        <v>2022</v>
      </c>
      <c r="B595">
        <v>2022</v>
      </c>
      <c r="C595">
        <v>6</v>
      </c>
      <c r="D595" t="s">
        <v>88</v>
      </c>
      <c r="E595" t="s">
        <v>86</v>
      </c>
      <c r="F595" t="s">
        <v>87</v>
      </c>
      <c r="G595" t="s">
        <v>85</v>
      </c>
      <c r="H595">
        <v>71</v>
      </c>
      <c r="I595">
        <v>271.35000000000002</v>
      </c>
      <c r="J595">
        <v>2.74</v>
      </c>
      <c r="K595">
        <v>0</v>
      </c>
      <c r="O595">
        <v>0</v>
      </c>
      <c r="P595">
        <v>0</v>
      </c>
      <c r="Q595">
        <v>0</v>
      </c>
      <c r="R595">
        <v>0</v>
      </c>
      <c r="S595">
        <v>0</v>
      </c>
      <c r="T595">
        <v>274.08999999999997</v>
      </c>
      <c r="U595">
        <v>274.08999999999997</v>
      </c>
      <c r="V595">
        <v>202206</v>
      </c>
      <c r="W595">
        <v>202210</v>
      </c>
    </row>
    <row r="596" spans="1:23" x14ac:dyDescent="0.35">
      <c r="A596">
        <v>2022</v>
      </c>
      <c r="B596">
        <v>2022</v>
      </c>
      <c r="C596">
        <v>7</v>
      </c>
      <c r="D596" t="s">
        <v>82</v>
      </c>
      <c r="E596" t="s">
        <v>83</v>
      </c>
      <c r="F596" t="s">
        <v>84</v>
      </c>
      <c r="G596" t="s">
        <v>85</v>
      </c>
      <c r="H596">
        <v>10</v>
      </c>
      <c r="I596">
        <v>9102.32</v>
      </c>
      <c r="J596">
        <v>185.76</v>
      </c>
      <c r="K596">
        <v>0</v>
      </c>
      <c r="O596">
        <v>0</v>
      </c>
      <c r="P596">
        <v>0</v>
      </c>
      <c r="Q596">
        <v>0</v>
      </c>
      <c r="R596">
        <v>0</v>
      </c>
      <c r="S596">
        <v>0</v>
      </c>
      <c r="T596">
        <v>9288.08</v>
      </c>
      <c r="U596">
        <v>9288.08</v>
      </c>
      <c r="V596">
        <v>202207</v>
      </c>
      <c r="W596">
        <v>202207</v>
      </c>
    </row>
    <row r="597" spans="1:23" x14ac:dyDescent="0.35">
      <c r="A597">
        <v>2022</v>
      </c>
      <c r="B597">
        <v>2022</v>
      </c>
      <c r="C597">
        <v>7</v>
      </c>
      <c r="D597" t="s">
        <v>82</v>
      </c>
      <c r="E597" t="s">
        <v>83</v>
      </c>
      <c r="F597" t="s">
        <v>84</v>
      </c>
      <c r="G597" t="s">
        <v>85</v>
      </c>
      <c r="H597">
        <v>10</v>
      </c>
      <c r="I597">
        <v>21581.31</v>
      </c>
      <c r="J597">
        <v>440.46</v>
      </c>
      <c r="K597">
        <v>0</v>
      </c>
      <c r="O597">
        <v>0</v>
      </c>
      <c r="P597">
        <v>0</v>
      </c>
      <c r="Q597">
        <v>0</v>
      </c>
      <c r="R597">
        <v>0</v>
      </c>
      <c r="S597">
        <v>0</v>
      </c>
      <c r="T597">
        <v>22021.77</v>
      </c>
      <c r="U597">
        <v>22021.77</v>
      </c>
      <c r="V597">
        <v>202207</v>
      </c>
      <c r="W597">
        <v>202208</v>
      </c>
    </row>
    <row r="598" spans="1:23" x14ac:dyDescent="0.35">
      <c r="A598">
        <v>2022</v>
      </c>
      <c r="B598">
        <v>2022</v>
      </c>
      <c r="C598">
        <v>7</v>
      </c>
      <c r="D598" t="s">
        <v>82</v>
      </c>
      <c r="E598" t="s">
        <v>83</v>
      </c>
      <c r="F598" t="s">
        <v>84</v>
      </c>
      <c r="G598" t="s">
        <v>85</v>
      </c>
      <c r="H598">
        <v>10</v>
      </c>
      <c r="I598">
        <v>4914.99</v>
      </c>
      <c r="J598">
        <v>100.31</v>
      </c>
      <c r="K598">
        <v>0</v>
      </c>
      <c r="O598">
        <v>0</v>
      </c>
      <c r="P598">
        <v>0</v>
      </c>
      <c r="Q598">
        <v>0</v>
      </c>
      <c r="R598">
        <v>0</v>
      </c>
      <c r="S598">
        <v>0</v>
      </c>
      <c r="T598">
        <v>5015.3</v>
      </c>
      <c r="U598">
        <v>5015.3</v>
      </c>
      <c r="V598">
        <v>202207</v>
      </c>
      <c r="W598">
        <v>202209</v>
      </c>
    </row>
    <row r="599" spans="1:23" x14ac:dyDescent="0.35">
      <c r="A599">
        <v>2022</v>
      </c>
      <c r="B599">
        <v>2022</v>
      </c>
      <c r="C599">
        <v>7</v>
      </c>
      <c r="D599" t="s">
        <v>82</v>
      </c>
      <c r="E599" t="s">
        <v>83</v>
      </c>
      <c r="F599" t="s">
        <v>84</v>
      </c>
      <c r="G599" t="s">
        <v>85</v>
      </c>
      <c r="H599">
        <v>10</v>
      </c>
      <c r="I599">
        <v>8207.25</v>
      </c>
      <c r="J599">
        <v>167.5</v>
      </c>
      <c r="K599">
        <v>0</v>
      </c>
      <c r="O599">
        <v>0</v>
      </c>
      <c r="P599">
        <v>0</v>
      </c>
      <c r="Q599">
        <v>0</v>
      </c>
      <c r="R599">
        <v>0</v>
      </c>
      <c r="S599">
        <v>0</v>
      </c>
      <c r="T599">
        <v>8374.75</v>
      </c>
      <c r="U599">
        <v>8374.75</v>
      </c>
      <c r="V599">
        <v>202207</v>
      </c>
      <c r="W599">
        <v>202210</v>
      </c>
    </row>
    <row r="600" spans="1:23" x14ac:dyDescent="0.35">
      <c r="A600">
        <v>2022</v>
      </c>
      <c r="B600">
        <v>2022</v>
      </c>
      <c r="C600">
        <v>7</v>
      </c>
      <c r="D600" t="s">
        <v>82</v>
      </c>
      <c r="E600" t="s">
        <v>83</v>
      </c>
      <c r="F600" t="s">
        <v>84</v>
      </c>
      <c r="G600" t="s">
        <v>85</v>
      </c>
      <c r="H600">
        <v>10</v>
      </c>
      <c r="I600">
        <v>1254.76</v>
      </c>
      <c r="J600">
        <v>25.6</v>
      </c>
      <c r="K600">
        <v>0</v>
      </c>
      <c r="O600">
        <v>0</v>
      </c>
      <c r="P600">
        <v>0</v>
      </c>
      <c r="Q600">
        <v>0</v>
      </c>
      <c r="R600">
        <v>0</v>
      </c>
      <c r="S600">
        <v>0</v>
      </c>
      <c r="T600">
        <v>1280.3599999999999</v>
      </c>
      <c r="U600">
        <v>1280.3599999999999</v>
      </c>
      <c r="V600">
        <v>202207</v>
      </c>
      <c r="W600">
        <v>202211</v>
      </c>
    </row>
    <row r="601" spans="1:23" x14ac:dyDescent="0.35">
      <c r="A601">
        <v>2022</v>
      </c>
      <c r="B601">
        <v>2022</v>
      </c>
      <c r="C601">
        <v>7</v>
      </c>
      <c r="D601" t="s">
        <v>82</v>
      </c>
      <c r="E601" t="s">
        <v>83</v>
      </c>
      <c r="F601" t="s">
        <v>84</v>
      </c>
      <c r="G601" t="s">
        <v>85</v>
      </c>
      <c r="H601">
        <v>20</v>
      </c>
      <c r="I601">
        <v>199628.15</v>
      </c>
      <c r="J601">
        <v>4074.02</v>
      </c>
      <c r="K601">
        <v>0</v>
      </c>
      <c r="O601">
        <v>0</v>
      </c>
      <c r="P601">
        <v>0</v>
      </c>
      <c r="Q601">
        <v>0</v>
      </c>
      <c r="R601">
        <v>0</v>
      </c>
      <c r="S601">
        <v>0</v>
      </c>
      <c r="T601">
        <v>203702.17</v>
      </c>
      <c r="U601">
        <v>203702.17</v>
      </c>
      <c r="V601">
        <v>202207</v>
      </c>
      <c r="W601">
        <v>202208</v>
      </c>
    </row>
    <row r="602" spans="1:23" x14ac:dyDescent="0.35">
      <c r="A602">
        <v>2022</v>
      </c>
      <c r="B602">
        <v>2022</v>
      </c>
      <c r="C602">
        <v>7</v>
      </c>
      <c r="D602" t="s">
        <v>82</v>
      </c>
      <c r="E602" t="s">
        <v>83</v>
      </c>
      <c r="F602" t="s">
        <v>84</v>
      </c>
      <c r="G602" t="s">
        <v>85</v>
      </c>
      <c r="H602">
        <v>20</v>
      </c>
      <c r="I602">
        <v>74460.61</v>
      </c>
      <c r="J602">
        <v>1519.61</v>
      </c>
      <c r="K602">
        <v>0</v>
      </c>
      <c r="O602">
        <v>0</v>
      </c>
      <c r="P602">
        <v>0</v>
      </c>
      <c r="Q602">
        <v>0</v>
      </c>
      <c r="R602">
        <v>0</v>
      </c>
      <c r="S602">
        <v>0</v>
      </c>
      <c r="T602">
        <v>75980.22</v>
      </c>
      <c r="U602">
        <v>75980.22</v>
      </c>
      <c r="V602">
        <v>202207</v>
      </c>
      <c r="W602">
        <v>202209</v>
      </c>
    </row>
    <row r="603" spans="1:23" x14ac:dyDescent="0.35">
      <c r="A603">
        <v>2022</v>
      </c>
      <c r="B603">
        <v>2022</v>
      </c>
      <c r="C603">
        <v>7</v>
      </c>
      <c r="D603" t="s">
        <v>82</v>
      </c>
      <c r="E603" t="s">
        <v>83</v>
      </c>
      <c r="F603" t="s">
        <v>84</v>
      </c>
      <c r="G603" t="s">
        <v>85</v>
      </c>
      <c r="H603">
        <v>20</v>
      </c>
      <c r="I603">
        <v>5055.8999999999996</v>
      </c>
      <c r="J603">
        <v>103.18</v>
      </c>
      <c r="K603">
        <v>0</v>
      </c>
      <c r="O603">
        <v>0</v>
      </c>
      <c r="P603">
        <v>0</v>
      </c>
      <c r="Q603">
        <v>0</v>
      </c>
      <c r="R603">
        <v>0</v>
      </c>
      <c r="S603">
        <v>0</v>
      </c>
      <c r="T603">
        <v>5159.08</v>
      </c>
      <c r="U603">
        <v>5159.08</v>
      </c>
      <c r="V603">
        <v>202207</v>
      </c>
      <c r="W603">
        <v>202212</v>
      </c>
    </row>
    <row r="604" spans="1:23" x14ac:dyDescent="0.35">
      <c r="A604">
        <v>2022</v>
      </c>
      <c r="B604">
        <v>2022</v>
      </c>
      <c r="C604">
        <v>7</v>
      </c>
      <c r="D604" t="s">
        <v>82</v>
      </c>
      <c r="E604" t="s">
        <v>83</v>
      </c>
      <c r="F604" t="s">
        <v>84</v>
      </c>
      <c r="G604" t="s">
        <v>85</v>
      </c>
      <c r="H604">
        <v>40</v>
      </c>
      <c r="I604">
        <v>134892.65000000002</v>
      </c>
      <c r="J604">
        <v>2773.28</v>
      </c>
      <c r="K604">
        <v>999.99</v>
      </c>
      <c r="L604">
        <v>999.99</v>
      </c>
      <c r="O604">
        <v>0</v>
      </c>
      <c r="P604">
        <v>0</v>
      </c>
      <c r="Q604">
        <v>0</v>
      </c>
      <c r="R604">
        <v>0</v>
      </c>
      <c r="S604">
        <v>0</v>
      </c>
      <c r="T604">
        <v>137665.93</v>
      </c>
      <c r="U604">
        <v>138665.91999999998</v>
      </c>
      <c r="V604">
        <v>202207</v>
      </c>
      <c r="W604">
        <v>202207</v>
      </c>
    </row>
    <row r="605" spans="1:23" x14ac:dyDescent="0.35">
      <c r="A605">
        <v>2022</v>
      </c>
      <c r="B605">
        <v>2022</v>
      </c>
      <c r="C605">
        <v>7</v>
      </c>
      <c r="D605" t="s">
        <v>82</v>
      </c>
      <c r="E605" t="s">
        <v>83</v>
      </c>
      <c r="F605" t="s">
        <v>84</v>
      </c>
      <c r="G605" t="s">
        <v>85</v>
      </c>
      <c r="H605">
        <v>40</v>
      </c>
      <c r="I605">
        <v>289700.73</v>
      </c>
      <c r="J605">
        <v>7350.48</v>
      </c>
      <c r="K605">
        <v>70497.36</v>
      </c>
      <c r="L605">
        <v>70497.36</v>
      </c>
      <c r="O605">
        <v>0</v>
      </c>
      <c r="P605">
        <v>0</v>
      </c>
      <c r="Q605">
        <v>0</v>
      </c>
      <c r="R605">
        <v>0</v>
      </c>
      <c r="S605">
        <v>0</v>
      </c>
      <c r="T605">
        <v>297051.20999999996</v>
      </c>
      <c r="U605">
        <v>367548.56999999995</v>
      </c>
      <c r="V605">
        <v>202207</v>
      </c>
      <c r="W605">
        <v>202208</v>
      </c>
    </row>
    <row r="606" spans="1:23" x14ac:dyDescent="0.35">
      <c r="A606">
        <v>2022</v>
      </c>
      <c r="B606">
        <v>2022</v>
      </c>
      <c r="C606">
        <v>7</v>
      </c>
      <c r="D606" t="s">
        <v>82</v>
      </c>
      <c r="E606" t="s">
        <v>83</v>
      </c>
      <c r="F606" t="s">
        <v>84</v>
      </c>
      <c r="G606" t="s">
        <v>85</v>
      </c>
      <c r="H606">
        <v>40</v>
      </c>
      <c r="I606">
        <v>22536.77</v>
      </c>
      <c r="J606">
        <v>766.79</v>
      </c>
      <c r="K606">
        <v>15028.69</v>
      </c>
      <c r="L606">
        <v>15028.69</v>
      </c>
      <c r="O606">
        <v>0</v>
      </c>
      <c r="P606">
        <v>0</v>
      </c>
      <c r="Q606">
        <v>0</v>
      </c>
      <c r="R606">
        <v>0</v>
      </c>
      <c r="S606">
        <v>0</v>
      </c>
      <c r="T606">
        <v>23303.56</v>
      </c>
      <c r="U606">
        <v>38332.25</v>
      </c>
      <c r="V606">
        <v>202207</v>
      </c>
      <c r="W606">
        <v>202209</v>
      </c>
    </row>
    <row r="607" spans="1:23" x14ac:dyDescent="0.35">
      <c r="A607">
        <v>2022</v>
      </c>
      <c r="B607">
        <v>2022</v>
      </c>
      <c r="C607">
        <v>7</v>
      </c>
      <c r="D607" t="s">
        <v>82</v>
      </c>
      <c r="E607" t="s">
        <v>83</v>
      </c>
      <c r="F607" t="s">
        <v>84</v>
      </c>
      <c r="G607" t="s">
        <v>85</v>
      </c>
      <c r="H607">
        <v>40</v>
      </c>
      <c r="I607">
        <v>-852.89</v>
      </c>
      <c r="J607">
        <v>7.7200000000000024</v>
      </c>
      <c r="K607">
        <v>1230.18</v>
      </c>
      <c r="L607">
        <v>1230.18</v>
      </c>
      <c r="O607">
        <v>0</v>
      </c>
      <c r="P607">
        <v>0</v>
      </c>
      <c r="Q607">
        <v>0</v>
      </c>
      <c r="R607">
        <v>0</v>
      </c>
      <c r="S607">
        <v>0</v>
      </c>
      <c r="T607">
        <v>-845.17</v>
      </c>
      <c r="U607">
        <v>385.01</v>
      </c>
      <c r="V607">
        <v>202207</v>
      </c>
      <c r="W607">
        <v>202210</v>
      </c>
    </row>
    <row r="608" spans="1:23" x14ac:dyDescent="0.35">
      <c r="A608">
        <v>2022</v>
      </c>
      <c r="B608">
        <v>2022</v>
      </c>
      <c r="C608">
        <v>7</v>
      </c>
      <c r="D608" t="s">
        <v>82</v>
      </c>
      <c r="E608" t="s">
        <v>83</v>
      </c>
      <c r="F608" t="s">
        <v>84</v>
      </c>
      <c r="G608" t="s">
        <v>85</v>
      </c>
      <c r="H608">
        <v>40</v>
      </c>
      <c r="I608">
        <v>101.59</v>
      </c>
      <c r="J608">
        <v>8.35</v>
      </c>
      <c r="K608">
        <v>307.92</v>
      </c>
      <c r="L608">
        <v>307.92</v>
      </c>
      <c r="O608">
        <v>0</v>
      </c>
      <c r="P608">
        <v>0</v>
      </c>
      <c r="Q608">
        <v>0</v>
      </c>
      <c r="R608">
        <v>0</v>
      </c>
      <c r="S608">
        <v>0</v>
      </c>
      <c r="T608">
        <v>109.94</v>
      </c>
      <c r="U608">
        <v>417.86</v>
      </c>
      <c r="V608">
        <v>202207</v>
      </c>
      <c r="W608">
        <v>202211</v>
      </c>
    </row>
    <row r="609" spans="1:23" x14ac:dyDescent="0.35">
      <c r="A609">
        <v>2022</v>
      </c>
      <c r="B609">
        <v>2022</v>
      </c>
      <c r="C609">
        <v>7</v>
      </c>
      <c r="D609" t="s">
        <v>82</v>
      </c>
      <c r="E609" t="s">
        <v>83</v>
      </c>
      <c r="F609" t="s">
        <v>84</v>
      </c>
      <c r="G609" t="s">
        <v>85</v>
      </c>
      <c r="H609">
        <v>40</v>
      </c>
      <c r="I609">
        <v>203.18</v>
      </c>
      <c r="J609">
        <v>46.5</v>
      </c>
      <c r="K609">
        <v>2076.21</v>
      </c>
      <c r="L609">
        <v>2076.21</v>
      </c>
      <c r="O609">
        <v>0</v>
      </c>
      <c r="P609">
        <v>0</v>
      </c>
      <c r="Q609">
        <v>0</v>
      </c>
      <c r="R609">
        <v>0</v>
      </c>
      <c r="S609">
        <v>0</v>
      </c>
      <c r="T609">
        <v>249.68</v>
      </c>
      <c r="U609">
        <v>2325.8900000000003</v>
      </c>
      <c r="V609">
        <v>202207</v>
      </c>
      <c r="W609">
        <v>202212</v>
      </c>
    </row>
    <row r="610" spans="1:23" x14ac:dyDescent="0.35">
      <c r="A610">
        <v>2022</v>
      </c>
      <c r="B610">
        <v>2022</v>
      </c>
      <c r="C610">
        <v>7</v>
      </c>
      <c r="D610" t="s">
        <v>82</v>
      </c>
      <c r="E610" t="s">
        <v>83</v>
      </c>
      <c r="F610" t="s">
        <v>84</v>
      </c>
      <c r="G610" t="s">
        <v>85</v>
      </c>
      <c r="H610">
        <v>40</v>
      </c>
      <c r="I610">
        <v>914.04</v>
      </c>
      <c r="J610">
        <v>171.67</v>
      </c>
      <c r="K610">
        <v>7499.52</v>
      </c>
      <c r="L610">
        <v>7499.52</v>
      </c>
      <c r="O610">
        <v>0</v>
      </c>
      <c r="P610">
        <v>0</v>
      </c>
      <c r="Q610">
        <v>0</v>
      </c>
      <c r="R610">
        <v>0</v>
      </c>
      <c r="S610">
        <v>0</v>
      </c>
      <c r="T610">
        <v>1085.71</v>
      </c>
      <c r="U610">
        <v>8585.23</v>
      </c>
      <c r="V610">
        <v>202207</v>
      </c>
      <c r="W610">
        <v>202301</v>
      </c>
    </row>
    <row r="611" spans="1:23" x14ac:dyDescent="0.35">
      <c r="A611">
        <v>2022</v>
      </c>
      <c r="B611">
        <v>2022</v>
      </c>
      <c r="C611">
        <v>7</v>
      </c>
      <c r="D611" t="s">
        <v>82</v>
      </c>
      <c r="E611" t="s">
        <v>83</v>
      </c>
      <c r="F611" t="s">
        <v>84</v>
      </c>
      <c r="G611" t="s">
        <v>85</v>
      </c>
      <c r="H611">
        <v>40</v>
      </c>
      <c r="I611">
        <v>2890.09</v>
      </c>
      <c r="J611">
        <v>96.66</v>
      </c>
      <c r="K611">
        <v>1847.52</v>
      </c>
      <c r="L611">
        <v>1847.52</v>
      </c>
      <c r="O611">
        <v>0</v>
      </c>
      <c r="P611">
        <v>0</v>
      </c>
      <c r="Q611">
        <v>0</v>
      </c>
      <c r="R611">
        <v>0</v>
      </c>
      <c r="S611">
        <v>0</v>
      </c>
      <c r="T611">
        <v>2986.75</v>
      </c>
      <c r="U611">
        <v>4834.2700000000004</v>
      </c>
      <c r="V611">
        <v>202207</v>
      </c>
      <c r="W611">
        <v>202302</v>
      </c>
    </row>
    <row r="612" spans="1:23" x14ac:dyDescent="0.35">
      <c r="A612">
        <v>2022</v>
      </c>
      <c r="B612">
        <v>2022</v>
      </c>
      <c r="C612">
        <v>7</v>
      </c>
      <c r="D612" t="s">
        <v>82</v>
      </c>
      <c r="E612" t="s">
        <v>83</v>
      </c>
      <c r="F612" t="s">
        <v>84</v>
      </c>
      <c r="G612" t="s">
        <v>85</v>
      </c>
      <c r="H612">
        <v>50</v>
      </c>
      <c r="I612">
        <v>30075.26</v>
      </c>
      <c r="J612">
        <v>613.80999999999995</v>
      </c>
      <c r="K612">
        <v>0</v>
      </c>
      <c r="O612">
        <v>0</v>
      </c>
      <c r="P612">
        <v>0</v>
      </c>
      <c r="Q612">
        <v>0</v>
      </c>
      <c r="R612">
        <v>0</v>
      </c>
      <c r="S612">
        <v>0</v>
      </c>
      <c r="T612">
        <v>30689.07</v>
      </c>
      <c r="U612">
        <v>30689.07</v>
      </c>
      <c r="V612">
        <v>202207</v>
      </c>
      <c r="W612">
        <v>202208</v>
      </c>
    </row>
    <row r="613" spans="1:23" x14ac:dyDescent="0.35">
      <c r="A613">
        <v>2022</v>
      </c>
      <c r="B613">
        <v>2022</v>
      </c>
      <c r="C613">
        <v>7</v>
      </c>
      <c r="D613" t="s">
        <v>82</v>
      </c>
      <c r="E613" t="s">
        <v>83</v>
      </c>
      <c r="F613" t="s">
        <v>84</v>
      </c>
      <c r="G613" t="s">
        <v>85</v>
      </c>
      <c r="H613">
        <v>60</v>
      </c>
      <c r="I613">
        <v>680455.21</v>
      </c>
      <c r="J613">
        <v>13886.85</v>
      </c>
      <c r="K613">
        <v>0</v>
      </c>
      <c r="O613">
        <v>20235.77</v>
      </c>
      <c r="P613">
        <v>29897.5</v>
      </c>
      <c r="Q613">
        <v>2850.76</v>
      </c>
      <c r="R613">
        <v>99716.05</v>
      </c>
      <c r="S613">
        <v>7245.51</v>
      </c>
      <c r="T613">
        <v>674106.29</v>
      </c>
      <c r="U613">
        <v>674106.29</v>
      </c>
      <c r="V613">
        <v>202207</v>
      </c>
      <c r="W613">
        <v>202207</v>
      </c>
    </row>
    <row r="614" spans="1:23" x14ac:dyDescent="0.35">
      <c r="A614">
        <v>2022</v>
      </c>
      <c r="B614">
        <v>2022</v>
      </c>
      <c r="C614">
        <v>7</v>
      </c>
      <c r="D614" t="s">
        <v>82</v>
      </c>
      <c r="E614" t="s">
        <v>83</v>
      </c>
      <c r="F614" t="s">
        <v>84</v>
      </c>
      <c r="G614" t="s">
        <v>85</v>
      </c>
      <c r="H614">
        <v>60</v>
      </c>
      <c r="I614">
        <v>848457.68</v>
      </c>
      <c r="J614">
        <v>17315.439999999999</v>
      </c>
      <c r="K614">
        <v>0</v>
      </c>
      <c r="O614">
        <v>13488.51</v>
      </c>
      <c r="P614">
        <v>22388.49</v>
      </c>
      <c r="Q614">
        <v>2481.02</v>
      </c>
      <c r="R614">
        <v>97769.96</v>
      </c>
      <c r="S614">
        <v>7014.35</v>
      </c>
      <c r="T614">
        <v>852284.61</v>
      </c>
      <c r="U614">
        <v>852284.61</v>
      </c>
      <c r="V614">
        <v>202207</v>
      </c>
      <c r="W614">
        <v>202208</v>
      </c>
    </row>
    <row r="615" spans="1:23" x14ac:dyDescent="0.35">
      <c r="A615">
        <v>2022</v>
      </c>
      <c r="B615">
        <v>2022</v>
      </c>
      <c r="C615">
        <v>7</v>
      </c>
      <c r="D615" t="s">
        <v>82</v>
      </c>
      <c r="E615" t="s">
        <v>83</v>
      </c>
      <c r="F615" t="s">
        <v>84</v>
      </c>
      <c r="G615" t="s">
        <v>85</v>
      </c>
      <c r="H615">
        <v>60</v>
      </c>
      <c r="I615">
        <v>35398.61</v>
      </c>
      <c r="J615">
        <v>722.43</v>
      </c>
      <c r="K615">
        <v>0</v>
      </c>
      <c r="O615">
        <v>1010.01</v>
      </c>
      <c r="P615">
        <v>1531.66</v>
      </c>
      <c r="Q615">
        <v>166.39</v>
      </c>
      <c r="R615">
        <v>6286.92</v>
      </c>
      <c r="S615">
        <v>513.9</v>
      </c>
      <c r="T615">
        <v>35111.03</v>
      </c>
      <c r="U615">
        <v>35111.03</v>
      </c>
      <c r="V615">
        <v>202207</v>
      </c>
      <c r="W615">
        <v>202209</v>
      </c>
    </row>
    <row r="616" spans="1:23" x14ac:dyDescent="0.35">
      <c r="A616">
        <v>2022</v>
      </c>
      <c r="B616">
        <v>2022</v>
      </c>
      <c r="C616">
        <v>7</v>
      </c>
      <c r="D616" t="s">
        <v>82</v>
      </c>
      <c r="E616" t="s">
        <v>83</v>
      </c>
      <c r="F616" t="s">
        <v>84</v>
      </c>
      <c r="G616" t="s">
        <v>85</v>
      </c>
      <c r="H616">
        <v>60</v>
      </c>
      <c r="I616">
        <v>-55706.1</v>
      </c>
      <c r="J616">
        <v>-1136.8499999999999</v>
      </c>
      <c r="K616">
        <v>0</v>
      </c>
      <c r="O616">
        <v>-1096.27</v>
      </c>
      <c r="P616">
        <v>-4134.16</v>
      </c>
      <c r="Q616">
        <v>-364.72</v>
      </c>
      <c r="R616">
        <v>-11755.93</v>
      </c>
      <c r="S616">
        <v>-986.1</v>
      </c>
      <c r="T616">
        <v>-55746.68</v>
      </c>
      <c r="U616">
        <v>-55746.68</v>
      </c>
      <c r="V616">
        <v>202207</v>
      </c>
      <c r="W616">
        <v>202210</v>
      </c>
    </row>
    <row r="617" spans="1:23" x14ac:dyDescent="0.35">
      <c r="A617">
        <v>2022</v>
      </c>
      <c r="B617">
        <v>2022</v>
      </c>
      <c r="C617">
        <v>7</v>
      </c>
      <c r="D617" t="s">
        <v>82</v>
      </c>
      <c r="E617" t="s">
        <v>83</v>
      </c>
      <c r="F617" t="s">
        <v>84</v>
      </c>
      <c r="G617" t="s">
        <v>85</v>
      </c>
      <c r="H617">
        <v>60</v>
      </c>
      <c r="I617">
        <v>44547.1</v>
      </c>
      <c r="J617">
        <v>909.12</v>
      </c>
      <c r="K617">
        <v>0</v>
      </c>
      <c r="O617">
        <v>504.01</v>
      </c>
      <c r="P617">
        <v>3186.66</v>
      </c>
      <c r="Q617">
        <v>268.32</v>
      </c>
      <c r="R617">
        <v>11755.93</v>
      </c>
      <c r="S617">
        <v>986.1</v>
      </c>
      <c r="T617">
        <v>44952.21</v>
      </c>
      <c r="U617">
        <v>44952.21</v>
      </c>
      <c r="V617">
        <v>202207</v>
      </c>
      <c r="W617">
        <v>202211</v>
      </c>
    </row>
    <row r="618" spans="1:23" x14ac:dyDescent="0.35">
      <c r="A618">
        <v>2022</v>
      </c>
      <c r="B618">
        <v>2022</v>
      </c>
      <c r="C618">
        <v>7</v>
      </c>
      <c r="D618" t="s">
        <v>82</v>
      </c>
      <c r="E618" t="s">
        <v>83</v>
      </c>
      <c r="F618" t="s">
        <v>84</v>
      </c>
      <c r="G618" t="s">
        <v>85</v>
      </c>
      <c r="H618">
        <v>60</v>
      </c>
      <c r="I618">
        <v>0</v>
      </c>
      <c r="J618">
        <v>0</v>
      </c>
      <c r="K618">
        <v>0</v>
      </c>
      <c r="O618">
        <v>0</v>
      </c>
      <c r="P618">
        <v>0</v>
      </c>
      <c r="Q618">
        <v>0</v>
      </c>
      <c r="R618">
        <v>0</v>
      </c>
      <c r="S618">
        <v>0</v>
      </c>
      <c r="T618">
        <v>0</v>
      </c>
      <c r="U618">
        <v>0</v>
      </c>
      <c r="V618">
        <v>202207</v>
      </c>
      <c r="W618">
        <v>202302</v>
      </c>
    </row>
    <row r="619" spans="1:23" x14ac:dyDescent="0.35">
      <c r="A619">
        <v>2022</v>
      </c>
      <c r="B619">
        <v>2022</v>
      </c>
      <c r="C619">
        <v>7</v>
      </c>
      <c r="D619" t="s">
        <v>82</v>
      </c>
      <c r="E619" t="s">
        <v>83</v>
      </c>
      <c r="F619" t="s">
        <v>84</v>
      </c>
      <c r="G619" t="s">
        <v>85</v>
      </c>
      <c r="H619">
        <v>71</v>
      </c>
      <c r="I619">
        <v>314821.08</v>
      </c>
      <c r="J619">
        <v>6424.54</v>
      </c>
      <c r="K619">
        <v>0</v>
      </c>
      <c r="O619">
        <v>0</v>
      </c>
      <c r="P619">
        <v>0</v>
      </c>
      <c r="Q619">
        <v>0</v>
      </c>
      <c r="R619">
        <v>0</v>
      </c>
      <c r="S619">
        <v>0</v>
      </c>
      <c r="T619">
        <v>321245.62</v>
      </c>
      <c r="U619">
        <v>321245.62</v>
      </c>
      <c r="V619">
        <v>202207</v>
      </c>
      <c r="W619">
        <v>202207</v>
      </c>
    </row>
    <row r="620" spans="1:23" x14ac:dyDescent="0.35">
      <c r="A620">
        <v>2022</v>
      </c>
      <c r="B620">
        <v>2022</v>
      </c>
      <c r="C620">
        <v>7</v>
      </c>
      <c r="D620" t="s">
        <v>82</v>
      </c>
      <c r="E620" t="s">
        <v>83</v>
      </c>
      <c r="F620" t="s">
        <v>84</v>
      </c>
      <c r="G620" t="s">
        <v>85</v>
      </c>
      <c r="H620">
        <v>71</v>
      </c>
      <c r="I620">
        <v>309355.03000000003</v>
      </c>
      <c r="J620">
        <v>6313.36</v>
      </c>
      <c r="K620">
        <v>0</v>
      </c>
      <c r="O620">
        <v>0</v>
      </c>
      <c r="P620">
        <v>0</v>
      </c>
      <c r="Q620">
        <v>0</v>
      </c>
      <c r="R620">
        <v>0</v>
      </c>
      <c r="S620">
        <v>0</v>
      </c>
      <c r="T620">
        <v>315668.39</v>
      </c>
      <c r="U620">
        <v>315668.39</v>
      </c>
      <c r="V620">
        <v>202207</v>
      </c>
      <c r="W620">
        <v>202208</v>
      </c>
    </row>
    <row r="621" spans="1:23" x14ac:dyDescent="0.35">
      <c r="A621">
        <v>2022</v>
      </c>
      <c r="B621">
        <v>2022</v>
      </c>
      <c r="C621">
        <v>7</v>
      </c>
      <c r="D621" t="s">
        <v>82</v>
      </c>
      <c r="E621" t="s">
        <v>83</v>
      </c>
      <c r="F621" t="s">
        <v>84</v>
      </c>
      <c r="G621" t="s">
        <v>85</v>
      </c>
      <c r="H621">
        <v>71</v>
      </c>
      <c r="I621">
        <v>63422.15</v>
      </c>
      <c r="J621">
        <v>1294.3800000000001</v>
      </c>
      <c r="K621">
        <v>0</v>
      </c>
      <c r="O621">
        <v>0</v>
      </c>
      <c r="P621">
        <v>0</v>
      </c>
      <c r="Q621">
        <v>0</v>
      </c>
      <c r="R621">
        <v>0</v>
      </c>
      <c r="S621">
        <v>0</v>
      </c>
      <c r="T621">
        <v>64716.53</v>
      </c>
      <c r="U621">
        <v>64716.53</v>
      </c>
      <c r="V621">
        <v>202207</v>
      </c>
      <c r="W621">
        <v>202209</v>
      </c>
    </row>
    <row r="622" spans="1:23" x14ac:dyDescent="0.35">
      <c r="A622">
        <v>2022</v>
      </c>
      <c r="B622">
        <v>2022</v>
      </c>
      <c r="C622">
        <v>7</v>
      </c>
      <c r="D622" t="s">
        <v>82</v>
      </c>
      <c r="E622" t="s">
        <v>83</v>
      </c>
      <c r="F622" t="s">
        <v>84</v>
      </c>
      <c r="G622" t="s">
        <v>85</v>
      </c>
      <c r="H622">
        <v>71</v>
      </c>
      <c r="I622">
        <v>19613.64</v>
      </c>
      <c r="J622">
        <v>400.32</v>
      </c>
      <c r="K622">
        <v>0</v>
      </c>
      <c r="O622">
        <v>0</v>
      </c>
      <c r="P622">
        <v>0</v>
      </c>
      <c r="Q622">
        <v>0</v>
      </c>
      <c r="R622">
        <v>0</v>
      </c>
      <c r="S622">
        <v>0</v>
      </c>
      <c r="T622">
        <v>20013.96</v>
      </c>
      <c r="U622">
        <v>20013.96</v>
      </c>
      <c r="V622">
        <v>202207</v>
      </c>
      <c r="W622">
        <v>202210</v>
      </c>
    </row>
    <row r="623" spans="1:23" x14ac:dyDescent="0.35">
      <c r="A623">
        <v>2022</v>
      </c>
      <c r="B623">
        <v>2022</v>
      </c>
      <c r="C623">
        <v>7</v>
      </c>
      <c r="D623" t="s">
        <v>82</v>
      </c>
      <c r="E623" t="s">
        <v>83</v>
      </c>
      <c r="F623" t="s">
        <v>84</v>
      </c>
      <c r="G623" t="s">
        <v>85</v>
      </c>
      <c r="H623">
        <v>71</v>
      </c>
      <c r="I623">
        <v>17788.28</v>
      </c>
      <c r="J623">
        <v>363.12</v>
      </c>
      <c r="K623">
        <v>0</v>
      </c>
      <c r="O623">
        <v>0</v>
      </c>
      <c r="P623">
        <v>0</v>
      </c>
      <c r="Q623">
        <v>0</v>
      </c>
      <c r="R623">
        <v>0</v>
      </c>
      <c r="S623">
        <v>0</v>
      </c>
      <c r="T623">
        <v>18151.400000000001</v>
      </c>
      <c r="U623">
        <v>18151.400000000001</v>
      </c>
      <c r="V623">
        <v>202207</v>
      </c>
      <c r="W623">
        <v>202211</v>
      </c>
    </row>
    <row r="624" spans="1:23" x14ac:dyDescent="0.35">
      <c r="A624">
        <v>2022</v>
      </c>
      <c r="B624">
        <v>2022</v>
      </c>
      <c r="C624">
        <v>7</v>
      </c>
      <c r="D624" t="s">
        <v>82</v>
      </c>
      <c r="E624" t="s">
        <v>83</v>
      </c>
      <c r="F624" t="s">
        <v>84</v>
      </c>
      <c r="G624" t="s">
        <v>85</v>
      </c>
      <c r="H624">
        <v>71</v>
      </c>
      <c r="I624">
        <v>6006.99</v>
      </c>
      <c r="J624">
        <v>122.57</v>
      </c>
      <c r="K624">
        <v>0</v>
      </c>
      <c r="O624">
        <v>0</v>
      </c>
      <c r="P624">
        <v>0</v>
      </c>
      <c r="Q624">
        <v>0</v>
      </c>
      <c r="R624">
        <v>0</v>
      </c>
      <c r="S624">
        <v>0</v>
      </c>
      <c r="T624">
        <v>6129.56</v>
      </c>
      <c r="U624">
        <v>6129.56</v>
      </c>
      <c r="V624">
        <v>202207</v>
      </c>
      <c r="W624">
        <v>202212</v>
      </c>
    </row>
    <row r="625" spans="1:23" x14ac:dyDescent="0.35">
      <c r="A625">
        <v>2022</v>
      </c>
      <c r="B625">
        <v>2022</v>
      </c>
      <c r="C625">
        <v>7</v>
      </c>
      <c r="D625" t="s">
        <v>82</v>
      </c>
      <c r="E625" t="s">
        <v>83</v>
      </c>
      <c r="F625" t="s">
        <v>84</v>
      </c>
      <c r="G625" t="s">
        <v>85</v>
      </c>
      <c r="H625">
        <v>71</v>
      </c>
      <c r="I625">
        <v>6657.74</v>
      </c>
      <c r="J625">
        <v>135.97999999999999</v>
      </c>
      <c r="K625">
        <v>0</v>
      </c>
      <c r="O625">
        <v>0</v>
      </c>
      <c r="P625">
        <v>0</v>
      </c>
      <c r="Q625">
        <v>0</v>
      </c>
      <c r="R625">
        <v>0</v>
      </c>
      <c r="S625">
        <v>0</v>
      </c>
      <c r="T625">
        <v>6793.72</v>
      </c>
      <c r="U625">
        <v>6793.72</v>
      </c>
      <c r="V625">
        <v>202207</v>
      </c>
      <c r="W625">
        <v>202301</v>
      </c>
    </row>
    <row r="626" spans="1:23" x14ac:dyDescent="0.35">
      <c r="A626">
        <v>2022</v>
      </c>
      <c r="B626">
        <v>2022</v>
      </c>
      <c r="C626">
        <v>7</v>
      </c>
      <c r="D626" t="s">
        <v>82</v>
      </c>
      <c r="E626" t="s">
        <v>83</v>
      </c>
      <c r="F626" t="s">
        <v>84</v>
      </c>
      <c r="G626" t="s">
        <v>85</v>
      </c>
      <c r="H626">
        <v>71</v>
      </c>
      <c r="I626">
        <v>1609.64</v>
      </c>
      <c r="J626">
        <v>32.83</v>
      </c>
      <c r="K626">
        <v>0</v>
      </c>
      <c r="O626">
        <v>0</v>
      </c>
      <c r="P626">
        <v>0</v>
      </c>
      <c r="Q626">
        <v>0</v>
      </c>
      <c r="R626">
        <v>0</v>
      </c>
      <c r="S626">
        <v>0</v>
      </c>
      <c r="T626">
        <v>1642.47</v>
      </c>
      <c r="U626">
        <v>1642.47</v>
      </c>
      <c r="V626">
        <v>202207</v>
      </c>
      <c r="W626">
        <v>202302</v>
      </c>
    </row>
    <row r="627" spans="1:23" x14ac:dyDescent="0.35">
      <c r="A627">
        <v>2022</v>
      </c>
      <c r="B627">
        <v>2022</v>
      </c>
      <c r="C627">
        <v>7</v>
      </c>
      <c r="D627" t="s">
        <v>82</v>
      </c>
      <c r="E627" t="s">
        <v>83</v>
      </c>
      <c r="F627" t="s">
        <v>84</v>
      </c>
      <c r="G627" t="s">
        <v>85</v>
      </c>
      <c r="H627">
        <v>72</v>
      </c>
      <c r="I627">
        <v>327.32</v>
      </c>
      <c r="J627">
        <v>6.69</v>
      </c>
      <c r="K627">
        <v>0</v>
      </c>
      <c r="O627">
        <v>0</v>
      </c>
      <c r="P627">
        <v>0</v>
      </c>
      <c r="Q627">
        <v>0</v>
      </c>
      <c r="R627">
        <v>0</v>
      </c>
      <c r="S627">
        <v>0</v>
      </c>
      <c r="T627">
        <v>334.01</v>
      </c>
      <c r="U627">
        <v>334.01</v>
      </c>
      <c r="V627">
        <v>202207</v>
      </c>
      <c r="W627">
        <v>202207</v>
      </c>
    </row>
    <row r="628" spans="1:23" x14ac:dyDescent="0.35">
      <c r="A628">
        <v>2022</v>
      </c>
      <c r="B628">
        <v>2022</v>
      </c>
      <c r="C628">
        <v>7</v>
      </c>
      <c r="D628" t="s">
        <v>82</v>
      </c>
      <c r="E628" t="s">
        <v>83</v>
      </c>
      <c r="F628" t="s">
        <v>84</v>
      </c>
      <c r="G628" t="s">
        <v>85</v>
      </c>
      <c r="H628">
        <v>72</v>
      </c>
      <c r="I628">
        <v>349.67</v>
      </c>
      <c r="J628">
        <v>7.13</v>
      </c>
      <c r="K628">
        <v>0</v>
      </c>
      <c r="O628">
        <v>0</v>
      </c>
      <c r="P628">
        <v>0</v>
      </c>
      <c r="Q628">
        <v>0</v>
      </c>
      <c r="R628">
        <v>0</v>
      </c>
      <c r="S628">
        <v>0</v>
      </c>
      <c r="T628">
        <v>356.8</v>
      </c>
      <c r="U628">
        <v>356.8</v>
      </c>
      <c r="V628">
        <v>202207</v>
      </c>
      <c r="W628">
        <v>202208</v>
      </c>
    </row>
    <row r="629" spans="1:23" x14ac:dyDescent="0.35">
      <c r="A629">
        <v>2022</v>
      </c>
      <c r="B629">
        <v>2022</v>
      </c>
      <c r="C629">
        <v>7</v>
      </c>
      <c r="D629" t="s">
        <v>82</v>
      </c>
      <c r="E629" t="s">
        <v>83</v>
      </c>
      <c r="F629" t="s">
        <v>84</v>
      </c>
      <c r="G629" t="s">
        <v>85</v>
      </c>
      <c r="H629">
        <v>72</v>
      </c>
      <c r="I629">
        <v>100.06</v>
      </c>
      <c r="J629">
        <v>2.0499999999999998</v>
      </c>
      <c r="K629">
        <v>0</v>
      </c>
      <c r="O629">
        <v>0</v>
      </c>
      <c r="P629">
        <v>0</v>
      </c>
      <c r="Q629">
        <v>0</v>
      </c>
      <c r="R629">
        <v>0</v>
      </c>
      <c r="S629">
        <v>0</v>
      </c>
      <c r="T629">
        <v>102.11</v>
      </c>
      <c r="U629">
        <v>102.11</v>
      </c>
      <c r="V629">
        <v>202207</v>
      </c>
      <c r="W629">
        <v>202209</v>
      </c>
    </row>
    <row r="630" spans="1:23" x14ac:dyDescent="0.35">
      <c r="A630">
        <v>2022</v>
      </c>
      <c r="B630">
        <v>2022</v>
      </c>
      <c r="C630">
        <v>7</v>
      </c>
      <c r="D630" t="s">
        <v>82</v>
      </c>
      <c r="E630" t="s">
        <v>83</v>
      </c>
      <c r="F630" t="s">
        <v>84</v>
      </c>
      <c r="G630" t="s">
        <v>85</v>
      </c>
      <c r="H630">
        <v>72</v>
      </c>
      <c r="I630">
        <v>175.26</v>
      </c>
      <c r="J630">
        <v>3.58</v>
      </c>
      <c r="K630">
        <v>0</v>
      </c>
      <c r="O630">
        <v>0</v>
      </c>
      <c r="P630">
        <v>0</v>
      </c>
      <c r="Q630">
        <v>0</v>
      </c>
      <c r="R630">
        <v>0</v>
      </c>
      <c r="S630">
        <v>0</v>
      </c>
      <c r="T630">
        <v>178.84</v>
      </c>
      <c r="U630">
        <v>178.84</v>
      </c>
      <c r="V630">
        <v>202207</v>
      </c>
      <c r="W630">
        <v>202210</v>
      </c>
    </row>
    <row r="631" spans="1:23" x14ac:dyDescent="0.35">
      <c r="A631">
        <v>2022</v>
      </c>
      <c r="B631">
        <v>2022</v>
      </c>
      <c r="C631">
        <v>7</v>
      </c>
      <c r="D631" t="s">
        <v>82</v>
      </c>
      <c r="E631" t="s">
        <v>83</v>
      </c>
      <c r="F631" t="s">
        <v>84</v>
      </c>
      <c r="G631" t="s">
        <v>85</v>
      </c>
      <c r="H631">
        <v>72</v>
      </c>
      <c r="I631">
        <v>100.61</v>
      </c>
      <c r="J631">
        <v>2.0499999999999998</v>
      </c>
      <c r="K631">
        <v>0</v>
      </c>
      <c r="O631">
        <v>0</v>
      </c>
      <c r="P631">
        <v>0</v>
      </c>
      <c r="Q631">
        <v>0</v>
      </c>
      <c r="R631">
        <v>0</v>
      </c>
      <c r="S631">
        <v>0</v>
      </c>
      <c r="T631">
        <v>102.66</v>
      </c>
      <c r="U631">
        <v>102.66</v>
      </c>
      <c r="V631">
        <v>202207</v>
      </c>
      <c r="W631">
        <v>202301</v>
      </c>
    </row>
    <row r="632" spans="1:23" x14ac:dyDescent="0.35">
      <c r="A632">
        <v>2022</v>
      </c>
      <c r="B632">
        <v>2022</v>
      </c>
      <c r="C632">
        <v>7</v>
      </c>
      <c r="D632" t="s">
        <v>82</v>
      </c>
      <c r="E632" t="s">
        <v>83</v>
      </c>
      <c r="F632" t="s">
        <v>84</v>
      </c>
      <c r="G632" t="s">
        <v>85</v>
      </c>
      <c r="H632">
        <v>81</v>
      </c>
      <c r="I632">
        <v>3442.24</v>
      </c>
      <c r="J632">
        <v>70.239999999999995</v>
      </c>
      <c r="K632">
        <v>0</v>
      </c>
      <c r="O632">
        <v>0</v>
      </c>
      <c r="P632">
        <v>0</v>
      </c>
      <c r="Q632">
        <v>0</v>
      </c>
      <c r="R632">
        <v>0</v>
      </c>
      <c r="S632">
        <v>0</v>
      </c>
      <c r="T632">
        <v>3512.48</v>
      </c>
      <c r="U632">
        <v>3512.48</v>
      </c>
      <c r="V632">
        <v>202207</v>
      </c>
      <c r="W632">
        <v>202207</v>
      </c>
    </row>
    <row r="633" spans="1:23" x14ac:dyDescent="0.35">
      <c r="A633">
        <v>2022</v>
      </c>
      <c r="B633">
        <v>2022</v>
      </c>
      <c r="C633">
        <v>7</v>
      </c>
      <c r="D633" t="s">
        <v>82</v>
      </c>
      <c r="E633" t="s">
        <v>83</v>
      </c>
      <c r="F633" t="s">
        <v>84</v>
      </c>
      <c r="G633" t="s">
        <v>85</v>
      </c>
      <c r="H633">
        <v>81</v>
      </c>
      <c r="I633">
        <v>2718.36</v>
      </c>
      <c r="J633">
        <v>55.5</v>
      </c>
      <c r="K633">
        <v>0</v>
      </c>
      <c r="O633">
        <v>0</v>
      </c>
      <c r="P633">
        <v>0</v>
      </c>
      <c r="Q633">
        <v>0</v>
      </c>
      <c r="R633">
        <v>0</v>
      </c>
      <c r="S633">
        <v>0</v>
      </c>
      <c r="T633">
        <v>2773.86</v>
      </c>
      <c r="U633">
        <v>2773.86</v>
      </c>
      <c r="V633">
        <v>202207</v>
      </c>
      <c r="W633">
        <v>202208</v>
      </c>
    </row>
    <row r="634" spans="1:23" x14ac:dyDescent="0.35">
      <c r="A634">
        <v>2022</v>
      </c>
      <c r="B634">
        <v>2022</v>
      </c>
      <c r="C634">
        <v>7</v>
      </c>
      <c r="D634" t="s">
        <v>82</v>
      </c>
      <c r="E634" t="s">
        <v>83</v>
      </c>
      <c r="F634" t="s">
        <v>84</v>
      </c>
      <c r="G634" t="s">
        <v>85</v>
      </c>
      <c r="H634">
        <v>82</v>
      </c>
      <c r="I634">
        <v>54.95</v>
      </c>
      <c r="J634">
        <v>0.56000000000000005</v>
      </c>
      <c r="K634">
        <v>0</v>
      </c>
      <c r="O634">
        <v>0</v>
      </c>
      <c r="P634">
        <v>0</v>
      </c>
      <c r="Q634">
        <v>0</v>
      </c>
      <c r="R634">
        <v>0</v>
      </c>
      <c r="S634">
        <v>0</v>
      </c>
      <c r="T634">
        <v>55.51</v>
      </c>
      <c r="U634">
        <v>55.51</v>
      </c>
      <c r="V634">
        <v>202207</v>
      </c>
      <c r="W634">
        <v>202204</v>
      </c>
    </row>
    <row r="635" spans="1:23" x14ac:dyDescent="0.35">
      <c r="A635">
        <v>2022</v>
      </c>
      <c r="B635">
        <v>2022</v>
      </c>
      <c r="C635">
        <v>7</v>
      </c>
      <c r="D635" t="s">
        <v>82</v>
      </c>
      <c r="E635" t="s">
        <v>83</v>
      </c>
      <c r="F635" t="s">
        <v>84</v>
      </c>
      <c r="G635" t="s">
        <v>85</v>
      </c>
      <c r="H635">
        <v>82</v>
      </c>
      <c r="I635">
        <v>118.78</v>
      </c>
      <c r="J635">
        <v>1.2</v>
      </c>
      <c r="K635">
        <v>0</v>
      </c>
      <c r="O635">
        <v>0</v>
      </c>
      <c r="P635">
        <v>0</v>
      </c>
      <c r="Q635">
        <v>0</v>
      </c>
      <c r="R635">
        <v>0</v>
      </c>
      <c r="S635">
        <v>0</v>
      </c>
      <c r="T635">
        <v>119.98</v>
      </c>
      <c r="U635">
        <v>119.98</v>
      </c>
      <c r="V635">
        <v>202207</v>
      </c>
      <c r="W635">
        <v>202205</v>
      </c>
    </row>
    <row r="636" spans="1:23" x14ac:dyDescent="0.35">
      <c r="A636">
        <v>2022</v>
      </c>
      <c r="B636">
        <v>2022</v>
      </c>
      <c r="C636">
        <v>7</v>
      </c>
      <c r="D636" t="s">
        <v>82</v>
      </c>
      <c r="E636" t="s">
        <v>83</v>
      </c>
      <c r="F636" t="s">
        <v>84</v>
      </c>
      <c r="G636" t="s">
        <v>85</v>
      </c>
      <c r="H636">
        <v>82</v>
      </c>
      <c r="I636">
        <v>181.99</v>
      </c>
      <c r="J636">
        <v>1.83</v>
      </c>
      <c r="K636">
        <v>0</v>
      </c>
      <c r="O636">
        <v>0</v>
      </c>
      <c r="P636">
        <v>0</v>
      </c>
      <c r="Q636">
        <v>0</v>
      </c>
      <c r="R636">
        <v>0</v>
      </c>
      <c r="S636">
        <v>0</v>
      </c>
      <c r="T636">
        <v>183.82</v>
      </c>
      <c r="U636">
        <v>183.82</v>
      </c>
      <c r="V636">
        <v>202207</v>
      </c>
      <c r="W636">
        <v>202206</v>
      </c>
    </row>
    <row r="637" spans="1:23" x14ac:dyDescent="0.35">
      <c r="A637">
        <v>2022</v>
      </c>
      <c r="B637">
        <v>2022</v>
      </c>
      <c r="C637">
        <v>7</v>
      </c>
      <c r="D637" t="s">
        <v>82</v>
      </c>
      <c r="E637" t="s">
        <v>83</v>
      </c>
      <c r="F637" t="s">
        <v>84</v>
      </c>
      <c r="G637" t="s">
        <v>85</v>
      </c>
      <c r="H637">
        <v>82</v>
      </c>
      <c r="I637">
        <v>15189.09</v>
      </c>
      <c r="J637">
        <v>298.7</v>
      </c>
      <c r="K637">
        <v>0</v>
      </c>
      <c r="O637">
        <v>0</v>
      </c>
      <c r="P637">
        <v>0</v>
      </c>
      <c r="Q637">
        <v>0</v>
      </c>
      <c r="R637">
        <v>0</v>
      </c>
      <c r="S637">
        <v>0</v>
      </c>
      <c r="T637">
        <v>15487.79</v>
      </c>
      <c r="U637">
        <v>15487.79</v>
      </c>
      <c r="V637">
        <v>202207</v>
      </c>
      <c r="W637">
        <v>202207</v>
      </c>
    </row>
    <row r="638" spans="1:23" x14ac:dyDescent="0.35">
      <c r="A638">
        <v>2022</v>
      </c>
      <c r="B638">
        <v>2022</v>
      </c>
      <c r="C638">
        <v>7</v>
      </c>
      <c r="D638" t="s">
        <v>82</v>
      </c>
      <c r="E638" t="s">
        <v>83</v>
      </c>
      <c r="F638" t="s">
        <v>84</v>
      </c>
      <c r="G638" t="s">
        <v>85</v>
      </c>
      <c r="H638">
        <v>82</v>
      </c>
      <c r="I638">
        <v>20237.12</v>
      </c>
      <c r="J638">
        <v>408.08</v>
      </c>
      <c r="K638">
        <v>0</v>
      </c>
      <c r="O638">
        <v>0</v>
      </c>
      <c r="P638">
        <v>0</v>
      </c>
      <c r="Q638">
        <v>0</v>
      </c>
      <c r="R638">
        <v>0</v>
      </c>
      <c r="S638">
        <v>0</v>
      </c>
      <c r="T638">
        <v>20645.2</v>
      </c>
      <c r="U638">
        <v>20645.2</v>
      </c>
      <c r="V638">
        <v>202207</v>
      </c>
      <c r="W638">
        <v>202208</v>
      </c>
    </row>
    <row r="639" spans="1:23" x14ac:dyDescent="0.35">
      <c r="A639">
        <v>2022</v>
      </c>
      <c r="B639">
        <v>2022</v>
      </c>
      <c r="C639">
        <v>7</v>
      </c>
      <c r="D639" t="s">
        <v>82</v>
      </c>
      <c r="E639" t="s">
        <v>83</v>
      </c>
      <c r="F639" t="s">
        <v>84</v>
      </c>
      <c r="G639" t="s">
        <v>85</v>
      </c>
      <c r="H639">
        <v>82</v>
      </c>
      <c r="I639">
        <v>2538.92</v>
      </c>
      <c r="J639">
        <v>49.23</v>
      </c>
      <c r="K639">
        <v>0</v>
      </c>
      <c r="O639">
        <v>0</v>
      </c>
      <c r="P639">
        <v>0</v>
      </c>
      <c r="Q639">
        <v>0</v>
      </c>
      <c r="R639">
        <v>0</v>
      </c>
      <c r="S639">
        <v>0</v>
      </c>
      <c r="T639">
        <v>2588.15</v>
      </c>
      <c r="U639">
        <v>2588.15</v>
      </c>
      <c r="V639">
        <v>202207</v>
      </c>
      <c r="W639">
        <v>202209</v>
      </c>
    </row>
    <row r="640" spans="1:23" x14ac:dyDescent="0.35">
      <c r="A640">
        <v>2022</v>
      </c>
      <c r="B640">
        <v>2022</v>
      </c>
      <c r="C640">
        <v>7</v>
      </c>
      <c r="D640" t="s">
        <v>82</v>
      </c>
      <c r="E640" t="s">
        <v>83</v>
      </c>
      <c r="F640" t="s">
        <v>84</v>
      </c>
      <c r="G640" t="s">
        <v>85</v>
      </c>
      <c r="H640">
        <v>82</v>
      </c>
      <c r="I640">
        <v>3163.94</v>
      </c>
      <c r="J640">
        <v>62.61</v>
      </c>
      <c r="K640">
        <v>0</v>
      </c>
      <c r="O640">
        <v>0</v>
      </c>
      <c r="P640">
        <v>0</v>
      </c>
      <c r="Q640">
        <v>0</v>
      </c>
      <c r="R640">
        <v>0</v>
      </c>
      <c r="S640">
        <v>0</v>
      </c>
      <c r="T640">
        <v>3226.55</v>
      </c>
      <c r="U640">
        <v>3226.55</v>
      </c>
      <c r="V640">
        <v>202207</v>
      </c>
      <c r="W640">
        <v>202210</v>
      </c>
    </row>
    <row r="641" spans="1:23" x14ac:dyDescent="0.35">
      <c r="A641">
        <v>2022</v>
      </c>
      <c r="B641">
        <v>2022</v>
      </c>
      <c r="C641">
        <v>7</v>
      </c>
      <c r="D641" t="s">
        <v>82</v>
      </c>
      <c r="E641" t="s">
        <v>83</v>
      </c>
      <c r="F641" t="s">
        <v>84</v>
      </c>
      <c r="G641" t="s">
        <v>85</v>
      </c>
      <c r="H641">
        <v>82</v>
      </c>
      <c r="I641">
        <v>77.27</v>
      </c>
      <c r="J641">
        <v>1.57</v>
      </c>
      <c r="K641">
        <v>0</v>
      </c>
      <c r="O641">
        <v>0</v>
      </c>
      <c r="P641">
        <v>0</v>
      </c>
      <c r="Q641">
        <v>0</v>
      </c>
      <c r="R641">
        <v>0</v>
      </c>
      <c r="S641">
        <v>0</v>
      </c>
      <c r="T641">
        <v>78.84</v>
      </c>
      <c r="U641">
        <v>78.84</v>
      </c>
      <c r="V641">
        <v>202207</v>
      </c>
      <c r="W641">
        <v>202211</v>
      </c>
    </row>
    <row r="642" spans="1:23" x14ac:dyDescent="0.35">
      <c r="A642">
        <v>2022</v>
      </c>
      <c r="B642">
        <v>2022</v>
      </c>
      <c r="C642">
        <v>7</v>
      </c>
      <c r="D642" t="s">
        <v>82</v>
      </c>
      <c r="E642" t="s">
        <v>83</v>
      </c>
      <c r="F642" t="s">
        <v>84</v>
      </c>
      <c r="G642" t="s">
        <v>85</v>
      </c>
      <c r="H642">
        <v>82</v>
      </c>
      <c r="I642">
        <v>713.82</v>
      </c>
      <c r="J642">
        <v>13.85</v>
      </c>
      <c r="K642">
        <v>0</v>
      </c>
      <c r="O642">
        <v>0</v>
      </c>
      <c r="P642">
        <v>0</v>
      </c>
      <c r="Q642">
        <v>0</v>
      </c>
      <c r="R642">
        <v>0</v>
      </c>
      <c r="S642">
        <v>0</v>
      </c>
      <c r="T642">
        <v>727.67</v>
      </c>
      <c r="U642">
        <v>727.67</v>
      </c>
      <c r="V642">
        <v>202207</v>
      </c>
      <c r="W642">
        <v>202212</v>
      </c>
    </row>
    <row r="643" spans="1:23" x14ac:dyDescent="0.35">
      <c r="A643">
        <v>2022</v>
      </c>
      <c r="B643">
        <v>2022</v>
      </c>
      <c r="C643">
        <v>7</v>
      </c>
      <c r="D643" t="s">
        <v>82</v>
      </c>
      <c r="E643" t="s">
        <v>83</v>
      </c>
      <c r="F643" t="s">
        <v>84</v>
      </c>
      <c r="G643" t="s">
        <v>85</v>
      </c>
      <c r="H643">
        <v>82</v>
      </c>
      <c r="I643">
        <v>113.95</v>
      </c>
      <c r="J643">
        <v>1.81</v>
      </c>
      <c r="K643">
        <v>0</v>
      </c>
      <c r="O643">
        <v>0</v>
      </c>
      <c r="P643">
        <v>0</v>
      </c>
      <c r="Q643">
        <v>0</v>
      </c>
      <c r="R643">
        <v>0</v>
      </c>
      <c r="S643">
        <v>0</v>
      </c>
      <c r="T643">
        <v>115.76</v>
      </c>
      <c r="U643">
        <v>115.76</v>
      </c>
      <c r="V643">
        <v>202207</v>
      </c>
      <c r="W643">
        <v>202301</v>
      </c>
    </row>
    <row r="644" spans="1:23" x14ac:dyDescent="0.35">
      <c r="A644">
        <v>2022</v>
      </c>
      <c r="B644">
        <v>2022</v>
      </c>
      <c r="C644">
        <v>7</v>
      </c>
      <c r="D644" t="s">
        <v>82</v>
      </c>
      <c r="E644" t="s">
        <v>83</v>
      </c>
      <c r="F644" t="s">
        <v>84</v>
      </c>
      <c r="G644" t="s">
        <v>85</v>
      </c>
      <c r="H644">
        <v>82</v>
      </c>
      <c r="I644">
        <v>527.46</v>
      </c>
      <c r="J644">
        <v>10.76</v>
      </c>
      <c r="K644">
        <v>0</v>
      </c>
      <c r="O644">
        <v>0</v>
      </c>
      <c r="P644">
        <v>0</v>
      </c>
      <c r="Q644">
        <v>0</v>
      </c>
      <c r="R644">
        <v>0</v>
      </c>
      <c r="S644">
        <v>0</v>
      </c>
      <c r="T644">
        <v>538.22</v>
      </c>
      <c r="U644">
        <v>538.22</v>
      </c>
      <c r="V644">
        <v>202207</v>
      </c>
      <c r="W644">
        <v>202302</v>
      </c>
    </row>
    <row r="645" spans="1:23" x14ac:dyDescent="0.35">
      <c r="A645">
        <v>2022</v>
      </c>
      <c r="B645">
        <v>2022</v>
      </c>
      <c r="C645">
        <v>7</v>
      </c>
      <c r="D645" t="s">
        <v>82</v>
      </c>
      <c r="E645" t="s">
        <v>86</v>
      </c>
      <c r="F645" t="s">
        <v>87</v>
      </c>
      <c r="G645" t="s">
        <v>85</v>
      </c>
      <c r="H645">
        <v>71</v>
      </c>
      <c r="I645">
        <v>26.32</v>
      </c>
      <c r="J645">
        <v>0.54</v>
      </c>
      <c r="K645">
        <v>0</v>
      </c>
      <c r="O645">
        <v>0</v>
      </c>
      <c r="P645">
        <v>0</v>
      </c>
      <c r="Q645">
        <v>0</v>
      </c>
      <c r="R645">
        <v>0</v>
      </c>
      <c r="S645">
        <v>0</v>
      </c>
      <c r="T645">
        <v>26.86</v>
      </c>
      <c r="U645">
        <v>26.86</v>
      </c>
      <c r="V645">
        <v>202207</v>
      </c>
      <c r="W645">
        <v>202207</v>
      </c>
    </row>
    <row r="646" spans="1:23" x14ac:dyDescent="0.35">
      <c r="A646">
        <v>2022</v>
      </c>
      <c r="B646">
        <v>2022</v>
      </c>
      <c r="C646">
        <v>7</v>
      </c>
      <c r="D646" t="s">
        <v>88</v>
      </c>
      <c r="E646" t="s">
        <v>83</v>
      </c>
      <c r="F646" t="s">
        <v>84</v>
      </c>
      <c r="G646" t="s">
        <v>85</v>
      </c>
      <c r="H646">
        <v>10</v>
      </c>
      <c r="I646">
        <v>1836.07</v>
      </c>
      <c r="J646">
        <v>37.47</v>
      </c>
      <c r="K646">
        <v>0</v>
      </c>
      <c r="O646">
        <v>0</v>
      </c>
      <c r="P646">
        <v>0</v>
      </c>
      <c r="Q646">
        <v>0</v>
      </c>
      <c r="R646">
        <v>0</v>
      </c>
      <c r="S646">
        <v>0</v>
      </c>
      <c r="T646">
        <v>1873.54</v>
      </c>
      <c r="U646">
        <v>1873.54</v>
      </c>
      <c r="V646">
        <v>202207</v>
      </c>
      <c r="W646">
        <v>202207</v>
      </c>
    </row>
    <row r="647" spans="1:23" x14ac:dyDescent="0.35">
      <c r="A647">
        <v>2022</v>
      </c>
      <c r="B647">
        <v>2022</v>
      </c>
      <c r="C647">
        <v>7</v>
      </c>
      <c r="D647" t="s">
        <v>88</v>
      </c>
      <c r="E647" t="s">
        <v>83</v>
      </c>
      <c r="F647" t="s">
        <v>84</v>
      </c>
      <c r="G647" t="s">
        <v>85</v>
      </c>
      <c r="H647">
        <v>10</v>
      </c>
      <c r="I647">
        <v>4817.1000000000004</v>
      </c>
      <c r="J647">
        <v>98.31</v>
      </c>
      <c r="K647">
        <v>0</v>
      </c>
      <c r="O647">
        <v>0</v>
      </c>
      <c r="P647">
        <v>0</v>
      </c>
      <c r="Q647">
        <v>0</v>
      </c>
      <c r="R647">
        <v>0</v>
      </c>
      <c r="S647">
        <v>0</v>
      </c>
      <c r="T647">
        <v>4915.41</v>
      </c>
      <c r="U647">
        <v>4915.41</v>
      </c>
      <c r="V647">
        <v>202207</v>
      </c>
      <c r="W647">
        <v>202208</v>
      </c>
    </row>
    <row r="648" spans="1:23" x14ac:dyDescent="0.35">
      <c r="A648">
        <v>2022</v>
      </c>
      <c r="B648">
        <v>2022</v>
      </c>
      <c r="C648">
        <v>7</v>
      </c>
      <c r="D648" t="s">
        <v>88</v>
      </c>
      <c r="E648" t="s">
        <v>83</v>
      </c>
      <c r="F648" t="s">
        <v>84</v>
      </c>
      <c r="G648" t="s">
        <v>85</v>
      </c>
      <c r="H648">
        <v>40</v>
      </c>
      <c r="I648">
        <v>4053.81</v>
      </c>
      <c r="J648">
        <v>82.73</v>
      </c>
      <c r="K648">
        <v>0</v>
      </c>
      <c r="O648">
        <v>0</v>
      </c>
      <c r="P648">
        <v>0</v>
      </c>
      <c r="Q648">
        <v>0</v>
      </c>
      <c r="R648">
        <v>0</v>
      </c>
      <c r="S648">
        <v>0</v>
      </c>
      <c r="T648">
        <v>4136.54</v>
      </c>
      <c r="U648">
        <v>4136.54</v>
      </c>
      <c r="V648">
        <v>202207</v>
      </c>
      <c r="W648">
        <v>202207</v>
      </c>
    </row>
    <row r="649" spans="1:23" x14ac:dyDescent="0.35">
      <c r="A649">
        <v>2022</v>
      </c>
      <c r="B649">
        <v>2022</v>
      </c>
      <c r="C649">
        <v>7</v>
      </c>
      <c r="D649" t="s">
        <v>88</v>
      </c>
      <c r="E649" t="s">
        <v>83</v>
      </c>
      <c r="F649" t="s">
        <v>84</v>
      </c>
      <c r="G649" t="s">
        <v>85</v>
      </c>
      <c r="H649">
        <v>40</v>
      </c>
      <c r="I649">
        <v>145795.18000000002</v>
      </c>
      <c r="J649">
        <v>2991.52</v>
      </c>
      <c r="K649">
        <v>768.3</v>
      </c>
      <c r="L649">
        <v>768.3</v>
      </c>
      <c r="O649">
        <v>0</v>
      </c>
      <c r="P649">
        <v>0</v>
      </c>
      <c r="Q649">
        <v>0</v>
      </c>
      <c r="R649">
        <v>0</v>
      </c>
      <c r="S649">
        <v>0</v>
      </c>
      <c r="T649">
        <v>148786.70000000001</v>
      </c>
      <c r="U649">
        <v>149555</v>
      </c>
      <c r="V649">
        <v>202207</v>
      </c>
      <c r="W649">
        <v>202208</v>
      </c>
    </row>
    <row r="650" spans="1:23" x14ac:dyDescent="0.35">
      <c r="A650">
        <v>2022</v>
      </c>
      <c r="B650">
        <v>2022</v>
      </c>
      <c r="C650">
        <v>7</v>
      </c>
      <c r="D650" t="s">
        <v>88</v>
      </c>
      <c r="E650" t="s">
        <v>83</v>
      </c>
      <c r="F650" t="s">
        <v>84</v>
      </c>
      <c r="G650" t="s">
        <v>85</v>
      </c>
      <c r="H650">
        <v>40</v>
      </c>
      <c r="I650">
        <v>4402.55</v>
      </c>
      <c r="J650">
        <v>89.83</v>
      </c>
      <c r="K650">
        <v>0</v>
      </c>
      <c r="O650">
        <v>0</v>
      </c>
      <c r="P650">
        <v>0</v>
      </c>
      <c r="Q650">
        <v>0</v>
      </c>
      <c r="R650">
        <v>0</v>
      </c>
      <c r="S650">
        <v>0</v>
      </c>
      <c r="T650">
        <v>4492.38</v>
      </c>
      <c r="U650">
        <v>4492.38</v>
      </c>
      <c r="V650">
        <v>202207</v>
      </c>
      <c r="W650">
        <v>202209</v>
      </c>
    </row>
    <row r="651" spans="1:23" x14ac:dyDescent="0.35">
      <c r="A651">
        <v>2022</v>
      </c>
      <c r="B651">
        <v>2022</v>
      </c>
      <c r="C651">
        <v>7</v>
      </c>
      <c r="D651" t="s">
        <v>88</v>
      </c>
      <c r="E651" t="s">
        <v>83</v>
      </c>
      <c r="F651" t="s">
        <v>84</v>
      </c>
      <c r="G651" t="s">
        <v>85</v>
      </c>
      <c r="H651">
        <v>40</v>
      </c>
      <c r="I651">
        <v>-830.67</v>
      </c>
      <c r="J651">
        <v>-17.12</v>
      </c>
      <c r="K651">
        <v>0</v>
      </c>
      <c r="O651">
        <v>0</v>
      </c>
      <c r="P651">
        <v>0</v>
      </c>
      <c r="Q651">
        <v>0</v>
      </c>
      <c r="R651">
        <v>0</v>
      </c>
      <c r="S651">
        <v>0</v>
      </c>
      <c r="T651">
        <v>-847.79</v>
      </c>
      <c r="U651">
        <v>-847.79</v>
      </c>
      <c r="V651">
        <v>202207</v>
      </c>
      <c r="W651">
        <v>202210</v>
      </c>
    </row>
    <row r="652" spans="1:23" x14ac:dyDescent="0.35">
      <c r="A652">
        <v>2022</v>
      </c>
      <c r="B652">
        <v>2022</v>
      </c>
      <c r="C652">
        <v>7</v>
      </c>
      <c r="D652" t="s">
        <v>88</v>
      </c>
      <c r="E652" t="s">
        <v>83</v>
      </c>
      <c r="F652" t="s">
        <v>84</v>
      </c>
      <c r="G652" t="s">
        <v>85</v>
      </c>
      <c r="H652">
        <v>40</v>
      </c>
      <c r="I652">
        <v>1096.5999999999999</v>
      </c>
      <c r="J652">
        <v>22.26</v>
      </c>
      <c r="K652">
        <v>0</v>
      </c>
      <c r="O652">
        <v>0</v>
      </c>
      <c r="P652">
        <v>0</v>
      </c>
      <c r="Q652">
        <v>0</v>
      </c>
      <c r="R652">
        <v>0</v>
      </c>
      <c r="S652">
        <v>0</v>
      </c>
      <c r="T652">
        <v>1118.8599999999999</v>
      </c>
      <c r="U652">
        <v>1118.8599999999999</v>
      </c>
      <c r="V652">
        <v>202207</v>
      </c>
      <c r="W652">
        <v>202211</v>
      </c>
    </row>
    <row r="653" spans="1:23" x14ac:dyDescent="0.35">
      <c r="A653">
        <v>2022</v>
      </c>
      <c r="B653">
        <v>2022</v>
      </c>
      <c r="C653">
        <v>7</v>
      </c>
      <c r="D653" t="s">
        <v>88</v>
      </c>
      <c r="E653" t="s">
        <v>83</v>
      </c>
      <c r="F653" t="s">
        <v>84</v>
      </c>
      <c r="G653" t="s">
        <v>85</v>
      </c>
      <c r="H653">
        <v>40</v>
      </c>
      <c r="I653">
        <v>-228.08</v>
      </c>
      <c r="J653">
        <v>-4.6500000000000004</v>
      </c>
      <c r="K653">
        <v>0</v>
      </c>
      <c r="O653">
        <v>0</v>
      </c>
      <c r="P653">
        <v>0</v>
      </c>
      <c r="Q653">
        <v>0</v>
      </c>
      <c r="R653">
        <v>0</v>
      </c>
      <c r="S653">
        <v>0</v>
      </c>
      <c r="T653">
        <v>-232.73</v>
      </c>
      <c r="U653">
        <v>-232.73</v>
      </c>
      <c r="V653">
        <v>202207</v>
      </c>
      <c r="W653">
        <v>202212</v>
      </c>
    </row>
    <row r="654" spans="1:23" x14ac:dyDescent="0.35">
      <c r="A654">
        <v>2022</v>
      </c>
      <c r="B654">
        <v>2022</v>
      </c>
      <c r="C654">
        <v>7</v>
      </c>
      <c r="D654" t="s">
        <v>88</v>
      </c>
      <c r="E654" t="s">
        <v>83</v>
      </c>
      <c r="F654" t="s">
        <v>84</v>
      </c>
      <c r="G654" t="s">
        <v>85</v>
      </c>
      <c r="H654">
        <v>60</v>
      </c>
      <c r="I654">
        <v>75690.44</v>
      </c>
      <c r="J654">
        <v>1544.7</v>
      </c>
      <c r="K654">
        <v>0</v>
      </c>
      <c r="O654">
        <v>1428.65</v>
      </c>
      <c r="P654">
        <v>2900.74</v>
      </c>
      <c r="Q654">
        <v>321.58999999999997</v>
      </c>
      <c r="R654">
        <v>12686.09</v>
      </c>
      <c r="S654">
        <v>925.3</v>
      </c>
      <c r="T654">
        <v>75806.490000000005</v>
      </c>
      <c r="U654">
        <v>75806.490000000005</v>
      </c>
      <c r="V654">
        <v>202207</v>
      </c>
      <c r="W654">
        <v>202208</v>
      </c>
    </row>
    <row r="655" spans="1:23" x14ac:dyDescent="0.35">
      <c r="A655">
        <v>2022</v>
      </c>
      <c r="B655">
        <v>2022</v>
      </c>
      <c r="C655">
        <v>7</v>
      </c>
      <c r="D655" t="s">
        <v>88</v>
      </c>
      <c r="E655" t="s">
        <v>83</v>
      </c>
      <c r="F655" t="s">
        <v>84</v>
      </c>
      <c r="G655" t="s">
        <v>85</v>
      </c>
      <c r="H655">
        <v>71</v>
      </c>
      <c r="I655">
        <v>15687.18</v>
      </c>
      <c r="J655">
        <v>320.11</v>
      </c>
      <c r="K655">
        <v>0</v>
      </c>
      <c r="O655">
        <v>0</v>
      </c>
      <c r="P655">
        <v>0</v>
      </c>
      <c r="Q655">
        <v>0</v>
      </c>
      <c r="R655">
        <v>0</v>
      </c>
      <c r="S655">
        <v>0</v>
      </c>
      <c r="T655">
        <v>16007.29</v>
      </c>
      <c r="U655">
        <v>16007.29</v>
      </c>
      <c r="V655">
        <v>202207</v>
      </c>
      <c r="W655">
        <v>202207</v>
      </c>
    </row>
    <row r="656" spans="1:23" x14ac:dyDescent="0.35">
      <c r="A656">
        <v>2022</v>
      </c>
      <c r="B656">
        <v>2022</v>
      </c>
      <c r="C656">
        <v>7</v>
      </c>
      <c r="D656" t="s">
        <v>88</v>
      </c>
      <c r="E656" t="s">
        <v>83</v>
      </c>
      <c r="F656" t="s">
        <v>84</v>
      </c>
      <c r="G656" t="s">
        <v>85</v>
      </c>
      <c r="H656">
        <v>71</v>
      </c>
      <c r="I656">
        <v>23022.81</v>
      </c>
      <c r="J656">
        <v>469.88</v>
      </c>
      <c r="K656">
        <v>0</v>
      </c>
      <c r="O656">
        <v>0</v>
      </c>
      <c r="P656">
        <v>0</v>
      </c>
      <c r="Q656">
        <v>0</v>
      </c>
      <c r="R656">
        <v>0</v>
      </c>
      <c r="S656">
        <v>0</v>
      </c>
      <c r="T656">
        <v>23492.69</v>
      </c>
      <c r="U656">
        <v>23492.69</v>
      </c>
      <c r="V656">
        <v>202207</v>
      </c>
      <c r="W656">
        <v>202208</v>
      </c>
    </row>
    <row r="657" spans="1:23" x14ac:dyDescent="0.35">
      <c r="A657">
        <v>2022</v>
      </c>
      <c r="B657">
        <v>2022</v>
      </c>
      <c r="C657">
        <v>7</v>
      </c>
      <c r="D657" t="s">
        <v>88</v>
      </c>
      <c r="E657" t="s">
        <v>83</v>
      </c>
      <c r="F657" t="s">
        <v>84</v>
      </c>
      <c r="G657" t="s">
        <v>85</v>
      </c>
      <c r="H657">
        <v>71</v>
      </c>
      <c r="I657">
        <v>5568.81</v>
      </c>
      <c r="J657">
        <v>113.68</v>
      </c>
      <c r="K657">
        <v>0</v>
      </c>
      <c r="O657">
        <v>0</v>
      </c>
      <c r="P657">
        <v>0</v>
      </c>
      <c r="Q657">
        <v>0</v>
      </c>
      <c r="R657">
        <v>0</v>
      </c>
      <c r="S657">
        <v>0</v>
      </c>
      <c r="T657">
        <v>5682.49</v>
      </c>
      <c r="U657">
        <v>5682.49</v>
      </c>
      <c r="V657">
        <v>202207</v>
      </c>
      <c r="W657">
        <v>202209</v>
      </c>
    </row>
    <row r="658" spans="1:23" x14ac:dyDescent="0.35">
      <c r="A658">
        <v>2022</v>
      </c>
      <c r="B658">
        <v>2022</v>
      </c>
      <c r="C658">
        <v>7</v>
      </c>
      <c r="D658" t="s">
        <v>88</v>
      </c>
      <c r="E658" t="s">
        <v>83</v>
      </c>
      <c r="F658" t="s">
        <v>84</v>
      </c>
      <c r="G658" t="s">
        <v>85</v>
      </c>
      <c r="H658">
        <v>71</v>
      </c>
      <c r="I658">
        <v>1657.13</v>
      </c>
      <c r="J658">
        <v>33.82</v>
      </c>
      <c r="K658">
        <v>0</v>
      </c>
      <c r="O658">
        <v>0</v>
      </c>
      <c r="P658">
        <v>0</v>
      </c>
      <c r="Q658">
        <v>0</v>
      </c>
      <c r="R658">
        <v>0</v>
      </c>
      <c r="S658">
        <v>0</v>
      </c>
      <c r="T658">
        <v>1690.95</v>
      </c>
      <c r="U658">
        <v>1690.95</v>
      </c>
      <c r="V658">
        <v>202207</v>
      </c>
      <c r="W658">
        <v>202210</v>
      </c>
    </row>
    <row r="659" spans="1:23" x14ac:dyDescent="0.35">
      <c r="A659">
        <v>2022</v>
      </c>
      <c r="B659">
        <v>2022</v>
      </c>
      <c r="C659">
        <v>7</v>
      </c>
      <c r="D659" t="s">
        <v>88</v>
      </c>
      <c r="E659" t="s">
        <v>83</v>
      </c>
      <c r="F659" t="s">
        <v>84</v>
      </c>
      <c r="G659" t="s">
        <v>85</v>
      </c>
      <c r="H659">
        <v>71</v>
      </c>
      <c r="I659">
        <v>1668.92</v>
      </c>
      <c r="J659">
        <v>34.049999999999997</v>
      </c>
      <c r="K659">
        <v>0</v>
      </c>
      <c r="O659">
        <v>0</v>
      </c>
      <c r="P659">
        <v>0</v>
      </c>
      <c r="Q659">
        <v>0</v>
      </c>
      <c r="R659">
        <v>0</v>
      </c>
      <c r="S659">
        <v>0</v>
      </c>
      <c r="T659">
        <v>1702.97</v>
      </c>
      <c r="U659">
        <v>1702.97</v>
      </c>
      <c r="V659">
        <v>202207</v>
      </c>
      <c r="W659">
        <v>202211</v>
      </c>
    </row>
    <row r="660" spans="1:23" x14ac:dyDescent="0.35">
      <c r="A660">
        <v>2022</v>
      </c>
      <c r="B660">
        <v>2022</v>
      </c>
      <c r="C660">
        <v>7</v>
      </c>
      <c r="D660" t="s">
        <v>88</v>
      </c>
      <c r="E660" t="s">
        <v>83</v>
      </c>
      <c r="F660" t="s">
        <v>84</v>
      </c>
      <c r="G660" t="s">
        <v>85</v>
      </c>
      <c r="H660">
        <v>71</v>
      </c>
      <c r="I660">
        <v>232.82</v>
      </c>
      <c r="J660">
        <v>4.75</v>
      </c>
      <c r="K660">
        <v>0</v>
      </c>
      <c r="O660">
        <v>0</v>
      </c>
      <c r="P660">
        <v>0</v>
      </c>
      <c r="Q660">
        <v>0</v>
      </c>
      <c r="R660">
        <v>0</v>
      </c>
      <c r="S660">
        <v>0</v>
      </c>
      <c r="T660">
        <v>237.57</v>
      </c>
      <c r="U660">
        <v>237.57</v>
      </c>
      <c r="V660">
        <v>202207</v>
      </c>
      <c r="W660">
        <v>202212</v>
      </c>
    </row>
    <row r="661" spans="1:23" x14ac:dyDescent="0.35">
      <c r="A661">
        <v>2022</v>
      </c>
      <c r="B661">
        <v>2022</v>
      </c>
      <c r="C661">
        <v>7</v>
      </c>
      <c r="D661" t="s">
        <v>88</v>
      </c>
      <c r="E661" t="s">
        <v>83</v>
      </c>
      <c r="F661" t="s">
        <v>84</v>
      </c>
      <c r="G661" t="s">
        <v>85</v>
      </c>
      <c r="H661">
        <v>71</v>
      </c>
      <c r="I661">
        <v>383.49</v>
      </c>
      <c r="J661">
        <v>7.83</v>
      </c>
      <c r="K661">
        <v>0</v>
      </c>
      <c r="O661">
        <v>0</v>
      </c>
      <c r="P661">
        <v>0</v>
      </c>
      <c r="Q661">
        <v>0</v>
      </c>
      <c r="R661">
        <v>0</v>
      </c>
      <c r="S661">
        <v>0</v>
      </c>
      <c r="T661">
        <v>391.32</v>
      </c>
      <c r="U661">
        <v>391.32</v>
      </c>
      <c r="V661">
        <v>202207</v>
      </c>
      <c r="W661">
        <v>202301</v>
      </c>
    </row>
    <row r="662" spans="1:23" x14ac:dyDescent="0.35">
      <c r="A662">
        <v>2022</v>
      </c>
      <c r="B662">
        <v>2022</v>
      </c>
      <c r="C662">
        <v>7</v>
      </c>
      <c r="D662" t="s">
        <v>88</v>
      </c>
      <c r="E662" t="s">
        <v>83</v>
      </c>
      <c r="F662" t="s">
        <v>84</v>
      </c>
      <c r="G662" t="s">
        <v>85</v>
      </c>
      <c r="H662">
        <v>71</v>
      </c>
      <c r="I662">
        <v>843.6</v>
      </c>
      <c r="J662">
        <v>17.22</v>
      </c>
      <c r="K662">
        <v>0</v>
      </c>
      <c r="O662">
        <v>0</v>
      </c>
      <c r="P662">
        <v>0</v>
      </c>
      <c r="Q662">
        <v>0</v>
      </c>
      <c r="R662">
        <v>0</v>
      </c>
      <c r="S662">
        <v>0</v>
      </c>
      <c r="T662">
        <v>860.82</v>
      </c>
      <c r="U662">
        <v>860.82</v>
      </c>
      <c r="V662">
        <v>202207</v>
      </c>
      <c r="W662">
        <v>202302</v>
      </c>
    </row>
    <row r="663" spans="1:23" x14ac:dyDescent="0.35">
      <c r="A663">
        <v>2022</v>
      </c>
      <c r="B663">
        <v>2022</v>
      </c>
      <c r="C663">
        <v>7</v>
      </c>
      <c r="D663" t="s">
        <v>88</v>
      </c>
      <c r="E663" t="s">
        <v>83</v>
      </c>
      <c r="F663" t="s">
        <v>84</v>
      </c>
      <c r="G663" t="s">
        <v>85</v>
      </c>
      <c r="H663">
        <v>82</v>
      </c>
      <c r="I663">
        <v>1677.53</v>
      </c>
      <c r="J663">
        <v>34.25</v>
      </c>
      <c r="K663">
        <v>0</v>
      </c>
      <c r="O663">
        <v>0</v>
      </c>
      <c r="P663">
        <v>0</v>
      </c>
      <c r="Q663">
        <v>0</v>
      </c>
      <c r="R663">
        <v>0</v>
      </c>
      <c r="S663">
        <v>0</v>
      </c>
      <c r="T663">
        <v>1711.78</v>
      </c>
      <c r="U663">
        <v>1711.78</v>
      </c>
      <c r="V663">
        <v>202207</v>
      </c>
      <c r="W663">
        <v>202207</v>
      </c>
    </row>
    <row r="664" spans="1:23" x14ac:dyDescent="0.35">
      <c r="A664">
        <v>2022</v>
      </c>
      <c r="B664">
        <v>2022</v>
      </c>
      <c r="C664">
        <v>7</v>
      </c>
      <c r="D664" t="s">
        <v>88</v>
      </c>
      <c r="E664" t="s">
        <v>83</v>
      </c>
      <c r="F664" t="s">
        <v>84</v>
      </c>
      <c r="G664" t="s">
        <v>85</v>
      </c>
      <c r="H664">
        <v>82</v>
      </c>
      <c r="I664">
        <v>1140.17</v>
      </c>
      <c r="J664">
        <v>23.26</v>
      </c>
      <c r="K664">
        <v>0</v>
      </c>
      <c r="O664">
        <v>0</v>
      </c>
      <c r="P664">
        <v>0</v>
      </c>
      <c r="Q664">
        <v>0</v>
      </c>
      <c r="R664">
        <v>0</v>
      </c>
      <c r="S664">
        <v>0</v>
      </c>
      <c r="T664">
        <v>1163.43</v>
      </c>
      <c r="U664">
        <v>1163.43</v>
      </c>
      <c r="V664">
        <v>202207</v>
      </c>
      <c r="W664">
        <v>202208</v>
      </c>
    </row>
    <row r="665" spans="1:23" x14ac:dyDescent="0.35">
      <c r="A665">
        <v>2022</v>
      </c>
      <c r="B665">
        <v>2022</v>
      </c>
      <c r="C665">
        <v>7</v>
      </c>
      <c r="D665" t="s">
        <v>88</v>
      </c>
      <c r="E665" t="s">
        <v>83</v>
      </c>
      <c r="F665" t="s">
        <v>84</v>
      </c>
      <c r="G665" t="s">
        <v>85</v>
      </c>
      <c r="H665">
        <v>82</v>
      </c>
      <c r="I665">
        <v>75.72</v>
      </c>
      <c r="J665">
        <v>1.53</v>
      </c>
      <c r="K665">
        <v>0</v>
      </c>
      <c r="O665">
        <v>0</v>
      </c>
      <c r="P665">
        <v>0</v>
      </c>
      <c r="Q665">
        <v>0</v>
      </c>
      <c r="R665">
        <v>0</v>
      </c>
      <c r="S665">
        <v>0</v>
      </c>
      <c r="T665">
        <v>77.25</v>
      </c>
      <c r="U665">
        <v>77.25</v>
      </c>
      <c r="V665">
        <v>202207</v>
      </c>
      <c r="W665">
        <v>202209</v>
      </c>
    </row>
    <row r="666" spans="1:23" x14ac:dyDescent="0.35">
      <c r="A666">
        <v>2022</v>
      </c>
      <c r="B666">
        <v>2022</v>
      </c>
      <c r="C666">
        <v>7</v>
      </c>
      <c r="D666" t="s">
        <v>88</v>
      </c>
      <c r="E666" t="s">
        <v>83</v>
      </c>
      <c r="F666" t="s">
        <v>84</v>
      </c>
      <c r="G666" t="s">
        <v>85</v>
      </c>
      <c r="H666">
        <v>82</v>
      </c>
      <c r="I666">
        <v>18.84</v>
      </c>
      <c r="J666">
        <v>0.19</v>
      </c>
      <c r="K666">
        <v>0</v>
      </c>
      <c r="O666">
        <v>0</v>
      </c>
      <c r="P666">
        <v>0</v>
      </c>
      <c r="Q666">
        <v>0</v>
      </c>
      <c r="R666">
        <v>0</v>
      </c>
      <c r="S666">
        <v>0</v>
      </c>
      <c r="T666">
        <v>19.03</v>
      </c>
      <c r="U666">
        <v>19.03</v>
      </c>
      <c r="V666">
        <v>202207</v>
      </c>
      <c r="W666">
        <v>202301</v>
      </c>
    </row>
    <row r="667" spans="1:23" x14ac:dyDescent="0.35">
      <c r="A667">
        <v>2022</v>
      </c>
      <c r="B667">
        <v>2022</v>
      </c>
      <c r="C667">
        <v>7</v>
      </c>
      <c r="D667" t="s">
        <v>88</v>
      </c>
      <c r="E667" t="s">
        <v>86</v>
      </c>
      <c r="F667" t="s">
        <v>87</v>
      </c>
      <c r="G667" t="s">
        <v>85</v>
      </c>
      <c r="H667">
        <v>40</v>
      </c>
      <c r="I667">
        <v>2895.62</v>
      </c>
      <c r="J667">
        <v>59.15</v>
      </c>
      <c r="K667">
        <v>0</v>
      </c>
      <c r="O667">
        <v>0</v>
      </c>
      <c r="P667">
        <v>0</v>
      </c>
      <c r="Q667">
        <v>0</v>
      </c>
      <c r="R667">
        <v>0</v>
      </c>
      <c r="S667">
        <v>0</v>
      </c>
      <c r="T667">
        <v>2954.77</v>
      </c>
      <c r="U667">
        <v>2954.77</v>
      </c>
      <c r="V667">
        <v>202207</v>
      </c>
      <c r="W667">
        <v>202208</v>
      </c>
    </row>
    <row r="668" spans="1:23" x14ac:dyDescent="0.35">
      <c r="A668">
        <v>2022</v>
      </c>
      <c r="B668">
        <v>2022</v>
      </c>
      <c r="C668">
        <v>7</v>
      </c>
      <c r="D668" t="s">
        <v>88</v>
      </c>
      <c r="E668" t="s">
        <v>86</v>
      </c>
      <c r="F668" t="s">
        <v>87</v>
      </c>
      <c r="G668" t="s">
        <v>85</v>
      </c>
      <c r="H668">
        <v>40</v>
      </c>
      <c r="I668">
        <v>-70.849999999999994</v>
      </c>
      <c r="J668">
        <v>-1.56</v>
      </c>
      <c r="K668">
        <v>0</v>
      </c>
      <c r="O668">
        <v>0</v>
      </c>
      <c r="P668">
        <v>0</v>
      </c>
      <c r="Q668">
        <v>0</v>
      </c>
      <c r="R668">
        <v>0</v>
      </c>
      <c r="S668">
        <v>0</v>
      </c>
      <c r="T668">
        <v>-72.41</v>
      </c>
      <c r="U668">
        <v>-72.41</v>
      </c>
      <c r="V668">
        <v>202207</v>
      </c>
      <c r="W668">
        <v>202211</v>
      </c>
    </row>
    <row r="669" spans="1:23" x14ac:dyDescent="0.35">
      <c r="A669">
        <v>2022</v>
      </c>
      <c r="B669">
        <v>2022</v>
      </c>
      <c r="C669">
        <v>7</v>
      </c>
      <c r="D669" t="s">
        <v>88</v>
      </c>
      <c r="E669" t="s">
        <v>86</v>
      </c>
      <c r="F669" t="s">
        <v>87</v>
      </c>
      <c r="G669" t="s">
        <v>85</v>
      </c>
      <c r="H669">
        <v>71</v>
      </c>
      <c r="I669">
        <v>19.04</v>
      </c>
      <c r="J669">
        <v>0.39</v>
      </c>
      <c r="K669">
        <v>0</v>
      </c>
      <c r="O669">
        <v>0</v>
      </c>
      <c r="P669">
        <v>0</v>
      </c>
      <c r="Q669">
        <v>0</v>
      </c>
      <c r="R669">
        <v>0</v>
      </c>
      <c r="S669">
        <v>0</v>
      </c>
      <c r="T669">
        <v>19.43</v>
      </c>
      <c r="U669">
        <v>19.43</v>
      </c>
      <c r="V669">
        <v>202207</v>
      </c>
      <c r="W669">
        <v>202207</v>
      </c>
    </row>
    <row r="670" spans="1:23" x14ac:dyDescent="0.35">
      <c r="A670">
        <v>2022</v>
      </c>
      <c r="B670">
        <v>2022</v>
      </c>
      <c r="C670">
        <v>7</v>
      </c>
      <c r="D670" t="s">
        <v>88</v>
      </c>
      <c r="E670" t="s">
        <v>86</v>
      </c>
      <c r="F670" t="s">
        <v>87</v>
      </c>
      <c r="G670" t="s">
        <v>85</v>
      </c>
      <c r="H670">
        <v>71</v>
      </c>
      <c r="I670">
        <v>260.37</v>
      </c>
      <c r="J670">
        <v>5.31</v>
      </c>
      <c r="K670">
        <v>0</v>
      </c>
      <c r="O670">
        <v>0</v>
      </c>
      <c r="P670">
        <v>0</v>
      </c>
      <c r="Q670">
        <v>0</v>
      </c>
      <c r="R670">
        <v>0</v>
      </c>
      <c r="S670">
        <v>0</v>
      </c>
      <c r="T670">
        <v>265.68</v>
      </c>
      <c r="U670">
        <v>265.68</v>
      </c>
      <c r="V670">
        <v>202207</v>
      </c>
      <c r="W670">
        <v>202210</v>
      </c>
    </row>
    <row r="671" spans="1:23" x14ac:dyDescent="0.35">
      <c r="A671">
        <v>2022</v>
      </c>
      <c r="B671">
        <v>2022</v>
      </c>
      <c r="C671">
        <v>8</v>
      </c>
      <c r="D671" t="s">
        <v>82</v>
      </c>
      <c r="E671" t="s">
        <v>83</v>
      </c>
      <c r="F671" t="s">
        <v>84</v>
      </c>
      <c r="G671" t="s">
        <v>85</v>
      </c>
      <c r="H671">
        <v>10</v>
      </c>
      <c r="I671">
        <v>11797.18</v>
      </c>
      <c r="J671">
        <v>240.76</v>
      </c>
      <c r="K671">
        <v>0</v>
      </c>
      <c r="O671">
        <v>0</v>
      </c>
      <c r="P671">
        <v>0</v>
      </c>
      <c r="Q671">
        <v>0</v>
      </c>
      <c r="R671">
        <v>0</v>
      </c>
      <c r="S671">
        <v>0</v>
      </c>
      <c r="T671">
        <v>12037.94</v>
      </c>
      <c r="U671">
        <v>12037.94</v>
      </c>
      <c r="V671">
        <v>202208</v>
      </c>
      <c r="W671">
        <v>202208</v>
      </c>
    </row>
    <row r="672" spans="1:23" x14ac:dyDescent="0.35">
      <c r="A672">
        <v>2022</v>
      </c>
      <c r="B672">
        <v>2022</v>
      </c>
      <c r="C672">
        <v>8</v>
      </c>
      <c r="D672" t="s">
        <v>82</v>
      </c>
      <c r="E672" t="s">
        <v>83</v>
      </c>
      <c r="F672" t="s">
        <v>84</v>
      </c>
      <c r="G672" t="s">
        <v>85</v>
      </c>
      <c r="H672">
        <v>10</v>
      </c>
      <c r="I672">
        <v>21943.39</v>
      </c>
      <c r="J672">
        <v>447.83</v>
      </c>
      <c r="K672">
        <v>0</v>
      </c>
      <c r="O672">
        <v>0</v>
      </c>
      <c r="P672">
        <v>0</v>
      </c>
      <c r="Q672">
        <v>0</v>
      </c>
      <c r="R672">
        <v>0</v>
      </c>
      <c r="S672">
        <v>0</v>
      </c>
      <c r="T672">
        <v>22391.22</v>
      </c>
      <c r="U672">
        <v>22391.22</v>
      </c>
      <c r="V672">
        <v>202208</v>
      </c>
      <c r="W672">
        <v>202209</v>
      </c>
    </row>
    <row r="673" spans="1:23" x14ac:dyDescent="0.35">
      <c r="A673">
        <v>2022</v>
      </c>
      <c r="B673">
        <v>2022</v>
      </c>
      <c r="C673">
        <v>8</v>
      </c>
      <c r="D673" t="s">
        <v>82</v>
      </c>
      <c r="E673" t="s">
        <v>83</v>
      </c>
      <c r="F673" t="s">
        <v>84</v>
      </c>
      <c r="G673" t="s">
        <v>85</v>
      </c>
      <c r="H673">
        <v>10</v>
      </c>
      <c r="I673">
        <v>2878.78</v>
      </c>
      <c r="J673">
        <v>58.75</v>
      </c>
      <c r="K673">
        <v>0</v>
      </c>
      <c r="O673">
        <v>0</v>
      </c>
      <c r="P673">
        <v>0</v>
      </c>
      <c r="Q673">
        <v>0</v>
      </c>
      <c r="R673">
        <v>0</v>
      </c>
      <c r="S673">
        <v>0</v>
      </c>
      <c r="T673">
        <v>2937.53</v>
      </c>
      <c r="U673">
        <v>2937.53</v>
      </c>
      <c r="V673">
        <v>202208</v>
      </c>
      <c r="W673">
        <v>202210</v>
      </c>
    </row>
    <row r="674" spans="1:23" x14ac:dyDescent="0.35">
      <c r="A674">
        <v>2022</v>
      </c>
      <c r="B674">
        <v>2022</v>
      </c>
      <c r="C674">
        <v>8</v>
      </c>
      <c r="D674" t="s">
        <v>82</v>
      </c>
      <c r="E674" t="s">
        <v>83</v>
      </c>
      <c r="F674" t="s">
        <v>84</v>
      </c>
      <c r="G674" t="s">
        <v>85</v>
      </c>
      <c r="H674">
        <v>10</v>
      </c>
      <c r="I674">
        <v>1040.54</v>
      </c>
      <c r="J674">
        <v>21.23</v>
      </c>
      <c r="K674">
        <v>0</v>
      </c>
      <c r="O674">
        <v>0</v>
      </c>
      <c r="P674">
        <v>0</v>
      </c>
      <c r="Q674">
        <v>0</v>
      </c>
      <c r="R674">
        <v>0</v>
      </c>
      <c r="S674">
        <v>0</v>
      </c>
      <c r="T674">
        <v>1061.77</v>
      </c>
      <c r="U674">
        <v>1061.77</v>
      </c>
      <c r="V674">
        <v>202208</v>
      </c>
      <c r="W674">
        <v>202212</v>
      </c>
    </row>
    <row r="675" spans="1:23" x14ac:dyDescent="0.35">
      <c r="A675">
        <v>2022</v>
      </c>
      <c r="B675">
        <v>2022</v>
      </c>
      <c r="C675">
        <v>8</v>
      </c>
      <c r="D675" t="s">
        <v>82</v>
      </c>
      <c r="E675" t="s">
        <v>83</v>
      </c>
      <c r="F675" t="s">
        <v>84</v>
      </c>
      <c r="G675" t="s">
        <v>85</v>
      </c>
      <c r="H675">
        <v>10</v>
      </c>
      <c r="I675">
        <v>3360.13</v>
      </c>
      <c r="J675">
        <v>68.569999999999993</v>
      </c>
      <c r="K675">
        <v>0</v>
      </c>
      <c r="O675">
        <v>0</v>
      </c>
      <c r="P675">
        <v>0</v>
      </c>
      <c r="Q675">
        <v>0</v>
      </c>
      <c r="R675">
        <v>0</v>
      </c>
      <c r="S675">
        <v>0</v>
      </c>
      <c r="T675">
        <v>3428.7</v>
      </c>
      <c r="U675">
        <v>3428.7</v>
      </c>
      <c r="V675">
        <v>202208</v>
      </c>
      <c r="W675">
        <v>202301</v>
      </c>
    </row>
    <row r="676" spans="1:23" x14ac:dyDescent="0.35">
      <c r="A676">
        <v>2022</v>
      </c>
      <c r="B676">
        <v>2022</v>
      </c>
      <c r="C676">
        <v>8</v>
      </c>
      <c r="D676" t="s">
        <v>82</v>
      </c>
      <c r="E676" t="s">
        <v>83</v>
      </c>
      <c r="F676" t="s">
        <v>84</v>
      </c>
      <c r="G676" t="s">
        <v>85</v>
      </c>
      <c r="H676">
        <v>10</v>
      </c>
      <c r="I676">
        <v>3360.13</v>
      </c>
      <c r="J676">
        <v>68.569999999999993</v>
      </c>
      <c r="K676">
        <v>0</v>
      </c>
      <c r="O676">
        <v>0</v>
      </c>
      <c r="P676">
        <v>0</v>
      </c>
      <c r="Q676">
        <v>0</v>
      </c>
      <c r="R676">
        <v>0</v>
      </c>
      <c r="S676">
        <v>0</v>
      </c>
      <c r="T676">
        <v>3428.7</v>
      </c>
      <c r="U676">
        <v>3428.7</v>
      </c>
      <c r="V676">
        <v>202208</v>
      </c>
      <c r="W676">
        <v>202302</v>
      </c>
    </row>
    <row r="677" spans="1:23" x14ac:dyDescent="0.35">
      <c r="A677">
        <v>2022</v>
      </c>
      <c r="B677">
        <v>2022</v>
      </c>
      <c r="C677">
        <v>8</v>
      </c>
      <c r="D677" t="s">
        <v>82</v>
      </c>
      <c r="E677" t="s">
        <v>83</v>
      </c>
      <c r="F677" t="s">
        <v>84</v>
      </c>
      <c r="G677" t="s">
        <v>85</v>
      </c>
      <c r="H677">
        <v>20</v>
      </c>
      <c r="I677">
        <v>12227.07</v>
      </c>
      <c r="J677">
        <v>249.53</v>
      </c>
      <c r="K677">
        <v>0</v>
      </c>
      <c r="O677">
        <v>0</v>
      </c>
      <c r="P677">
        <v>0</v>
      </c>
      <c r="Q677">
        <v>0</v>
      </c>
      <c r="R677">
        <v>0</v>
      </c>
      <c r="S677">
        <v>0</v>
      </c>
      <c r="T677">
        <v>12476.6</v>
      </c>
      <c r="U677">
        <v>12476.6</v>
      </c>
      <c r="V677">
        <v>202208</v>
      </c>
      <c r="W677">
        <v>202208</v>
      </c>
    </row>
    <row r="678" spans="1:23" x14ac:dyDescent="0.35">
      <c r="A678">
        <v>2022</v>
      </c>
      <c r="B678">
        <v>2022</v>
      </c>
      <c r="C678">
        <v>8</v>
      </c>
      <c r="D678" t="s">
        <v>82</v>
      </c>
      <c r="E678" t="s">
        <v>83</v>
      </c>
      <c r="F678" t="s">
        <v>84</v>
      </c>
      <c r="G678" t="s">
        <v>85</v>
      </c>
      <c r="H678">
        <v>20</v>
      </c>
      <c r="I678">
        <v>308235.88</v>
      </c>
      <c r="J678">
        <v>6290.57</v>
      </c>
      <c r="K678">
        <v>0</v>
      </c>
      <c r="O678">
        <v>0</v>
      </c>
      <c r="P678">
        <v>0</v>
      </c>
      <c r="Q678">
        <v>0</v>
      </c>
      <c r="R678">
        <v>0</v>
      </c>
      <c r="S678">
        <v>0</v>
      </c>
      <c r="T678">
        <v>314526.45</v>
      </c>
      <c r="U678">
        <v>314526.45</v>
      </c>
      <c r="V678">
        <v>202208</v>
      </c>
      <c r="W678">
        <v>202209</v>
      </c>
    </row>
    <row r="679" spans="1:23" x14ac:dyDescent="0.35">
      <c r="A679">
        <v>2022</v>
      </c>
      <c r="B679">
        <v>2022</v>
      </c>
      <c r="C679">
        <v>8</v>
      </c>
      <c r="D679" t="s">
        <v>82</v>
      </c>
      <c r="E679" t="s">
        <v>83</v>
      </c>
      <c r="F679" t="s">
        <v>84</v>
      </c>
      <c r="G679" t="s">
        <v>85</v>
      </c>
      <c r="H679">
        <v>20</v>
      </c>
      <c r="I679">
        <v>27139.83</v>
      </c>
      <c r="J679">
        <v>553.88</v>
      </c>
      <c r="K679">
        <v>0</v>
      </c>
      <c r="O679">
        <v>0</v>
      </c>
      <c r="P679">
        <v>0</v>
      </c>
      <c r="Q679">
        <v>0</v>
      </c>
      <c r="R679">
        <v>0</v>
      </c>
      <c r="S679">
        <v>0</v>
      </c>
      <c r="T679">
        <v>27693.71</v>
      </c>
      <c r="U679">
        <v>27693.71</v>
      </c>
      <c r="V679">
        <v>202208</v>
      </c>
      <c r="W679">
        <v>202210</v>
      </c>
    </row>
    <row r="680" spans="1:23" x14ac:dyDescent="0.35">
      <c r="A680">
        <v>2022</v>
      </c>
      <c r="B680">
        <v>2022</v>
      </c>
      <c r="C680">
        <v>8</v>
      </c>
      <c r="D680" t="s">
        <v>82</v>
      </c>
      <c r="E680" t="s">
        <v>83</v>
      </c>
      <c r="F680" t="s">
        <v>84</v>
      </c>
      <c r="G680" t="s">
        <v>85</v>
      </c>
      <c r="H680">
        <v>20</v>
      </c>
      <c r="I680">
        <v>558.37</v>
      </c>
      <c r="J680">
        <v>11.4</v>
      </c>
      <c r="K680">
        <v>0</v>
      </c>
      <c r="O680">
        <v>0</v>
      </c>
      <c r="P680">
        <v>0</v>
      </c>
      <c r="Q680">
        <v>0</v>
      </c>
      <c r="R680">
        <v>0</v>
      </c>
      <c r="S680">
        <v>0</v>
      </c>
      <c r="T680">
        <v>569.77</v>
      </c>
      <c r="U680">
        <v>569.77</v>
      </c>
      <c r="V680">
        <v>202208</v>
      </c>
      <c r="W680">
        <v>202211</v>
      </c>
    </row>
    <row r="681" spans="1:23" x14ac:dyDescent="0.35">
      <c r="A681">
        <v>2022</v>
      </c>
      <c r="B681">
        <v>2022</v>
      </c>
      <c r="C681">
        <v>8</v>
      </c>
      <c r="D681" t="s">
        <v>82</v>
      </c>
      <c r="E681" t="s">
        <v>83</v>
      </c>
      <c r="F681" t="s">
        <v>84</v>
      </c>
      <c r="G681" t="s">
        <v>85</v>
      </c>
      <c r="H681">
        <v>40</v>
      </c>
      <c r="I681">
        <v>153025.84</v>
      </c>
      <c r="J681">
        <v>3699.87</v>
      </c>
      <c r="K681">
        <v>28280.639999999999</v>
      </c>
      <c r="L681">
        <v>28280.639999999999</v>
      </c>
      <c r="O681">
        <v>0</v>
      </c>
      <c r="P681">
        <v>0</v>
      </c>
      <c r="Q681">
        <v>0</v>
      </c>
      <c r="R681">
        <v>0</v>
      </c>
      <c r="S681">
        <v>0</v>
      </c>
      <c r="T681">
        <v>156725.71</v>
      </c>
      <c r="U681">
        <v>185006.34999999998</v>
      </c>
      <c r="V681">
        <v>202208</v>
      </c>
      <c r="W681">
        <v>202208</v>
      </c>
    </row>
    <row r="682" spans="1:23" x14ac:dyDescent="0.35">
      <c r="A682">
        <v>2022</v>
      </c>
      <c r="B682">
        <v>2022</v>
      </c>
      <c r="C682">
        <v>8</v>
      </c>
      <c r="D682" t="s">
        <v>82</v>
      </c>
      <c r="E682" t="s">
        <v>83</v>
      </c>
      <c r="F682" t="s">
        <v>84</v>
      </c>
      <c r="G682" t="s">
        <v>85</v>
      </c>
      <c r="H682">
        <v>40</v>
      </c>
      <c r="I682">
        <v>322790.49</v>
      </c>
      <c r="J682">
        <v>8066.42</v>
      </c>
      <c r="K682">
        <v>72487.33</v>
      </c>
      <c r="L682">
        <v>72487.33</v>
      </c>
      <c r="O682">
        <v>0</v>
      </c>
      <c r="P682">
        <v>0</v>
      </c>
      <c r="Q682">
        <v>0</v>
      </c>
      <c r="R682">
        <v>0</v>
      </c>
      <c r="S682">
        <v>0</v>
      </c>
      <c r="T682">
        <v>330856.90999999997</v>
      </c>
      <c r="U682">
        <v>403344.24</v>
      </c>
      <c r="V682">
        <v>202208</v>
      </c>
      <c r="W682">
        <v>202209</v>
      </c>
    </row>
    <row r="683" spans="1:23" x14ac:dyDescent="0.35">
      <c r="A683">
        <v>2022</v>
      </c>
      <c r="B683">
        <v>2022</v>
      </c>
      <c r="C683">
        <v>8</v>
      </c>
      <c r="D683" t="s">
        <v>82</v>
      </c>
      <c r="E683" t="s">
        <v>83</v>
      </c>
      <c r="F683" t="s">
        <v>84</v>
      </c>
      <c r="G683" t="s">
        <v>85</v>
      </c>
      <c r="H683">
        <v>40</v>
      </c>
      <c r="I683">
        <v>53185.65</v>
      </c>
      <c r="J683">
        <v>1093.1999999999998</v>
      </c>
      <c r="K683">
        <v>384.15</v>
      </c>
      <c r="L683">
        <v>384.15</v>
      </c>
      <c r="O683">
        <v>0</v>
      </c>
      <c r="P683">
        <v>0</v>
      </c>
      <c r="Q683">
        <v>0</v>
      </c>
      <c r="R683">
        <v>0</v>
      </c>
      <c r="S683">
        <v>0</v>
      </c>
      <c r="T683">
        <v>54278.85</v>
      </c>
      <c r="U683">
        <v>54663</v>
      </c>
      <c r="V683">
        <v>202208</v>
      </c>
      <c r="W683">
        <v>202210</v>
      </c>
    </row>
    <row r="684" spans="1:23" x14ac:dyDescent="0.35">
      <c r="A684">
        <v>2022</v>
      </c>
      <c r="B684">
        <v>2022</v>
      </c>
      <c r="C684">
        <v>8</v>
      </c>
      <c r="D684" t="s">
        <v>82</v>
      </c>
      <c r="E684" t="s">
        <v>83</v>
      </c>
      <c r="F684" t="s">
        <v>84</v>
      </c>
      <c r="G684" t="s">
        <v>85</v>
      </c>
      <c r="H684">
        <v>40</v>
      </c>
      <c r="I684">
        <v>25129.129999999997</v>
      </c>
      <c r="J684">
        <v>533.25</v>
      </c>
      <c r="K684">
        <v>1000.72</v>
      </c>
      <c r="L684">
        <v>1000.72</v>
      </c>
      <c r="O684">
        <v>0</v>
      </c>
      <c r="P684">
        <v>0</v>
      </c>
      <c r="Q684">
        <v>0</v>
      </c>
      <c r="R684">
        <v>0</v>
      </c>
      <c r="S684">
        <v>0</v>
      </c>
      <c r="T684">
        <v>25662.38</v>
      </c>
      <c r="U684">
        <v>26663.100000000002</v>
      </c>
      <c r="V684">
        <v>202208</v>
      </c>
      <c r="W684">
        <v>202211</v>
      </c>
    </row>
    <row r="685" spans="1:23" x14ac:dyDescent="0.35">
      <c r="A685">
        <v>2022</v>
      </c>
      <c r="B685">
        <v>2022</v>
      </c>
      <c r="C685">
        <v>8</v>
      </c>
      <c r="D685" t="s">
        <v>82</v>
      </c>
      <c r="E685" t="s">
        <v>83</v>
      </c>
      <c r="F685" t="s">
        <v>84</v>
      </c>
      <c r="G685" t="s">
        <v>85</v>
      </c>
      <c r="H685">
        <v>40</v>
      </c>
      <c r="I685">
        <v>3065.28</v>
      </c>
      <c r="J685">
        <v>91.27</v>
      </c>
      <c r="K685">
        <v>1410.21</v>
      </c>
      <c r="L685">
        <v>1410.21</v>
      </c>
      <c r="O685">
        <v>0</v>
      </c>
      <c r="P685">
        <v>0</v>
      </c>
      <c r="Q685">
        <v>0</v>
      </c>
      <c r="R685">
        <v>0</v>
      </c>
      <c r="S685">
        <v>0</v>
      </c>
      <c r="T685">
        <v>3156.55</v>
      </c>
      <c r="U685">
        <v>4566.76</v>
      </c>
      <c r="V685">
        <v>202208</v>
      </c>
      <c r="W685">
        <v>202212</v>
      </c>
    </row>
    <row r="686" spans="1:23" x14ac:dyDescent="0.35">
      <c r="A686">
        <v>2022</v>
      </c>
      <c r="B686">
        <v>2022</v>
      </c>
      <c r="C686">
        <v>8</v>
      </c>
      <c r="D686" t="s">
        <v>82</v>
      </c>
      <c r="E686" t="s">
        <v>83</v>
      </c>
      <c r="F686" t="s">
        <v>84</v>
      </c>
      <c r="G686" t="s">
        <v>85</v>
      </c>
      <c r="H686">
        <v>40</v>
      </c>
      <c r="I686">
        <v>1355.92</v>
      </c>
      <c r="J686">
        <v>199.08</v>
      </c>
      <c r="K686">
        <v>8401.64</v>
      </c>
      <c r="L686">
        <v>8401.64</v>
      </c>
      <c r="O686">
        <v>0</v>
      </c>
      <c r="P686">
        <v>0</v>
      </c>
      <c r="Q686">
        <v>0</v>
      </c>
      <c r="R686">
        <v>0</v>
      </c>
      <c r="S686">
        <v>0</v>
      </c>
      <c r="T686">
        <v>1555</v>
      </c>
      <c r="U686">
        <v>9956.6400000000012</v>
      </c>
      <c r="V686">
        <v>202208</v>
      </c>
      <c r="W686">
        <v>202301</v>
      </c>
    </row>
    <row r="687" spans="1:23" x14ac:dyDescent="0.35">
      <c r="A687">
        <v>2022</v>
      </c>
      <c r="B687">
        <v>2022</v>
      </c>
      <c r="C687">
        <v>8</v>
      </c>
      <c r="D687" t="s">
        <v>82</v>
      </c>
      <c r="E687" t="s">
        <v>83</v>
      </c>
      <c r="F687" t="s">
        <v>84</v>
      </c>
      <c r="G687" t="s">
        <v>85</v>
      </c>
      <c r="H687">
        <v>40</v>
      </c>
      <c r="I687">
        <v>507.77</v>
      </c>
      <c r="J687">
        <v>27.61</v>
      </c>
      <c r="K687">
        <v>844.53</v>
      </c>
      <c r="L687">
        <v>844.53</v>
      </c>
      <c r="O687">
        <v>0</v>
      </c>
      <c r="P687">
        <v>0</v>
      </c>
      <c r="Q687">
        <v>0</v>
      </c>
      <c r="R687">
        <v>0</v>
      </c>
      <c r="S687">
        <v>0</v>
      </c>
      <c r="T687">
        <v>535.38</v>
      </c>
      <c r="U687">
        <v>1379.9099999999999</v>
      </c>
      <c r="V687">
        <v>202208</v>
      </c>
      <c r="W687">
        <v>202302</v>
      </c>
    </row>
    <row r="688" spans="1:23" x14ac:dyDescent="0.35">
      <c r="A688">
        <v>2022</v>
      </c>
      <c r="B688">
        <v>2022</v>
      </c>
      <c r="C688">
        <v>8</v>
      </c>
      <c r="D688" t="s">
        <v>82</v>
      </c>
      <c r="E688" t="s">
        <v>83</v>
      </c>
      <c r="F688" t="s">
        <v>84</v>
      </c>
      <c r="G688" t="s">
        <v>85</v>
      </c>
      <c r="H688">
        <v>50</v>
      </c>
      <c r="I688">
        <v>21403.360000000001</v>
      </c>
      <c r="J688">
        <v>436.81</v>
      </c>
      <c r="K688">
        <v>0</v>
      </c>
      <c r="O688">
        <v>0</v>
      </c>
      <c r="P688">
        <v>0</v>
      </c>
      <c r="Q688">
        <v>0</v>
      </c>
      <c r="R688">
        <v>0</v>
      </c>
      <c r="S688">
        <v>0</v>
      </c>
      <c r="T688">
        <v>21840.17</v>
      </c>
      <c r="U688">
        <v>21840.17</v>
      </c>
      <c r="V688">
        <v>202208</v>
      </c>
      <c r="W688">
        <v>202209</v>
      </c>
    </row>
    <row r="689" spans="1:23" x14ac:dyDescent="0.35">
      <c r="A689">
        <v>2022</v>
      </c>
      <c r="B689">
        <v>2022</v>
      </c>
      <c r="C689">
        <v>8</v>
      </c>
      <c r="D689" t="s">
        <v>82</v>
      </c>
      <c r="E689" t="s">
        <v>83</v>
      </c>
      <c r="F689" t="s">
        <v>84</v>
      </c>
      <c r="G689" t="s">
        <v>85</v>
      </c>
      <c r="H689">
        <v>50</v>
      </c>
      <c r="I689">
        <v>4878.0600000000004</v>
      </c>
      <c r="J689">
        <v>99.55</v>
      </c>
      <c r="K689">
        <v>0</v>
      </c>
      <c r="O689">
        <v>0</v>
      </c>
      <c r="P689">
        <v>0</v>
      </c>
      <c r="Q689">
        <v>0</v>
      </c>
      <c r="R689">
        <v>0</v>
      </c>
      <c r="S689">
        <v>0</v>
      </c>
      <c r="T689">
        <v>4977.6099999999997</v>
      </c>
      <c r="U689">
        <v>4977.6099999999997</v>
      </c>
      <c r="V689">
        <v>202208</v>
      </c>
      <c r="W689">
        <v>202210</v>
      </c>
    </row>
    <row r="690" spans="1:23" x14ac:dyDescent="0.35">
      <c r="A690">
        <v>2022</v>
      </c>
      <c r="B690">
        <v>2022</v>
      </c>
      <c r="C690">
        <v>8</v>
      </c>
      <c r="D690" t="s">
        <v>82</v>
      </c>
      <c r="E690" t="s">
        <v>83</v>
      </c>
      <c r="F690" t="s">
        <v>84</v>
      </c>
      <c r="G690" t="s">
        <v>85</v>
      </c>
      <c r="H690">
        <v>60</v>
      </c>
      <c r="I690">
        <v>584515.6</v>
      </c>
      <c r="J690">
        <v>11928.89</v>
      </c>
      <c r="K690">
        <v>0</v>
      </c>
      <c r="O690">
        <v>14636.62</v>
      </c>
      <c r="P690">
        <v>24301.96</v>
      </c>
      <c r="Q690">
        <v>2599.02</v>
      </c>
      <c r="R690">
        <v>92556.3</v>
      </c>
      <c r="S690">
        <v>7077.81</v>
      </c>
      <c r="T690">
        <v>581807.87</v>
      </c>
      <c r="U690">
        <v>581807.87</v>
      </c>
      <c r="V690">
        <v>202208</v>
      </c>
      <c r="W690">
        <v>202208</v>
      </c>
    </row>
    <row r="691" spans="1:23" x14ac:dyDescent="0.35">
      <c r="A691">
        <v>2022</v>
      </c>
      <c r="B691">
        <v>2022</v>
      </c>
      <c r="C691">
        <v>8</v>
      </c>
      <c r="D691" t="s">
        <v>82</v>
      </c>
      <c r="E691" t="s">
        <v>83</v>
      </c>
      <c r="F691" t="s">
        <v>84</v>
      </c>
      <c r="G691" t="s">
        <v>85</v>
      </c>
      <c r="H691">
        <v>60</v>
      </c>
      <c r="I691">
        <v>1091584.43</v>
      </c>
      <c r="J691">
        <v>22277.21</v>
      </c>
      <c r="K691">
        <v>0</v>
      </c>
      <c r="O691">
        <v>16468.939999999999</v>
      </c>
      <c r="P691">
        <v>36549.199999999997</v>
      </c>
      <c r="Q691">
        <v>4026.19</v>
      </c>
      <c r="R691">
        <v>150865.34</v>
      </c>
      <c r="S691">
        <v>11338.25</v>
      </c>
      <c r="T691">
        <v>1097392.7</v>
      </c>
      <c r="U691">
        <v>1097392.7</v>
      </c>
      <c r="V691">
        <v>202208</v>
      </c>
      <c r="W691">
        <v>202209</v>
      </c>
    </row>
    <row r="692" spans="1:23" x14ac:dyDescent="0.35">
      <c r="A692">
        <v>2022</v>
      </c>
      <c r="B692">
        <v>2022</v>
      </c>
      <c r="C692">
        <v>8</v>
      </c>
      <c r="D692" t="s">
        <v>82</v>
      </c>
      <c r="E692" t="s">
        <v>83</v>
      </c>
      <c r="F692" t="s">
        <v>84</v>
      </c>
      <c r="G692" t="s">
        <v>85</v>
      </c>
      <c r="H692">
        <v>60</v>
      </c>
      <c r="I692">
        <v>188289.5</v>
      </c>
      <c r="J692">
        <v>3842.64</v>
      </c>
      <c r="K692">
        <v>0</v>
      </c>
      <c r="O692">
        <v>1341.29</v>
      </c>
      <c r="P692">
        <v>4020.59</v>
      </c>
      <c r="Q692">
        <v>415.17</v>
      </c>
      <c r="R692">
        <v>17839.080000000002</v>
      </c>
      <c r="S692">
        <v>1277.54</v>
      </c>
      <c r="T692">
        <v>190790.85</v>
      </c>
      <c r="U692">
        <v>190790.85</v>
      </c>
      <c r="V692">
        <v>202208</v>
      </c>
      <c r="W692">
        <v>202210</v>
      </c>
    </row>
    <row r="693" spans="1:23" x14ac:dyDescent="0.35">
      <c r="A693">
        <v>2022</v>
      </c>
      <c r="B693">
        <v>2022</v>
      </c>
      <c r="C693">
        <v>8</v>
      </c>
      <c r="D693" t="s">
        <v>82</v>
      </c>
      <c r="E693" t="s">
        <v>83</v>
      </c>
      <c r="F693" t="s">
        <v>84</v>
      </c>
      <c r="G693" t="s">
        <v>85</v>
      </c>
      <c r="H693">
        <v>60</v>
      </c>
      <c r="I693">
        <v>51956.02</v>
      </c>
      <c r="J693">
        <v>1060.33</v>
      </c>
      <c r="K693">
        <v>0</v>
      </c>
      <c r="O693">
        <v>0</v>
      </c>
      <c r="P693">
        <v>0</v>
      </c>
      <c r="Q693">
        <v>0</v>
      </c>
      <c r="R693">
        <v>0</v>
      </c>
      <c r="S693">
        <v>0</v>
      </c>
      <c r="T693">
        <v>53016.35</v>
      </c>
      <c r="U693">
        <v>53016.35</v>
      </c>
      <c r="V693">
        <v>202208</v>
      </c>
      <c r="W693">
        <v>202211</v>
      </c>
    </row>
    <row r="694" spans="1:23" x14ac:dyDescent="0.35">
      <c r="A694">
        <v>2022</v>
      </c>
      <c r="B694">
        <v>2022</v>
      </c>
      <c r="C694">
        <v>8</v>
      </c>
      <c r="D694" t="s">
        <v>82</v>
      </c>
      <c r="E694" t="s">
        <v>83</v>
      </c>
      <c r="F694" t="s">
        <v>84</v>
      </c>
      <c r="G694" t="s">
        <v>85</v>
      </c>
      <c r="H694">
        <v>60</v>
      </c>
      <c r="I694">
        <v>10814.66</v>
      </c>
      <c r="J694">
        <v>220.71</v>
      </c>
      <c r="K694">
        <v>0</v>
      </c>
      <c r="O694">
        <v>504.01</v>
      </c>
      <c r="P694">
        <v>817.58</v>
      </c>
      <c r="Q694">
        <v>82.61</v>
      </c>
      <c r="R694">
        <v>3016.15</v>
      </c>
      <c r="S694">
        <v>303.60000000000002</v>
      </c>
      <c r="T694">
        <v>10531.36</v>
      </c>
      <c r="U694">
        <v>10531.36</v>
      </c>
      <c r="V694">
        <v>202208</v>
      </c>
      <c r="W694">
        <v>202212</v>
      </c>
    </row>
    <row r="695" spans="1:23" x14ac:dyDescent="0.35">
      <c r="A695">
        <v>2022</v>
      </c>
      <c r="B695">
        <v>2022</v>
      </c>
      <c r="C695">
        <v>8</v>
      </c>
      <c r="D695" t="s">
        <v>82</v>
      </c>
      <c r="E695" t="s">
        <v>83</v>
      </c>
      <c r="F695" t="s">
        <v>84</v>
      </c>
      <c r="G695" t="s">
        <v>85</v>
      </c>
      <c r="H695">
        <v>71</v>
      </c>
      <c r="I695">
        <v>274282.28000000003</v>
      </c>
      <c r="J695">
        <v>5597.14</v>
      </c>
      <c r="K695">
        <v>0</v>
      </c>
      <c r="O695">
        <v>0</v>
      </c>
      <c r="P695">
        <v>0</v>
      </c>
      <c r="Q695">
        <v>0</v>
      </c>
      <c r="R695">
        <v>0</v>
      </c>
      <c r="S695">
        <v>0</v>
      </c>
      <c r="T695">
        <v>279879.42</v>
      </c>
      <c r="U695">
        <v>279879.42</v>
      </c>
      <c r="V695">
        <v>202208</v>
      </c>
      <c r="W695">
        <v>202208</v>
      </c>
    </row>
    <row r="696" spans="1:23" x14ac:dyDescent="0.35">
      <c r="A696">
        <v>2022</v>
      </c>
      <c r="B696">
        <v>2022</v>
      </c>
      <c r="C696">
        <v>8</v>
      </c>
      <c r="D696" t="s">
        <v>82</v>
      </c>
      <c r="E696" t="s">
        <v>83</v>
      </c>
      <c r="F696" t="s">
        <v>84</v>
      </c>
      <c r="G696" t="s">
        <v>85</v>
      </c>
      <c r="H696">
        <v>71</v>
      </c>
      <c r="I696">
        <v>381392.87</v>
      </c>
      <c r="J696">
        <v>7783.16</v>
      </c>
      <c r="K696">
        <v>0</v>
      </c>
      <c r="O696">
        <v>0</v>
      </c>
      <c r="P696">
        <v>0</v>
      </c>
      <c r="Q696">
        <v>0</v>
      </c>
      <c r="R696">
        <v>0</v>
      </c>
      <c r="S696">
        <v>0</v>
      </c>
      <c r="T696">
        <v>389176.03</v>
      </c>
      <c r="U696">
        <v>389176.03</v>
      </c>
      <c r="V696">
        <v>202208</v>
      </c>
      <c r="W696">
        <v>202209</v>
      </c>
    </row>
    <row r="697" spans="1:23" x14ac:dyDescent="0.35">
      <c r="A697">
        <v>2022</v>
      </c>
      <c r="B697">
        <v>2022</v>
      </c>
      <c r="C697">
        <v>8</v>
      </c>
      <c r="D697" t="s">
        <v>82</v>
      </c>
      <c r="E697" t="s">
        <v>83</v>
      </c>
      <c r="F697" t="s">
        <v>84</v>
      </c>
      <c r="G697" t="s">
        <v>85</v>
      </c>
      <c r="H697">
        <v>71</v>
      </c>
      <c r="I697">
        <v>48434.44</v>
      </c>
      <c r="J697">
        <v>988.36</v>
      </c>
      <c r="K697">
        <v>0</v>
      </c>
      <c r="O697">
        <v>0</v>
      </c>
      <c r="P697">
        <v>0</v>
      </c>
      <c r="Q697">
        <v>0</v>
      </c>
      <c r="R697">
        <v>0</v>
      </c>
      <c r="S697">
        <v>0</v>
      </c>
      <c r="T697">
        <v>49422.8</v>
      </c>
      <c r="U697">
        <v>49422.8</v>
      </c>
      <c r="V697">
        <v>202208</v>
      </c>
      <c r="W697">
        <v>202210</v>
      </c>
    </row>
    <row r="698" spans="1:23" x14ac:dyDescent="0.35">
      <c r="A698">
        <v>2022</v>
      </c>
      <c r="B698">
        <v>2022</v>
      </c>
      <c r="C698">
        <v>8</v>
      </c>
      <c r="D698" t="s">
        <v>82</v>
      </c>
      <c r="E698" t="s">
        <v>83</v>
      </c>
      <c r="F698" t="s">
        <v>84</v>
      </c>
      <c r="G698" t="s">
        <v>85</v>
      </c>
      <c r="H698">
        <v>71</v>
      </c>
      <c r="I698">
        <v>18615.990000000002</v>
      </c>
      <c r="J698">
        <v>380.01</v>
      </c>
      <c r="K698">
        <v>0</v>
      </c>
      <c r="O698">
        <v>0</v>
      </c>
      <c r="P698">
        <v>0</v>
      </c>
      <c r="Q698">
        <v>0</v>
      </c>
      <c r="R698">
        <v>0</v>
      </c>
      <c r="S698">
        <v>0</v>
      </c>
      <c r="T698">
        <v>18996</v>
      </c>
      <c r="U698">
        <v>18996</v>
      </c>
      <c r="V698">
        <v>202208</v>
      </c>
      <c r="W698">
        <v>202211</v>
      </c>
    </row>
    <row r="699" spans="1:23" x14ac:dyDescent="0.35">
      <c r="A699">
        <v>2022</v>
      </c>
      <c r="B699">
        <v>2022</v>
      </c>
      <c r="C699">
        <v>8</v>
      </c>
      <c r="D699" t="s">
        <v>82</v>
      </c>
      <c r="E699" t="s">
        <v>83</v>
      </c>
      <c r="F699" t="s">
        <v>84</v>
      </c>
      <c r="G699" t="s">
        <v>85</v>
      </c>
      <c r="H699">
        <v>71</v>
      </c>
      <c r="I699">
        <v>13072.92</v>
      </c>
      <c r="J699">
        <v>266.77</v>
      </c>
      <c r="K699">
        <v>0</v>
      </c>
      <c r="O699">
        <v>0</v>
      </c>
      <c r="P699">
        <v>0</v>
      </c>
      <c r="Q699">
        <v>0</v>
      </c>
      <c r="R699">
        <v>0</v>
      </c>
      <c r="S699">
        <v>0</v>
      </c>
      <c r="T699">
        <v>13339.69</v>
      </c>
      <c r="U699">
        <v>13339.69</v>
      </c>
      <c r="V699">
        <v>202208</v>
      </c>
      <c r="W699">
        <v>202212</v>
      </c>
    </row>
    <row r="700" spans="1:23" x14ac:dyDescent="0.35">
      <c r="A700">
        <v>2022</v>
      </c>
      <c r="B700">
        <v>2022</v>
      </c>
      <c r="C700">
        <v>8</v>
      </c>
      <c r="D700" t="s">
        <v>82</v>
      </c>
      <c r="E700" t="s">
        <v>83</v>
      </c>
      <c r="F700" t="s">
        <v>84</v>
      </c>
      <c r="G700" t="s">
        <v>85</v>
      </c>
      <c r="H700">
        <v>71</v>
      </c>
      <c r="I700">
        <v>5188.2</v>
      </c>
      <c r="J700">
        <v>105.92</v>
      </c>
      <c r="K700">
        <v>0</v>
      </c>
      <c r="O700">
        <v>0</v>
      </c>
      <c r="P700">
        <v>0</v>
      </c>
      <c r="Q700">
        <v>0</v>
      </c>
      <c r="R700">
        <v>0</v>
      </c>
      <c r="S700">
        <v>0</v>
      </c>
      <c r="T700">
        <v>5294.12</v>
      </c>
      <c r="U700">
        <v>5294.12</v>
      </c>
      <c r="V700">
        <v>202208</v>
      </c>
      <c r="W700">
        <v>202301</v>
      </c>
    </row>
    <row r="701" spans="1:23" x14ac:dyDescent="0.35">
      <c r="A701">
        <v>2022</v>
      </c>
      <c r="B701">
        <v>2022</v>
      </c>
      <c r="C701">
        <v>8</v>
      </c>
      <c r="D701" t="s">
        <v>82</v>
      </c>
      <c r="E701" t="s">
        <v>83</v>
      </c>
      <c r="F701" t="s">
        <v>84</v>
      </c>
      <c r="G701" t="s">
        <v>85</v>
      </c>
      <c r="H701">
        <v>71</v>
      </c>
      <c r="I701">
        <v>1908.51</v>
      </c>
      <c r="J701">
        <v>38.909999999999997</v>
      </c>
      <c r="K701">
        <v>0</v>
      </c>
      <c r="O701">
        <v>0</v>
      </c>
      <c r="P701">
        <v>0</v>
      </c>
      <c r="Q701">
        <v>0</v>
      </c>
      <c r="R701">
        <v>0</v>
      </c>
      <c r="S701">
        <v>0</v>
      </c>
      <c r="T701">
        <v>1947.42</v>
      </c>
      <c r="U701">
        <v>1947.42</v>
      </c>
      <c r="V701">
        <v>202208</v>
      </c>
      <c r="W701">
        <v>202302</v>
      </c>
    </row>
    <row r="702" spans="1:23" x14ac:dyDescent="0.35">
      <c r="A702">
        <v>2022</v>
      </c>
      <c r="B702">
        <v>2022</v>
      </c>
      <c r="C702">
        <v>8</v>
      </c>
      <c r="D702" t="s">
        <v>82</v>
      </c>
      <c r="E702" t="s">
        <v>83</v>
      </c>
      <c r="F702" t="s">
        <v>84</v>
      </c>
      <c r="G702" t="s">
        <v>85</v>
      </c>
      <c r="H702">
        <v>72</v>
      </c>
      <c r="I702">
        <v>2597.59</v>
      </c>
      <c r="J702">
        <v>53.02</v>
      </c>
      <c r="K702">
        <v>0</v>
      </c>
      <c r="O702">
        <v>0</v>
      </c>
      <c r="P702">
        <v>0</v>
      </c>
      <c r="Q702">
        <v>0</v>
      </c>
      <c r="R702">
        <v>0</v>
      </c>
      <c r="S702">
        <v>0</v>
      </c>
      <c r="T702">
        <v>2650.61</v>
      </c>
      <c r="U702">
        <v>2650.61</v>
      </c>
      <c r="V702">
        <v>202208</v>
      </c>
      <c r="W702">
        <v>202209</v>
      </c>
    </row>
    <row r="703" spans="1:23" x14ac:dyDescent="0.35">
      <c r="A703">
        <v>2022</v>
      </c>
      <c r="B703">
        <v>2022</v>
      </c>
      <c r="C703">
        <v>8</v>
      </c>
      <c r="D703" t="s">
        <v>82</v>
      </c>
      <c r="E703" t="s">
        <v>83</v>
      </c>
      <c r="F703" t="s">
        <v>84</v>
      </c>
      <c r="G703" t="s">
        <v>85</v>
      </c>
      <c r="H703">
        <v>81</v>
      </c>
      <c r="I703">
        <v>3587.1</v>
      </c>
      <c r="J703">
        <v>73.19</v>
      </c>
      <c r="K703">
        <v>0</v>
      </c>
      <c r="O703">
        <v>0</v>
      </c>
      <c r="P703">
        <v>0</v>
      </c>
      <c r="Q703">
        <v>0</v>
      </c>
      <c r="R703">
        <v>0</v>
      </c>
      <c r="S703">
        <v>0</v>
      </c>
      <c r="T703">
        <v>3660.29</v>
      </c>
      <c r="U703">
        <v>3660.29</v>
      </c>
      <c r="V703">
        <v>202208</v>
      </c>
      <c r="W703">
        <v>202208</v>
      </c>
    </row>
    <row r="704" spans="1:23" x14ac:dyDescent="0.35">
      <c r="A704">
        <v>2022</v>
      </c>
      <c r="B704">
        <v>2022</v>
      </c>
      <c r="C704">
        <v>8</v>
      </c>
      <c r="D704" t="s">
        <v>82</v>
      </c>
      <c r="E704" t="s">
        <v>83</v>
      </c>
      <c r="F704" t="s">
        <v>84</v>
      </c>
      <c r="G704" t="s">
        <v>85</v>
      </c>
      <c r="H704">
        <v>81</v>
      </c>
      <c r="I704">
        <v>3423.85</v>
      </c>
      <c r="J704">
        <v>69.900000000000006</v>
      </c>
      <c r="K704">
        <v>0</v>
      </c>
      <c r="O704">
        <v>0</v>
      </c>
      <c r="P704">
        <v>0</v>
      </c>
      <c r="Q704">
        <v>0</v>
      </c>
      <c r="R704">
        <v>0</v>
      </c>
      <c r="S704">
        <v>0</v>
      </c>
      <c r="T704">
        <v>3493.75</v>
      </c>
      <c r="U704">
        <v>3493.75</v>
      </c>
      <c r="V704">
        <v>202208</v>
      </c>
      <c r="W704">
        <v>202209</v>
      </c>
    </row>
    <row r="705" spans="1:23" x14ac:dyDescent="0.35">
      <c r="A705">
        <v>2022</v>
      </c>
      <c r="B705">
        <v>2022</v>
      </c>
      <c r="C705">
        <v>8</v>
      </c>
      <c r="D705" t="s">
        <v>82</v>
      </c>
      <c r="E705" t="s">
        <v>83</v>
      </c>
      <c r="F705" t="s">
        <v>84</v>
      </c>
      <c r="G705" t="s">
        <v>85</v>
      </c>
      <c r="H705">
        <v>81</v>
      </c>
      <c r="I705">
        <v>123.84</v>
      </c>
      <c r="J705">
        <v>2.5299999999999998</v>
      </c>
      <c r="K705">
        <v>0</v>
      </c>
      <c r="O705">
        <v>0</v>
      </c>
      <c r="P705">
        <v>0</v>
      </c>
      <c r="Q705">
        <v>0</v>
      </c>
      <c r="R705">
        <v>0</v>
      </c>
      <c r="S705">
        <v>0</v>
      </c>
      <c r="T705">
        <v>126.37</v>
      </c>
      <c r="U705">
        <v>126.37</v>
      </c>
      <c r="V705">
        <v>202208</v>
      </c>
      <c r="W705">
        <v>202210</v>
      </c>
    </row>
    <row r="706" spans="1:23" x14ac:dyDescent="0.35">
      <c r="A706">
        <v>2022</v>
      </c>
      <c r="B706">
        <v>2022</v>
      </c>
      <c r="C706">
        <v>8</v>
      </c>
      <c r="D706" t="s">
        <v>82</v>
      </c>
      <c r="E706" t="s">
        <v>83</v>
      </c>
      <c r="F706" t="s">
        <v>84</v>
      </c>
      <c r="G706" t="s">
        <v>85</v>
      </c>
      <c r="H706">
        <v>82</v>
      </c>
      <c r="I706">
        <v>108.02</v>
      </c>
      <c r="J706">
        <v>1.0900000000000001</v>
      </c>
      <c r="K706">
        <v>0</v>
      </c>
      <c r="O706">
        <v>0</v>
      </c>
      <c r="P706">
        <v>0</v>
      </c>
      <c r="Q706">
        <v>0</v>
      </c>
      <c r="R706">
        <v>0</v>
      </c>
      <c r="S706">
        <v>0</v>
      </c>
      <c r="T706">
        <v>109.11</v>
      </c>
      <c r="U706">
        <v>109.11</v>
      </c>
      <c r="V706">
        <v>202208</v>
      </c>
      <c r="W706">
        <v>202205</v>
      </c>
    </row>
    <row r="707" spans="1:23" x14ac:dyDescent="0.35">
      <c r="A707">
        <v>2022</v>
      </c>
      <c r="B707">
        <v>2022</v>
      </c>
      <c r="C707">
        <v>8</v>
      </c>
      <c r="D707" t="s">
        <v>82</v>
      </c>
      <c r="E707" t="s">
        <v>83</v>
      </c>
      <c r="F707" t="s">
        <v>84</v>
      </c>
      <c r="G707" t="s">
        <v>85</v>
      </c>
      <c r="H707">
        <v>82</v>
      </c>
      <c r="I707">
        <v>56.99</v>
      </c>
      <c r="J707">
        <v>0.56999999999999995</v>
      </c>
      <c r="K707">
        <v>0</v>
      </c>
      <c r="O707">
        <v>0</v>
      </c>
      <c r="P707">
        <v>0</v>
      </c>
      <c r="Q707">
        <v>0</v>
      </c>
      <c r="R707">
        <v>0</v>
      </c>
      <c r="S707">
        <v>0</v>
      </c>
      <c r="T707">
        <v>57.56</v>
      </c>
      <c r="U707">
        <v>57.56</v>
      </c>
      <c r="V707">
        <v>202208</v>
      </c>
      <c r="W707">
        <v>202206</v>
      </c>
    </row>
    <row r="708" spans="1:23" x14ac:dyDescent="0.35">
      <c r="A708">
        <v>2022</v>
      </c>
      <c r="B708">
        <v>2022</v>
      </c>
      <c r="C708">
        <v>8</v>
      </c>
      <c r="D708" t="s">
        <v>82</v>
      </c>
      <c r="E708" t="s">
        <v>83</v>
      </c>
      <c r="F708" t="s">
        <v>84</v>
      </c>
      <c r="G708" t="s">
        <v>85</v>
      </c>
      <c r="H708">
        <v>82</v>
      </c>
      <c r="I708">
        <v>132.01</v>
      </c>
      <c r="J708">
        <v>2.27</v>
      </c>
      <c r="K708">
        <v>0</v>
      </c>
      <c r="O708">
        <v>0</v>
      </c>
      <c r="P708">
        <v>0</v>
      </c>
      <c r="Q708">
        <v>0</v>
      </c>
      <c r="R708">
        <v>0</v>
      </c>
      <c r="S708">
        <v>0</v>
      </c>
      <c r="T708">
        <v>134.28</v>
      </c>
      <c r="U708">
        <v>134.28</v>
      </c>
      <c r="V708">
        <v>202208</v>
      </c>
      <c r="W708">
        <v>202207</v>
      </c>
    </row>
    <row r="709" spans="1:23" x14ac:dyDescent="0.35">
      <c r="A709">
        <v>2022</v>
      </c>
      <c r="B709">
        <v>2022</v>
      </c>
      <c r="C709">
        <v>8</v>
      </c>
      <c r="D709" t="s">
        <v>82</v>
      </c>
      <c r="E709" t="s">
        <v>83</v>
      </c>
      <c r="F709" t="s">
        <v>84</v>
      </c>
      <c r="G709" t="s">
        <v>85</v>
      </c>
      <c r="H709">
        <v>82</v>
      </c>
      <c r="I709">
        <v>13572.89</v>
      </c>
      <c r="J709">
        <v>276.66000000000003</v>
      </c>
      <c r="K709">
        <v>0</v>
      </c>
      <c r="O709">
        <v>0</v>
      </c>
      <c r="P709">
        <v>0</v>
      </c>
      <c r="Q709">
        <v>0</v>
      </c>
      <c r="R709">
        <v>0</v>
      </c>
      <c r="S709">
        <v>0</v>
      </c>
      <c r="T709">
        <v>13849.55</v>
      </c>
      <c r="U709">
        <v>13849.55</v>
      </c>
      <c r="V709">
        <v>202208</v>
      </c>
      <c r="W709">
        <v>202208</v>
      </c>
    </row>
    <row r="710" spans="1:23" x14ac:dyDescent="0.35">
      <c r="A710">
        <v>2022</v>
      </c>
      <c r="B710">
        <v>2022</v>
      </c>
      <c r="C710">
        <v>8</v>
      </c>
      <c r="D710" t="s">
        <v>82</v>
      </c>
      <c r="E710" t="s">
        <v>83</v>
      </c>
      <c r="F710" t="s">
        <v>84</v>
      </c>
      <c r="G710" t="s">
        <v>85</v>
      </c>
      <c r="H710">
        <v>82</v>
      </c>
      <c r="I710">
        <v>28762.41</v>
      </c>
      <c r="J710">
        <v>586.91</v>
      </c>
      <c r="K710">
        <v>0</v>
      </c>
      <c r="O710">
        <v>0</v>
      </c>
      <c r="P710">
        <v>0</v>
      </c>
      <c r="Q710">
        <v>0</v>
      </c>
      <c r="R710">
        <v>0</v>
      </c>
      <c r="S710">
        <v>0</v>
      </c>
      <c r="T710">
        <v>29349.32</v>
      </c>
      <c r="U710">
        <v>29349.32</v>
      </c>
      <c r="V710">
        <v>202208</v>
      </c>
      <c r="W710">
        <v>202209</v>
      </c>
    </row>
    <row r="711" spans="1:23" x14ac:dyDescent="0.35">
      <c r="A711">
        <v>2022</v>
      </c>
      <c r="B711">
        <v>2022</v>
      </c>
      <c r="C711">
        <v>8</v>
      </c>
      <c r="D711" t="s">
        <v>82</v>
      </c>
      <c r="E711" t="s">
        <v>83</v>
      </c>
      <c r="F711" t="s">
        <v>84</v>
      </c>
      <c r="G711" t="s">
        <v>85</v>
      </c>
      <c r="H711">
        <v>82</v>
      </c>
      <c r="I711">
        <v>1378.2</v>
      </c>
      <c r="J711">
        <v>26.84</v>
      </c>
      <c r="K711">
        <v>0</v>
      </c>
      <c r="O711">
        <v>0</v>
      </c>
      <c r="P711">
        <v>0</v>
      </c>
      <c r="Q711">
        <v>0</v>
      </c>
      <c r="R711">
        <v>0</v>
      </c>
      <c r="S711">
        <v>0</v>
      </c>
      <c r="T711">
        <v>1405.04</v>
      </c>
      <c r="U711">
        <v>1405.04</v>
      </c>
      <c r="V711">
        <v>202208</v>
      </c>
      <c r="W711">
        <v>202210</v>
      </c>
    </row>
    <row r="712" spans="1:23" x14ac:dyDescent="0.35">
      <c r="A712">
        <v>2022</v>
      </c>
      <c r="B712">
        <v>2022</v>
      </c>
      <c r="C712">
        <v>8</v>
      </c>
      <c r="D712" t="s">
        <v>82</v>
      </c>
      <c r="E712" t="s">
        <v>83</v>
      </c>
      <c r="F712" t="s">
        <v>84</v>
      </c>
      <c r="G712" t="s">
        <v>85</v>
      </c>
      <c r="H712">
        <v>82</v>
      </c>
      <c r="I712">
        <v>431.38</v>
      </c>
      <c r="J712">
        <v>8.7899999999999991</v>
      </c>
      <c r="K712">
        <v>0</v>
      </c>
      <c r="O712">
        <v>0</v>
      </c>
      <c r="P712">
        <v>0</v>
      </c>
      <c r="Q712">
        <v>0</v>
      </c>
      <c r="R712">
        <v>0</v>
      </c>
      <c r="S712">
        <v>0</v>
      </c>
      <c r="T712">
        <v>440.17</v>
      </c>
      <c r="U712">
        <v>440.17</v>
      </c>
      <c r="V712">
        <v>202208</v>
      </c>
      <c r="W712">
        <v>202211</v>
      </c>
    </row>
    <row r="713" spans="1:23" x14ac:dyDescent="0.35">
      <c r="A713">
        <v>2022</v>
      </c>
      <c r="B713">
        <v>2022</v>
      </c>
      <c r="C713">
        <v>8</v>
      </c>
      <c r="D713" t="s">
        <v>82</v>
      </c>
      <c r="E713" t="s">
        <v>83</v>
      </c>
      <c r="F713" t="s">
        <v>84</v>
      </c>
      <c r="G713" t="s">
        <v>85</v>
      </c>
      <c r="H713">
        <v>82</v>
      </c>
      <c r="I713">
        <v>770.16</v>
      </c>
      <c r="J713">
        <v>15.75</v>
      </c>
      <c r="K713">
        <v>0</v>
      </c>
      <c r="O713">
        <v>0</v>
      </c>
      <c r="P713">
        <v>0</v>
      </c>
      <c r="Q713">
        <v>0</v>
      </c>
      <c r="R713">
        <v>0</v>
      </c>
      <c r="S713">
        <v>0</v>
      </c>
      <c r="T713">
        <v>785.91</v>
      </c>
      <c r="U713">
        <v>785.91</v>
      </c>
      <c r="V713">
        <v>202208</v>
      </c>
      <c r="W713">
        <v>202212</v>
      </c>
    </row>
    <row r="714" spans="1:23" x14ac:dyDescent="0.35">
      <c r="A714">
        <v>2022</v>
      </c>
      <c r="B714">
        <v>2022</v>
      </c>
      <c r="C714">
        <v>8</v>
      </c>
      <c r="D714" t="s">
        <v>82</v>
      </c>
      <c r="E714" t="s">
        <v>83</v>
      </c>
      <c r="F714" t="s">
        <v>84</v>
      </c>
      <c r="G714" t="s">
        <v>85</v>
      </c>
      <c r="H714">
        <v>82</v>
      </c>
      <c r="I714">
        <v>2091.4499999999998</v>
      </c>
      <c r="J714">
        <v>42.14</v>
      </c>
      <c r="K714">
        <v>0</v>
      </c>
      <c r="O714">
        <v>0</v>
      </c>
      <c r="P714">
        <v>0</v>
      </c>
      <c r="Q714">
        <v>0</v>
      </c>
      <c r="R714">
        <v>0</v>
      </c>
      <c r="S714">
        <v>0</v>
      </c>
      <c r="T714">
        <v>2133.59</v>
      </c>
      <c r="U714">
        <v>2133.59</v>
      </c>
      <c r="V714">
        <v>202208</v>
      </c>
      <c r="W714">
        <v>202301</v>
      </c>
    </row>
    <row r="715" spans="1:23" x14ac:dyDescent="0.35">
      <c r="A715">
        <v>2022</v>
      </c>
      <c r="B715">
        <v>2022</v>
      </c>
      <c r="C715">
        <v>8</v>
      </c>
      <c r="D715" t="s">
        <v>82</v>
      </c>
      <c r="E715" t="s">
        <v>83</v>
      </c>
      <c r="F715" t="s">
        <v>84</v>
      </c>
      <c r="G715" t="s">
        <v>85</v>
      </c>
      <c r="H715">
        <v>82</v>
      </c>
      <c r="I715">
        <v>202.5</v>
      </c>
      <c r="J715">
        <v>4.13</v>
      </c>
      <c r="K715">
        <v>0</v>
      </c>
      <c r="O715">
        <v>0</v>
      </c>
      <c r="P715">
        <v>0</v>
      </c>
      <c r="Q715">
        <v>0</v>
      </c>
      <c r="R715">
        <v>0</v>
      </c>
      <c r="S715">
        <v>0</v>
      </c>
      <c r="T715">
        <v>206.63</v>
      </c>
      <c r="U715">
        <v>206.63</v>
      </c>
      <c r="V715">
        <v>202208</v>
      </c>
      <c r="W715">
        <v>202302</v>
      </c>
    </row>
    <row r="716" spans="1:23" x14ac:dyDescent="0.35">
      <c r="A716">
        <v>2022</v>
      </c>
      <c r="B716">
        <v>2022</v>
      </c>
      <c r="C716">
        <v>8</v>
      </c>
      <c r="D716" t="s">
        <v>82</v>
      </c>
      <c r="E716" t="s">
        <v>86</v>
      </c>
      <c r="F716" t="s">
        <v>87</v>
      </c>
      <c r="G716" t="s">
        <v>85</v>
      </c>
      <c r="H716">
        <v>71</v>
      </c>
      <c r="I716">
        <v>116.88</v>
      </c>
      <c r="J716">
        <v>2.39</v>
      </c>
      <c r="K716">
        <v>0</v>
      </c>
      <c r="O716">
        <v>0</v>
      </c>
      <c r="P716">
        <v>0</v>
      </c>
      <c r="Q716">
        <v>0</v>
      </c>
      <c r="R716">
        <v>0</v>
      </c>
      <c r="S716">
        <v>0</v>
      </c>
      <c r="T716">
        <v>119.27</v>
      </c>
      <c r="U716">
        <v>119.27</v>
      </c>
      <c r="V716">
        <v>202208</v>
      </c>
      <c r="W716">
        <v>202208</v>
      </c>
    </row>
    <row r="717" spans="1:23" x14ac:dyDescent="0.35">
      <c r="A717">
        <v>2022</v>
      </c>
      <c r="B717">
        <v>2022</v>
      </c>
      <c r="C717">
        <v>8</v>
      </c>
      <c r="D717" t="s">
        <v>82</v>
      </c>
      <c r="E717" t="s">
        <v>86</v>
      </c>
      <c r="F717" t="s">
        <v>87</v>
      </c>
      <c r="G717" t="s">
        <v>85</v>
      </c>
      <c r="H717">
        <v>71</v>
      </c>
      <c r="I717">
        <v>97.13</v>
      </c>
      <c r="J717">
        <v>1.98</v>
      </c>
      <c r="K717">
        <v>0</v>
      </c>
      <c r="O717">
        <v>0</v>
      </c>
      <c r="P717">
        <v>0</v>
      </c>
      <c r="Q717">
        <v>0</v>
      </c>
      <c r="R717">
        <v>0</v>
      </c>
      <c r="S717">
        <v>0</v>
      </c>
      <c r="T717">
        <v>99.11</v>
      </c>
      <c r="U717">
        <v>99.11</v>
      </c>
      <c r="V717">
        <v>202208</v>
      </c>
      <c r="W717">
        <v>202210</v>
      </c>
    </row>
    <row r="718" spans="1:23" x14ac:dyDescent="0.35">
      <c r="A718">
        <v>2022</v>
      </c>
      <c r="B718">
        <v>2022</v>
      </c>
      <c r="C718">
        <v>8</v>
      </c>
      <c r="D718" t="s">
        <v>88</v>
      </c>
      <c r="E718" t="s">
        <v>83</v>
      </c>
      <c r="F718" t="s">
        <v>84</v>
      </c>
      <c r="G718" t="s">
        <v>85</v>
      </c>
      <c r="H718">
        <v>10</v>
      </c>
      <c r="I718">
        <v>1427.06</v>
      </c>
      <c r="J718">
        <v>29.12</v>
      </c>
      <c r="K718">
        <v>0</v>
      </c>
      <c r="O718">
        <v>0</v>
      </c>
      <c r="P718">
        <v>0</v>
      </c>
      <c r="Q718">
        <v>0</v>
      </c>
      <c r="R718">
        <v>0</v>
      </c>
      <c r="S718">
        <v>0</v>
      </c>
      <c r="T718">
        <v>1456.18</v>
      </c>
      <c r="U718">
        <v>1456.18</v>
      </c>
      <c r="V718">
        <v>202208</v>
      </c>
      <c r="W718">
        <v>202209</v>
      </c>
    </row>
    <row r="719" spans="1:23" x14ac:dyDescent="0.35">
      <c r="A719">
        <v>2022</v>
      </c>
      <c r="B719">
        <v>2022</v>
      </c>
      <c r="C719">
        <v>8</v>
      </c>
      <c r="D719" t="s">
        <v>88</v>
      </c>
      <c r="E719" t="s">
        <v>83</v>
      </c>
      <c r="F719" t="s">
        <v>84</v>
      </c>
      <c r="G719" t="s">
        <v>85</v>
      </c>
      <c r="H719">
        <v>20</v>
      </c>
      <c r="I719">
        <v>4317.79</v>
      </c>
      <c r="J719">
        <v>88.12</v>
      </c>
      <c r="K719">
        <v>0</v>
      </c>
      <c r="O719">
        <v>0</v>
      </c>
      <c r="P719">
        <v>0</v>
      </c>
      <c r="Q719">
        <v>0</v>
      </c>
      <c r="R719">
        <v>0</v>
      </c>
      <c r="S719">
        <v>0</v>
      </c>
      <c r="T719">
        <v>4405.91</v>
      </c>
      <c r="U719">
        <v>4405.91</v>
      </c>
      <c r="V719">
        <v>202208</v>
      </c>
      <c r="W719">
        <v>202209</v>
      </c>
    </row>
    <row r="720" spans="1:23" x14ac:dyDescent="0.35">
      <c r="A720">
        <v>2022</v>
      </c>
      <c r="B720">
        <v>2022</v>
      </c>
      <c r="C720">
        <v>8</v>
      </c>
      <c r="D720" t="s">
        <v>88</v>
      </c>
      <c r="E720" t="s">
        <v>83</v>
      </c>
      <c r="F720" t="s">
        <v>84</v>
      </c>
      <c r="G720" t="s">
        <v>85</v>
      </c>
      <c r="H720">
        <v>40</v>
      </c>
      <c r="I720">
        <v>10284.65</v>
      </c>
      <c r="J720">
        <v>211.43</v>
      </c>
      <c r="K720">
        <v>76.23</v>
      </c>
      <c r="L720">
        <v>76.23</v>
      </c>
      <c r="O720">
        <v>0</v>
      </c>
      <c r="P720">
        <v>0</v>
      </c>
      <c r="Q720">
        <v>0</v>
      </c>
      <c r="R720">
        <v>0</v>
      </c>
      <c r="S720">
        <v>0</v>
      </c>
      <c r="T720">
        <v>10496.08</v>
      </c>
      <c r="U720">
        <v>10572.310000000001</v>
      </c>
      <c r="V720">
        <v>202208</v>
      </c>
      <c r="W720">
        <v>202208</v>
      </c>
    </row>
    <row r="721" spans="1:23" x14ac:dyDescent="0.35">
      <c r="A721">
        <v>2022</v>
      </c>
      <c r="B721">
        <v>2022</v>
      </c>
      <c r="C721">
        <v>8</v>
      </c>
      <c r="D721" t="s">
        <v>88</v>
      </c>
      <c r="E721" t="s">
        <v>83</v>
      </c>
      <c r="F721" t="s">
        <v>84</v>
      </c>
      <c r="G721" t="s">
        <v>85</v>
      </c>
      <c r="H721">
        <v>40</v>
      </c>
      <c r="I721">
        <v>148541.43</v>
      </c>
      <c r="J721">
        <v>3044.25</v>
      </c>
      <c r="K721">
        <v>612.84</v>
      </c>
      <c r="L721">
        <v>612.84</v>
      </c>
      <c r="O721">
        <v>0</v>
      </c>
      <c r="P721">
        <v>0</v>
      </c>
      <c r="Q721">
        <v>0</v>
      </c>
      <c r="R721">
        <v>0</v>
      </c>
      <c r="S721">
        <v>0</v>
      </c>
      <c r="T721">
        <v>151585.68</v>
      </c>
      <c r="U721">
        <v>152198.51999999999</v>
      </c>
      <c r="V721">
        <v>202208</v>
      </c>
      <c r="W721">
        <v>202209</v>
      </c>
    </row>
    <row r="722" spans="1:23" x14ac:dyDescent="0.35">
      <c r="A722">
        <v>2022</v>
      </c>
      <c r="B722">
        <v>2022</v>
      </c>
      <c r="C722">
        <v>8</v>
      </c>
      <c r="D722" t="s">
        <v>88</v>
      </c>
      <c r="E722" t="s">
        <v>83</v>
      </c>
      <c r="F722" t="s">
        <v>84</v>
      </c>
      <c r="G722" t="s">
        <v>85</v>
      </c>
      <c r="H722">
        <v>40</v>
      </c>
      <c r="I722">
        <v>1793.84</v>
      </c>
      <c r="J722">
        <v>36.51</v>
      </c>
      <c r="K722">
        <v>0</v>
      </c>
      <c r="O722">
        <v>0</v>
      </c>
      <c r="P722">
        <v>0</v>
      </c>
      <c r="Q722">
        <v>0</v>
      </c>
      <c r="R722">
        <v>0</v>
      </c>
      <c r="S722">
        <v>0</v>
      </c>
      <c r="T722">
        <v>1830.35</v>
      </c>
      <c r="U722">
        <v>1830.35</v>
      </c>
      <c r="V722">
        <v>202208</v>
      </c>
      <c r="W722">
        <v>202210</v>
      </c>
    </row>
    <row r="723" spans="1:23" x14ac:dyDescent="0.35">
      <c r="A723">
        <v>2022</v>
      </c>
      <c r="B723">
        <v>2022</v>
      </c>
      <c r="C723">
        <v>8</v>
      </c>
      <c r="D723" t="s">
        <v>88</v>
      </c>
      <c r="E723" t="s">
        <v>83</v>
      </c>
      <c r="F723" t="s">
        <v>84</v>
      </c>
      <c r="G723" t="s">
        <v>85</v>
      </c>
      <c r="H723">
        <v>40</v>
      </c>
      <c r="I723">
        <v>-2603.56</v>
      </c>
      <c r="J723">
        <v>-52.73</v>
      </c>
      <c r="K723">
        <v>0</v>
      </c>
      <c r="O723">
        <v>0</v>
      </c>
      <c r="P723">
        <v>0</v>
      </c>
      <c r="Q723">
        <v>0</v>
      </c>
      <c r="R723">
        <v>0</v>
      </c>
      <c r="S723">
        <v>0</v>
      </c>
      <c r="T723">
        <v>-2656.29</v>
      </c>
      <c r="U723">
        <v>-2656.29</v>
      </c>
      <c r="V723">
        <v>202208</v>
      </c>
      <c r="W723">
        <v>202211</v>
      </c>
    </row>
    <row r="724" spans="1:23" x14ac:dyDescent="0.35">
      <c r="A724">
        <v>2022</v>
      </c>
      <c r="B724">
        <v>2022</v>
      </c>
      <c r="C724">
        <v>8</v>
      </c>
      <c r="D724" t="s">
        <v>88</v>
      </c>
      <c r="E724" t="s">
        <v>83</v>
      </c>
      <c r="F724" t="s">
        <v>84</v>
      </c>
      <c r="G724" t="s">
        <v>85</v>
      </c>
      <c r="H724">
        <v>40</v>
      </c>
      <c r="I724">
        <v>452.47</v>
      </c>
      <c r="J724">
        <v>9.2200000000000006</v>
      </c>
      <c r="K724">
        <v>0</v>
      </c>
      <c r="O724">
        <v>0</v>
      </c>
      <c r="P724">
        <v>0</v>
      </c>
      <c r="Q724">
        <v>0</v>
      </c>
      <c r="R724">
        <v>0</v>
      </c>
      <c r="S724">
        <v>0</v>
      </c>
      <c r="T724">
        <v>461.69</v>
      </c>
      <c r="U724">
        <v>461.69</v>
      </c>
      <c r="V724">
        <v>202208</v>
      </c>
      <c r="W724">
        <v>202212</v>
      </c>
    </row>
    <row r="725" spans="1:23" x14ac:dyDescent="0.35">
      <c r="A725">
        <v>2022</v>
      </c>
      <c r="B725">
        <v>2022</v>
      </c>
      <c r="C725">
        <v>8</v>
      </c>
      <c r="D725" t="s">
        <v>88</v>
      </c>
      <c r="E725" t="s">
        <v>83</v>
      </c>
      <c r="F725" t="s">
        <v>84</v>
      </c>
      <c r="G725" t="s">
        <v>85</v>
      </c>
      <c r="H725">
        <v>40</v>
      </c>
      <c r="I725">
        <v>3869.05</v>
      </c>
      <c r="J725">
        <v>78.98</v>
      </c>
      <c r="K725">
        <v>0</v>
      </c>
      <c r="O725">
        <v>0</v>
      </c>
      <c r="P725">
        <v>0</v>
      </c>
      <c r="Q725">
        <v>0</v>
      </c>
      <c r="R725">
        <v>0</v>
      </c>
      <c r="S725">
        <v>0</v>
      </c>
      <c r="T725">
        <v>3948.03</v>
      </c>
      <c r="U725">
        <v>3948.03</v>
      </c>
      <c r="V725">
        <v>202208</v>
      </c>
      <c r="W725">
        <v>202301</v>
      </c>
    </row>
    <row r="726" spans="1:23" x14ac:dyDescent="0.35">
      <c r="A726">
        <v>2022</v>
      </c>
      <c r="B726">
        <v>2022</v>
      </c>
      <c r="C726">
        <v>8</v>
      </c>
      <c r="D726" t="s">
        <v>88</v>
      </c>
      <c r="E726" t="s">
        <v>83</v>
      </c>
      <c r="F726" t="s">
        <v>84</v>
      </c>
      <c r="G726" t="s">
        <v>85</v>
      </c>
      <c r="H726">
        <v>60</v>
      </c>
      <c r="I726">
        <v>18787.07</v>
      </c>
      <c r="J726">
        <v>383.41</v>
      </c>
      <c r="K726">
        <v>0</v>
      </c>
      <c r="O726">
        <v>418.64</v>
      </c>
      <c r="P726">
        <v>945.83</v>
      </c>
      <c r="Q726">
        <v>104.53</v>
      </c>
      <c r="R726">
        <v>4460.9799999999996</v>
      </c>
      <c r="S726">
        <v>289.22000000000003</v>
      </c>
      <c r="T726">
        <v>18751.84</v>
      </c>
      <c r="U726">
        <v>18751.84</v>
      </c>
      <c r="V726">
        <v>202208</v>
      </c>
      <c r="W726">
        <v>202208</v>
      </c>
    </row>
    <row r="727" spans="1:23" x14ac:dyDescent="0.35">
      <c r="A727">
        <v>2022</v>
      </c>
      <c r="B727">
        <v>2022</v>
      </c>
      <c r="C727">
        <v>8</v>
      </c>
      <c r="D727" t="s">
        <v>88</v>
      </c>
      <c r="E727" t="s">
        <v>83</v>
      </c>
      <c r="F727" t="s">
        <v>84</v>
      </c>
      <c r="G727" t="s">
        <v>85</v>
      </c>
      <c r="H727">
        <v>60</v>
      </c>
      <c r="I727">
        <v>72752.61</v>
      </c>
      <c r="J727">
        <v>1484.75</v>
      </c>
      <c r="K727">
        <v>0</v>
      </c>
      <c r="O727">
        <v>1321.5</v>
      </c>
      <c r="P727">
        <v>2989.46</v>
      </c>
      <c r="Q727">
        <v>333.75</v>
      </c>
      <c r="R727">
        <v>15217.19</v>
      </c>
      <c r="S727">
        <v>910.22</v>
      </c>
      <c r="T727">
        <v>72915.86</v>
      </c>
      <c r="U727">
        <v>72915.86</v>
      </c>
      <c r="V727">
        <v>202208</v>
      </c>
      <c r="W727">
        <v>202209</v>
      </c>
    </row>
    <row r="728" spans="1:23" x14ac:dyDescent="0.35">
      <c r="A728">
        <v>2022</v>
      </c>
      <c r="B728">
        <v>2022</v>
      </c>
      <c r="C728">
        <v>8</v>
      </c>
      <c r="D728" t="s">
        <v>88</v>
      </c>
      <c r="E728" t="s">
        <v>83</v>
      </c>
      <c r="F728" t="s">
        <v>84</v>
      </c>
      <c r="G728" t="s">
        <v>85</v>
      </c>
      <c r="H728">
        <v>60</v>
      </c>
      <c r="I728">
        <v>40828.44</v>
      </c>
      <c r="J728">
        <v>833.23</v>
      </c>
      <c r="K728">
        <v>0</v>
      </c>
      <c r="O728">
        <v>396.86</v>
      </c>
      <c r="P728">
        <v>933.17</v>
      </c>
      <c r="Q728">
        <v>135.41</v>
      </c>
      <c r="R728">
        <v>9514.31</v>
      </c>
      <c r="S728">
        <v>603.34</v>
      </c>
      <c r="T728">
        <v>41264.81</v>
      </c>
      <c r="U728">
        <v>41264.81</v>
      </c>
      <c r="V728">
        <v>202208</v>
      </c>
      <c r="W728">
        <v>202210</v>
      </c>
    </row>
    <row r="729" spans="1:23" x14ac:dyDescent="0.35">
      <c r="A729">
        <v>2022</v>
      </c>
      <c r="B729">
        <v>2022</v>
      </c>
      <c r="C729">
        <v>8</v>
      </c>
      <c r="D729" t="s">
        <v>88</v>
      </c>
      <c r="E729" t="s">
        <v>83</v>
      </c>
      <c r="F729" t="s">
        <v>84</v>
      </c>
      <c r="G729" t="s">
        <v>85</v>
      </c>
      <c r="H729">
        <v>71</v>
      </c>
      <c r="I729">
        <v>17491.509999999998</v>
      </c>
      <c r="J729">
        <v>356.94</v>
      </c>
      <c r="K729">
        <v>0</v>
      </c>
      <c r="O729">
        <v>0</v>
      </c>
      <c r="P729">
        <v>0</v>
      </c>
      <c r="Q729">
        <v>0</v>
      </c>
      <c r="R729">
        <v>0</v>
      </c>
      <c r="S729">
        <v>0</v>
      </c>
      <c r="T729">
        <v>17848.45</v>
      </c>
      <c r="U729">
        <v>17848.45</v>
      </c>
      <c r="V729">
        <v>202208</v>
      </c>
      <c r="W729">
        <v>202208</v>
      </c>
    </row>
    <row r="730" spans="1:23" x14ac:dyDescent="0.35">
      <c r="A730">
        <v>2022</v>
      </c>
      <c r="B730">
        <v>2022</v>
      </c>
      <c r="C730">
        <v>8</v>
      </c>
      <c r="D730" t="s">
        <v>88</v>
      </c>
      <c r="E730" t="s">
        <v>83</v>
      </c>
      <c r="F730" t="s">
        <v>84</v>
      </c>
      <c r="G730" t="s">
        <v>85</v>
      </c>
      <c r="H730">
        <v>71</v>
      </c>
      <c r="I730">
        <v>29663.119999999999</v>
      </c>
      <c r="J730">
        <v>605.44000000000005</v>
      </c>
      <c r="K730">
        <v>0</v>
      </c>
      <c r="O730">
        <v>0</v>
      </c>
      <c r="P730">
        <v>0</v>
      </c>
      <c r="Q730">
        <v>0</v>
      </c>
      <c r="R730">
        <v>0</v>
      </c>
      <c r="S730">
        <v>0</v>
      </c>
      <c r="T730">
        <v>30268.560000000001</v>
      </c>
      <c r="U730">
        <v>30268.560000000001</v>
      </c>
      <c r="V730">
        <v>202208</v>
      </c>
      <c r="W730">
        <v>202209</v>
      </c>
    </row>
    <row r="731" spans="1:23" x14ac:dyDescent="0.35">
      <c r="A731">
        <v>2022</v>
      </c>
      <c r="B731">
        <v>2022</v>
      </c>
      <c r="C731">
        <v>8</v>
      </c>
      <c r="D731" t="s">
        <v>88</v>
      </c>
      <c r="E731" t="s">
        <v>83</v>
      </c>
      <c r="F731" t="s">
        <v>84</v>
      </c>
      <c r="G731" t="s">
        <v>85</v>
      </c>
      <c r="H731">
        <v>71</v>
      </c>
      <c r="I731">
        <v>3342.61</v>
      </c>
      <c r="J731">
        <v>68.12</v>
      </c>
      <c r="K731">
        <v>0</v>
      </c>
      <c r="O731">
        <v>0</v>
      </c>
      <c r="P731">
        <v>0</v>
      </c>
      <c r="Q731">
        <v>0</v>
      </c>
      <c r="R731">
        <v>0</v>
      </c>
      <c r="S731">
        <v>0</v>
      </c>
      <c r="T731">
        <v>3410.73</v>
      </c>
      <c r="U731">
        <v>3410.73</v>
      </c>
      <c r="V731">
        <v>202208</v>
      </c>
      <c r="W731">
        <v>202210</v>
      </c>
    </row>
    <row r="732" spans="1:23" x14ac:dyDescent="0.35">
      <c r="A732">
        <v>2022</v>
      </c>
      <c r="B732">
        <v>2022</v>
      </c>
      <c r="C732">
        <v>8</v>
      </c>
      <c r="D732" t="s">
        <v>88</v>
      </c>
      <c r="E732" t="s">
        <v>83</v>
      </c>
      <c r="F732" t="s">
        <v>84</v>
      </c>
      <c r="G732" t="s">
        <v>85</v>
      </c>
      <c r="H732">
        <v>71</v>
      </c>
      <c r="I732">
        <v>4715.66</v>
      </c>
      <c r="J732">
        <v>96.25</v>
      </c>
      <c r="K732">
        <v>0</v>
      </c>
      <c r="O732">
        <v>0</v>
      </c>
      <c r="P732">
        <v>0</v>
      </c>
      <c r="Q732">
        <v>0</v>
      </c>
      <c r="R732">
        <v>0</v>
      </c>
      <c r="S732">
        <v>0</v>
      </c>
      <c r="T732">
        <v>4811.91</v>
      </c>
      <c r="U732">
        <v>4811.91</v>
      </c>
      <c r="V732">
        <v>202208</v>
      </c>
      <c r="W732">
        <v>202211</v>
      </c>
    </row>
    <row r="733" spans="1:23" x14ac:dyDescent="0.35">
      <c r="A733">
        <v>2022</v>
      </c>
      <c r="B733">
        <v>2022</v>
      </c>
      <c r="C733">
        <v>8</v>
      </c>
      <c r="D733" t="s">
        <v>88</v>
      </c>
      <c r="E733" t="s">
        <v>83</v>
      </c>
      <c r="F733" t="s">
        <v>84</v>
      </c>
      <c r="G733" t="s">
        <v>85</v>
      </c>
      <c r="H733">
        <v>71</v>
      </c>
      <c r="I733">
        <v>83.33</v>
      </c>
      <c r="J733">
        <v>1.7</v>
      </c>
      <c r="K733">
        <v>0</v>
      </c>
      <c r="O733">
        <v>0</v>
      </c>
      <c r="P733">
        <v>0</v>
      </c>
      <c r="Q733">
        <v>0</v>
      </c>
      <c r="R733">
        <v>0</v>
      </c>
      <c r="S733">
        <v>0</v>
      </c>
      <c r="T733">
        <v>85.03</v>
      </c>
      <c r="U733">
        <v>85.03</v>
      </c>
      <c r="V733">
        <v>202208</v>
      </c>
      <c r="W733">
        <v>202212</v>
      </c>
    </row>
    <row r="734" spans="1:23" x14ac:dyDescent="0.35">
      <c r="A734">
        <v>2022</v>
      </c>
      <c r="B734">
        <v>2022</v>
      </c>
      <c r="C734">
        <v>8</v>
      </c>
      <c r="D734" t="s">
        <v>88</v>
      </c>
      <c r="E734" t="s">
        <v>83</v>
      </c>
      <c r="F734" t="s">
        <v>84</v>
      </c>
      <c r="G734" t="s">
        <v>85</v>
      </c>
      <c r="H734">
        <v>71</v>
      </c>
      <c r="I734">
        <v>62.03</v>
      </c>
      <c r="J734">
        <v>1.27</v>
      </c>
      <c r="K734">
        <v>0</v>
      </c>
      <c r="O734">
        <v>0</v>
      </c>
      <c r="P734">
        <v>0</v>
      </c>
      <c r="Q734">
        <v>0</v>
      </c>
      <c r="R734">
        <v>0</v>
      </c>
      <c r="S734">
        <v>0</v>
      </c>
      <c r="T734">
        <v>63.3</v>
      </c>
      <c r="U734">
        <v>63.3</v>
      </c>
      <c r="V734">
        <v>202208</v>
      </c>
      <c r="W734">
        <v>202301</v>
      </c>
    </row>
    <row r="735" spans="1:23" x14ac:dyDescent="0.35">
      <c r="A735">
        <v>2022</v>
      </c>
      <c r="B735">
        <v>2022</v>
      </c>
      <c r="C735">
        <v>8</v>
      </c>
      <c r="D735" t="s">
        <v>88</v>
      </c>
      <c r="E735" t="s">
        <v>83</v>
      </c>
      <c r="F735" t="s">
        <v>84</v>
      </c>
      <c r="G735" t="s">
        <v>85</v>
      </c>
      <c r="H735">
        <v>71</v>
      </c>
      <c r="I735">
        <v>590.42999999999995</v>
      </c>
      <c r="J735">
        <v>11.99</v>
      </c>
      <c r="K735">
        <v>0</v>
      </c>
      <c r="O735">
        <v>0</v>
      </c>
      <c r="P735">
        <v>0</v>
      </c>
      <c r="Q735">
        <v>0</v>
      </c>
      <c r="R735">
        <v>0</v>
      </c>
      <c r="S735">
        <v>0</v>
      </c>
      <c r="T735">
        <v>602.41999999999996</v>
      </c>
      <c r="U735">
        <v>602.41999999999996</v>
      </c>
      <c r="V735">
        <v>202208</v>
      </c>
      <c r="W735">
        <v>202302</v>
      </c>
    </row>
    <row r="736" spans="1:23" x14ac:dyDescent="0.35">
      <c r="A736">
        <v>2022</v>
      </c>
      <c r="B736">
        <v>2022</v>
      </c>
      <c r="C736">
        <v>8</v>
      </c>
      <c r="D736" t="s">
        <v>88</v>
      </c>
      <c r="E736" t="s">
        <v>83</v>
      </c>
      <c r="F736" t="s">
        <v>84</v>
      </c>
      <c r="G736" t="s">
        <v>85</v>
      </c>
      <c r="H736">
        <v>82</v>
      </c>
      <c r="I736">
        <v>13.04</v>
      </c>
      <c r="J736">
        <v>0.27</v>
      </c>
      <c r="K736">
        <v>0</v>
      </c>
      <c r="O736">
        <v>0</v>
      </c>
      <c r="P736">
        <v>0</v>
      </c>
      <c r="Q736">
        <v>0</v>
      </c>
      <c r="R736">
        <v>0</v>
      </c>
      <c r="S736">
        <v>0</v>
      </c>
      <c r="T736">
        <v>13.31</v>
      </c>
      <c r="U736">
        <v>13.31</v>
      </c>
      <c r="V736">
        <v>202208</v>
      </c>
      <c r="W736">
        <v>202207</v>
      </c>
    </row>
    <row r="737" spans="1:23" x14ac:dyDescent="0.35">
      <c r="A737">
        <v>2022</v>
      </c>
      <c r="B737">
        <v>2022</v>
      </c>
      <c r="C737">
        <v>8</v>
      </c>
      <c r="D737" t="s">
        <v>88</v>
      </c>
      <c r="E737" t="s">
        <v>83</v>
      </c>
      <c r="F737" t="s">
        <v>84</v>
      </c>
      <c r="G737" t="s">
        <v>85</v>
      </c>
      <c r="H737">
        <v>82</v>
      </c>
      <c r="I737">
        <v>1902.27</v>
      </c>
      <c r="J737">
        <v>38.83</v>
      </c>
      <c r="K737">
        <v>0</v>
      </c>
      <c r="O737">
        <v>0</v>
      </c>
      <c r="P737">
        <v>0</v>
      </c>
      <c r="Q737">
        <v>0</v>
      </c>
      <c r="R737">
        <v>0</v>
      </c>
      <c r="S737">
        <v>0</v>
      </c>
      <c r="T737">
        <v>1941.1</v>
      </c>
      <c r="U737">
        <v>1941.1</v>
      </c>
      <c r="V737">
        <v>202208</v>
      </c>
      <c r="W737">
        <v>202208</v>
      </c>
    </row>
    <row r="738" spans="1:23" x14ac:dyDescent="0.35">
      <c r="A738">
        <v>2022</v>
      </c>
      <c r="B738">
        <v>2022</v>
      </c>
      <c r="C738">
        <v>8</v>
      </c>
      <c r="D738" t="s">
        <v>88</v>
      </c>
      <c r="E738" t="s">
        <v>83</v>
      </c>
      <c r="F738" t="s">
        <v>84</v>
      </c>
      <c r="G738" t="s">
        <v>85</v>
      </c>
      <c r="H738">
        <v>82</v>
      </c>
      <c r="I738">
        <v>982.23</v>
      </c>
      <c r="J738">
        <v>20.04</v>
      </c>
      <c r="K738">
        <v>0</v>
      </c>
      <c r="O738">
        <v>0</v>
      </c>
      <c r="P738">
        <v>0</v>
      </c>
      <c r="Q738">
        <v>0</v>
      </c>
      <c r="R738">
        <v>0</v>
      </c>
      <c r="S738">
        <v>0</v>
      </c>
      <c r="T738">
        <v>1002.27</v>
      </c>
      <c r="U738">
        <v>1002.27</v>
      </c>
      <c r="V738">
        <v>202208</v>
      </c>
      <c r="W738">
        <v>202209</v>
      </c>
    </row>
    <row r="739" spans="1:23" x14ac:dyDescent="0.35">
      <c r="A739">
        <v>2022</v>
      </c>
      <c r="B739">
        <v>2022</v>
      </c>
      <c r="C739">
        <v>8</v>
      </c>
      <c r="D739" t="s">
        <v>88</v>
      </c>
      <c r="E739" t="s">
        <v>83</v>
      </c>
      <c r="F739" t="s">
        <v>84</v>
      </c>
      <c r="G739" t="s">
        <v>85</v>
      </c>
      <c r="H739">
        <v>82</v>
      </c>
      <c r="I739">
        <v>-195.54</v>
      </c>
      <c r="J739">
        <v>-3.99</v>
      </c>
      <c r="K739">
        <v>0</v>
      </c>
      <c r="O739">
        <v>0</v>
      </c>
      <c r="P739">
        <v>0</v>
      </c>
      <c r="Q739">
        <v>0</v>
      </c>
      <c r="R739">
        <v>0</v>
      </c>
      <c r="S739">
        <v>0</v>
      </c>
      <c r="T739">
        <v>-199.53</v>
      </c>
      <c r="U739">
        <v>-199.53</v>
      </c>
      <c r="V739">
        <v>202208</v>
      </c>
      <c r="W739">
        <v>202210</v>
      </c>
    </row>
    <row r="740" spans="1:23" x14ac:dyDescent="0.35">
      <c r="A740">
        <v>2022</v>
      </c>
      <c r="B740">
        <v>2022</v>
      </c>
      <c r="C740">
        <v>8</v>
      </c>
      <c r="D740" t="s">
        <v>88</v>
      </c>
      <c r="E740" t="s">
        <v>83</v>
      </c>
      <c r="F740" t="s">
        <v>84</v>
      </c>
      <c r="G740" t="s">
        <v>85</v>
      </c>
      <c r="H740">
        <v>82</v>
      </c>
      <c r="I740">
        <v>65.930000000000007</v>
      </c>
      <c r="J740">
        <v>1.35</v>
      </c>
      <c r="K740">
        <v>0</v>
      </c>
      <c r="O740">
        <v>0</v>
      </c>
      <c r="P740">
        <v>0</v>
      </c>
      <c r="Q740">
        <v>0</v>
      </c>
      <c r="R740">
        <v>0</v>
      </c>
      <c r="S740">
        <v>0</v>
      </c>
      <c r="T740">
        <v>67.28</v>
      </c>
      <c r="U740">
        <v>67.28</v>
      </c>
      <c r="V740">
        <v>202208</v>
      </c>
      <c r="W740">
        <v>202211</v>
      </c>
    </row>
    <row r="741" spans="1:23" x14ac:dyDescent="0.35">
      <c r="A741">
        <v>2022</v>
      </c>
      <c r="B741">
        <v>2022</v>
      </c>
      <c r="C741">
        <v>8</v>
      </c>
      <c r="D741" t="s">
        <v>88</v>
      </c>
      <c r="E741" t="s">
        <v>86</v>
      </c>
      <c r="F741" t="s">
        <v>87</v>
      </c>
      <c r="G741" t="s">
        <v>85</v>
      </c>
      <c r="H741">
        <v>40</v>
      </c>
      <c r="I741">
        <v>2709.7</v>
      </c>
      <c r="J741">
        <v>55.26</v>
      </c>
      <c r="K741">
        <v>0</v>
      </c>
      <c r="O741">
        <v>0</v>
      </c>
      <c r="P741">
        <v>0</v>
      </c>
      <c r="Q741">
        <v>0</v>
      </c>
      <c r="R741">
        <v>0</v>
      </c>
      <c r="S741">
        <v>0</v>
      </c>
      <c r="T741">
        <v>2764.96</v>
      </c>
      <c r="U741">
        <v>2764.96</v>
      </c>
      <c r="V741">
        <v>202208</v>
      </c>
      <c r="W741">
        <v>202209</v>
      </c>
    </row>
    <row r="742" spans="1:23" x14ac:dyDescent="0.35">
      <c r="A742">
        <v>2022</v>
      </c>
      <c r="B742">
        <v>2022</v>
      </c>
      <c r="C742">
        <v>8</v>
      </c>
      <c r="D742" t="s">
        <v>88</v>
      </c>
      <c r="E742" t="s">
        <v>86</v>
      </c>
      <c r="F742" t="s">
        <v>87</v>
      </c>
      <c r="G742" t="s">
        <v>85</v>
      </c>
      <c r="H742">
        <v>40</v>
      </c>
      <c r="I742">
        <v>-70.72</v>
      </c>
      <c r="J742">
        <v>-1.43</v>
      </c>
      <c r="K742">
        <v>0</v>
      </c>
      <c r="O742">
        <v>0</v>
      </c>
      <c r="P742">
        <v>0</v>
      </c>
      <c r="Q742">
        <v>0</v>
      </c>
      <c r="R742">
        <v>0</v>
      </c>
      <c r="S742">
        <v>0</v>
      </c>
      <c r="T742">
        <v>-72.150000000000006</v>
      </c>
      <c r="U742">
        <v>-72.150000000000006</v>
      </c>
      <c r="V742">
        <v>202208</v>
      </c>
      <c r="W742">
        <v>202211</v>
      </c>
    </row>
    <row r="743" spans="1:23" x14ac:dyDescent="0.35">
      <c r="A743">
        <v>2022</v>
      </c>
      <c r="B743">
        <v>2022</v>
      </c>
      <c r="C743">
        <v>8</v>
      </c>
      <c r="D743" t="s">
        <v>88</v>
      </c>
      <c r="E743" t="s">
        <v>86</v>
      </c>
      <c r="F743" t="s">
        <v>87</v>
      </c>
      <c r="G743" t="s">
        <v>85</v>
      </c>
      <c r="H743">
        <v>71</v>
      </c>
      <c r="I743">
        <v>5.92</v>
      </c>
      <c r="J743">
        <v>0.12</v>
      </c>
      <c r="K743">
        <v>0</v>
      </c>
      <c r="O743">
        <v>0</v>
      </c>
      <c r="P743">
        <v>0</v>
      </c>
      <c r="Q743">
        <v>0</v>
      </c>
      <c r="R743">
        <v>0</v>
      </c>
      <c r="S743">
        <v>0</v>
      </c>
      <c r="T743">
        <v>6.04</v>
      </c>
      <c r="U743">
        <v>6.04</v>
      </c>
      <c r="V743">
        <v>202208</v>
      </c>
      <c r="W743">
        <v>202208</v>
      </c>
    </row>
    <row r="744" spans="1:23" x14ac:dyDescent="0.35">
      <c r="A744">
        <v>2022</v>
      </c>
      <c r="B744">
        <v>2022</v>
      </c>
      <c r="C744">
        <v>8</v>
      </c>
      <c r="D744" t="s">
        <v>88</v>
      </c>
      <c r="E744" t="s">
        <v>86</v>
      </c>
      <c r="F744" t="s">
        <v>87</v>
      </c>
      <c r="G744" t="s">
        <v>85</v>
      </c>
      <c r="H744">
        <v>71</v>
      </c>
      <c r="I744">
        <v>317.31</v>
      </c>
      <c r="J744">
        <v>6.48</v>
      </c>
      <c r="K744">
        <v>0</v>
      </c>
      <c r="O744">
        <v>0</v>
      </c>
      <c r="P744">
        <v>0</v>
      </c>
      <c r="Q744">
        <v>0</v>
      </c>
      <c r="R744">
        <v>0</v>
      </c>
      <c r="S744">
        <v>0</v>
      </c>
      <c r="T744">
        <v>323.79000000000002</v>
      </c>
      <c r="U744">
        <v>323.79000000000002</v>
      </c>
      <c r="V744">
        <v>202208</v>
      </c>
      <c r="W744">
        <v>202209</v>
      </c>
    </row>
    <row r="745" spans="1:23" x14ac:dyDescent="0.35">
      <c r="A745">
        <v>2022</v>
      </c>
      <c r="B745">
        <v>2022</v>
      </c>
      <c r="C745">
        <v>9</v>
      </c>
      <c r="D745" t="s">
        <v>82</v>
      </c>
      <c r="E745" t="s">
        <v>83</v>
      </c>
      <c r="F745" t="s">
        <v>84</v>
      </c>
      <c r="G745" t="s">
        <v>85</v>
      </c>
      <c r="H745">
        <v>10</v>
      </c>
      <c r="I745">
        <v>11046.98</v>
      </c>
      <c r="J745">
        <v>225.45</v>
      </c>
      <c r="K745">
        <v>0</v>
      </c>
      <c r="O745">
        <v>0</v>
      </c>
      <c r="P745">
        <v>0</v>
      </c>
      <c r="Q745">
        <v>0</v>
      </c>
      <c r="R745">
        <v>0</v>
      </c>
      <c r="S745">
        <v>0</v>
      </c>
      <c r="T745">
        <v>11272.43</v>
      </c>
      <c r="U745">
        <v>11272.43</v>
      </c>
      <c r="V745">
        <v>202209</v>
      </c>
      <c r="W745">
        <v>202209</v>
      </c>
    </row>
    <row r="746" spans="1:23" x14ac:dyDescent="0.35">
      <c r="A746">
        <v>2022</v>
      </c>
      <c r="B746">
        <v>2022</v>
      </c>
      <c r="C746">
        <v>9</v>
      </c>
      <c r="D746" t="s">
        <v>82</v>
      </c>
      <c r="E746" t="s">
        <v>83</v>
      </c>
      <c r="F746" t="s">
        <v>84</v>
      </c>
      <c r="G746" t="s">
        <v>85</v>
      </c>
      <c r="H746">
        <v>10</v>
      </c>
      <c r="I746">
        <v>9047.82</v>
      </c>
      <c r="J746">
        <v>184.66</v>
      </c>
      <c r="K746">
        <v>0</v>
      </c>
      <c r="O746">
        <v>0</v>
      </c>
      <c r="P746">
        <v>0</v>
      </c>
      <c r="Q746">
        <v>0</v>
      </c>
      <c r="R746">
        <v>0</v>
      </c>
      <c r="S746">
        <v>0</v>
      </c>
      <c r="T746">
        <v>9232.48</v>
      </c>
      <c r="U746">
        <v>9232.48</v>
      </c>
      <c r="V746">
        <v>202209</v>
      </c>
      <c r="W746">
        <v>202210</v>
      </c>
    </row>
    <row r="747" spans="1:23" x14ac:dyDescent="0.35">
      <c r="A747">
        <v>2022</v>
      </c>
      <c r="B747">
        <v>2022</v>
      </c>
      <c r="C747">
        <v>9</v>
      </c>
      <c r="D747" t="s">
        <v>82</v>
      </c>
      <c r="E747" t="s">
        <v>83</v>
      </c>
      <c r="F747" t="s">
        <v>84</v>
      </c>
      <c r="G747" t="s">
        <v>85</v>
      </c>
      <c r="H747">
        <v>10</v>
      </c>
      <c r="I747">
        <v>2163.33</v>
      </c>
      <c r="J747">
        <v>44.15</v>
      </c>
      <c r="K747">
        <v>0</v>
      </c>
      <c r="O747">
        <v>0</v>
      </c>
      <c r="P747">
        <v>0</v>
      </c>
      <c r="Q747">
        <v>0</v>
      </c>
      <c r="R747">
        <v>0</v>
      </c>
      <c r="S747">
        <v>0</v>
      </c>
      <c r="T747">
        <v>2207.48</v>
      </c>
      <c r="U747">
        <v>2207.48</v>
      </c>
      <c r="V747">
        <v>202209</v>
      </c>
      <c r="W747">
        <v>202211</v>
      </c>
    </row>
    <row r="748" spans="1:23" x14ac:dyDescent="0.35">
      <c r="A748">
        <v>2022</v>
      </c>
      <c r="B748">
        <v>2022</v>
      </c>
      <c r="C748">
        <v>9</v>
      </c>
      <c r="D748" t="s">
        <v>82</v>
      </c>
      <c r="E748" t="s">
        <v>83</v>
      </c>
      <c r="F748" t="s">
        <v>84</v>
      </c>
      <c r="G748" t="s">
        <v>85</v>
      </c>
      <c r="H748">
        <v>10</v>
      </c>
      <c r="I748">
        <v>2133.61</v>
      </c>
      <c r="J748">
        <v>43.54</v>
      </c>
      <c r="K748">
        <v>0</v>
      </c>
      <c r="O748">
        <v>0</v>
      </c>
      <c r="P748">
        <v>0</v>
      </c>
      <c r="Q748">
        <v>0</v>
      </c>
      <c r="R748">
        <v>0</v>
      </c>
      <c r="S748">
        <v>0</v>
      </c>
      <c r="T748">
        <v>2177.15</v>
      </c>
      <c r="U748">
        <v>2177.15</v>
      </c>
      <c r="V748">
        <v>202209</v>
      </c>
      <c r="W748">
        <v>202212</v>
      </c>
    </row>
    <row r="749" spans="1:23" x14ac:dyDescent="0.35">
      <c r="A749">
        <v>2022</v>
      </c>
      <c r="B749">
        <v>2022</v>
      </c>
      <c r="C749">
        <v>9</v>
      </c>
      <c r="D749" t="s">
        <v>82</v>
      </c>
      <c r="E749" t="s">
        <v>83</v>
      </c>
      <c r="F749" t="s">
        <v>84</v>
      </c>
      <c r="G749" t="s">
        <v>85</v>
      </c>
      <c r="H749">
        <v>10</v>
      </c>
      <c r="I749">
        <v>0</v>
      </c>
      <c r="J749">
        <v>0</v>
      </c>
      <c r="K749">
        <v>0</v>
      </c>
      <c r="O749">
        <v>0</v>
      </c>
      <c r="P749">
        <v>0</v>
      </c>
      <c r="Q749">
        <v>0</v>
      </c>
      <c r="R749">
        <v>0</v>
      </c>
      <c r="S749">
        <v>0</v>
      </c>
      <c r="T749">
        <v>0</v>
      </c>
      <c r="U749">
        <v>0</v>
      </c>
      <c r="V749">
        <v>202209</v>
      </c>
      <c r="W749">
        <v>202301</v>
      </c>
    </row>
    <row r="750" spans="1:23" x14ac:dyDescent="0.35">
      <c r="A750">
        <v>2022</v>
      </c>
      <c r="B750">
        <v>2022</v>
      </c>
      <c r="C750">
        <v>9</v>
      </c>
      <c r="D750" t="s">
        <v>82</v>
      </c>
      <c r="E750" t="s">
        <v>83</v>
      </c>
      <c r="F750" t="s">
        <v>84</v>
      </c>
      <c r="G750" t="s">
        <v>85</v>
      </c>
      <c r="H750">
        <v>10</v>
      </c>
      <c r="I750">
        <v>10212.39</v>
      </c>
      <c r="J750">
        <v>208.41</v>
      </c>
      <c r="K750">
        <v>0</v>
      </c>
      <c r="O750">
        <v>0</v>
      </c>
      <c r="P750">
        <v>0</v>
      </c>
      <c r="Q750">
        <v>0</v>
      </c>
      <c r="R750">
        <v>0</v>
      </c>
      <c r="S750">
        <v>0</v>
      </c>
      <c r="T750">
        <v>10420.799999999999</v>
      </c>
      <c r="U750">
        <v>10420.799999999999</v>
      </c>
      <c r="V750">
        <v>202209</v>
      </c>
      <c r="W750">
        <v>202302</v>
      </c>
    </row>
    <row r="751" spans="1:23" x14ac:dyDescent="0.35">
      <c r="A751">
        <v>2022</v>
      </c>
      <c r="B751">
        <v>2022</v>
      </c>
      <c r="C751">
        <v>9</v>
      </c>
      <c r="D751" t="s">
        <v>82</v>
      </c>
      <c r="E751" t="s">
        <v>83</v>
      </c>
      <c r="F751" t="s">
        <v>84</v>
      </c>
      <c r="G751" t="s">
        <v>85</v>
      </c>
      <c r="H751">
        <v>20</v>
      </c>
      <c r="I751">
        <v>200687.6</v>
      </c>
      <c r="J751">
        <v>4095.67</v>
      </c>
      <c r="K751">
        <v>0</v>
      </c>
      <c r="O751">
        <v>0</v>
      </c>
      <c r="P751">
        <v>0</v>
      </c>
      <c r="Q751">
        <v>0</v>
      </c>
      <c r="R751">
        <v>0</v>
      </c>
      <c r="S751">
        <v>0</v>
      </c>
      <c r="T751">
        <v>204783.27</v>
      </c>
      <c r="U751">
        <v>204783.27</v>
      </c>
      <c r="V751">
        <v>202209</v>
      </c>
      <c r="W751">
        <v>202210</v>
      </c>
    </row>
    <row r="752" spans="1:23" x14ac:dyDescent="0.35">
      <c r="A752">
        <v>2022</v>
      </c>
      <c r="B752">
        <v>2022</v>
      </c>
      <c r="C752">
        <v>9</v>
      </c>
      <c r="D752" t="s">
        <v>82</v>
      </c>
      <c r="E752" t="s">
        <v>83</v>
      </c>
      <c r="F752" t="s">
        <v>84</v>
      </c>
      <c r="G752" t="s">
        <v>85</v>
      </c>
      <c r="H752">
        <v>20</v>
      </c>
      <c r="I752">
        <v>60791.99</v>
      </c>
      <c r="J752">
        <v>1240.6600000000001</v>
      </c>
      <c r="K752">
        <v>0</v>
      </c>
      <c r="O752">
        <v>0</v>
      </c>
      <c r="P752">
        <v>0</v>
      </c>
      <c r="Q752">
        <v>0</v>
      </c>
      <c r="R752">
        <v>0</v>
      </c>
      <c r="S752">
        <v>0</v>
      </c>
      <c r="T752">
        <v>62032.65</v>
      </c>
      <c r="U752">
        <v>62032.65</v>
      </c>
      <c r="V752">
        <v>202209</v>
      </c>
      <c r="W752">
        <v>202211</v>
      </c>
    </row>
    <row r="753" spans="1:23" x14ac:dyDescent="0.35">
      <c r="A753">
        <v>2022</v>
      </c>
      <c r="B753">
        <v>2022</v>
      </c>
      <c r="C753">
        <v>9</v>
      </c>
      <c r="D753" t="s">
        <v>82</v>
      </c>
      <c r="E753" t="s">
        <v>83</v>
      </c>
      <c r="F753" t="s">
        <v>84</v>
      </c>
      <c r="G753" t="s">
        <v>85</v>
      </c>
      <c r="H753">
        <v>20</v>
      </c>
      <c r="I753">
        <v>2291.2199999999998</v>
      </c>
      <c r="J753">
        <v>46.76</v>
      </c>
      <c r="K753">
        <v>0</v>
      </c>
      <c r="O753">
        <v>0</v>
      </c>
      <c r="P753">
        <v>0</v>
      </c>
      <c r="Q753">
        <v>0</v>
      </c>
      <c r="R753">
        <v>0</v>
      </c>
      <c r="S753">
        <v>0</v>
      </c>
      <c r="T753">
        <v>2337.98</v>
      </c>
      <c r="U753">
        <v>2337.98</v>
      </c>
      <c r="V753">
        <v>202209</v>
      </c>
      <c r="W753">
        <v>202212</v>
      </c>
    </row>
    <row r="754" spans="1:23" x14ac:dyDescent="0.35">
      <c r="A754">
        <v>2022</v>
      </c>
      <c r="B754">
        <v>2022</v>
      </c>
      <c r="C754">
        <v>9</v>
      </c>
      <c r="D754" t="s">
        <v>82</v>
      </c>
      <c r="E754" t="s">
        <v>83</v>
      </c>
      <c r="F754" t="s">
        <v>84</v>
      </c>
      <c r="G754" t="s">
        <v>85</v>
      </c>
      <c r="H754">
        <v>40</v>
      </c>
      <c r="I754">
        <v>149435.74000000002</v>
      </c>
      <c r="J754">
        <v>3556.84</v>
      </c>
      <c r="K754">
        <v>24861.77</v>
      </c>
      <c r="L754">
        <v>24861.77</v>
      </c>
      <c r="O754">
        <v>0</v>
      </c>
      <c r="P754">
        <v>0</v>
      </c>
      <c r="Q754">
        <v>0</v>
      </c>
      <c r="R754">
        <v>0</v>
      </c>
      <c r="S754">
        <v>0</v>
      </c>
      <c r="T754">
        <v>152992.57999999999</v>
      </c>
      <c r="U754">
        <v>177854.35</v>
      </c>
      <c r="V754">
        <v>202209</v>
      </c>
      <c r="W754">
        <v>202209</v>
      </c>
    </row>
    <row r="755" spans="1:23" x14ac:dyDescent="0.35">
      <c r="A755">
        <v>2022</v>
      </c>
      <c r="B755">
        <v>2022</v>
      </c>
      <c r="C755">
        <v>9</v>
      </c>
      <c r="D755" t="s">
        <v>82</v>
      </c>
      <c r="E755" t="s">
        <v>83</v>
      </c>
      <c r="F755" t="s">
        <v>84</v>
      </c>
      <c r="G755" t="s">
        <v>85</v>
      </c>
      <c r="H755">
        <v>40</v>
      </c>
      <c r="I755">
        <v>366791.58999999997</v>
      </c>
      <c r="J755">
        <v>7986.67</v>
      </c>
      <c r="K755">
        <v>24564.43</v>
      </c>
      <c r="L755">
        <v>24564.43</v>
      </c>
      <c r="O755">
        <v>0</v>
      </c>
      <c r="P755">
        <v>0</v>
      </c>
      <c r="Q755">
        <v>0</v>
      </c>
      <c r="R755">
        <v>0</v>
      </c>
      <c r="S755">
        <v>0</v>
      </c>
      <c r="T755">
        <v>374778.26</v>
      </c>
      <c r="U755">
        <v>399342.69</v>
      </c>
      <c r="V755">
        <v>202209</v>
      </c>
      <c r="W755">
        <v>202210</v>
      </c>
    </row>
    <row r="756" spans="1:23" x14ac:dyDescent="0.35">
      <c r="A756">
        <v>2022</v>
      </c>
      <c r="B756">
        <v>2022</v>
      </c>
      <c r="C756">
        <v>9</v>
      </c>
      <c r="D756" t="s">
        <v>82</v>
      </c>
      <c r="E756" t="s">
        <v>83</v>
      </c>
      <c r="F756" t="s">
        <v>84</v>
      </c>
      <c r="G756" t="s">
        <v>85</v>
      </c>
      <c r="H756">
        <v>40</v>
      </c>
      <c r="I756">
        <v>18423.849999999999</v>
      </c>
      <c r="J756">
        <v>549.45000000000005</v>
      </c>
      <c r="K756">
        <v>8497.59</v>
      </c>
      <c r="L756">
        <v>8497.59</v>
      </c>
      <c r="O756">
        <v>0</v>
      </c>
      <c r="P756">
        <v>0</v>
      </c>
      <c r="Q756">
        <v>0</v>
      </c>
      <c r="R756">
        <v>0</v>
      </c>
      <c r="S756">
        <v>0</v>
      </c>
      <c r="T756">
        <v>18973.3</v>
      </c>
      <c r="U756">
        <v>27470.89</v>
      </c>
      <c r="V756">
        <v>202209</v>
      </c>
      <c r="W756">
        <v>202211</v>
      </c>
    </row>
    <row r="757" spans="1:23" x14ac:dyDescent="0.35">
      <c r="A757">
        <v>2022</v>
      </c>
      <c r="B757">
        <v>2022</v>
      </c>
      <c r="C757">
        <v>9</v>
      </c>
      <c r="D757" t="s">
        <v>82</v>
      </c>
      <c r="E757" t="s">
        <v>83</v>
      </c>
      <c r="F757" t="s">
        <v>84</v>
      </c>
      <c r="G757" t="s">
        <v>85</v>
      </c>
      <c r="H757">
        <v>40</v>
      </c>
      <c r="I757">
        <v>4506.03</v>
      </c>
      <c r="J757">
        <v>1081.03</v>
      </c>
      <c r="K757">
        <v>48468.47</v>
      </c>
      <c r="L757">
        <v>48468.47</v>
      </c>
      <c r="O757">
        <v>0</v>
      </c>
      <c r="P757">
        <v>0</v>
      </c>
      <c r="Q757">
        <v>0</v>
      </c>
      <c r="R757">
        <v>0</v>
      </c>
      <c r="S757">
        <v>0</v>
      </c>
      <c r="T757">
        <v>5587.0599999999995</v>
      </c>
      <c r="U757">
        <v>54055.53</v>
      </c>
      <c r="V757">
        <v>202209</v>
      </c>
      <c r="W757">
        <v>202212</v>
      </c>
    </row>
    <row r="758" spans="1:23" x14ac:dyDescent="0.35">
      <c r="A758">
        <v>2022</v>
      </c>
      <c r="B758">
        <v>2022</v>
      </c>
      <c r="C758">
        <v>9</v>
      </c>
      <c r="D758" t="s">
        <v>82</v>
      </c>
      <c r="E758" t="s">
        <v>83</v>
      </c>
      <c r="F758" t="s">
        <v>84</v>
      </c>
      <c r="G758" t="s">
        <v>85</v>
      </c>
      <c r="H758">
        <v>40</v>
      </c>
      <c r="I758">
        <v>6850.91</v>
      </c>
      <c r="J758">
        <v>155.46</v>
      </c>
      <c r="K758">
        <v>766.8</v>
      </c>
      <c r="L758">
        <v>766.8</v>
      </c>
      <c r="O758">
        <v>0</v>
      </c>
      <c r="P758">
        <v>0</v>
      </c>
      <c r="Q758">
        <v>0</v>
      </c>
      <c r="R758">
        <v>0</v>
      </c>
      <c r="S758">
        <v>0</v>
      </c>
      <c r="T758">
        <v>7006.37</v>
      </c>
      <c r="U758">
        <v>7773.17</v>
      </c>
      <c r="V758">
        <v>202209</v>
      </c>
      <c r="W758">
        <v>202301</v>
      </c>
    </row>
    <row r="759" spans="1:23" x14ac:dyDescent="0.35">
      <c r="A759">
        <v>2022</v>
      </c>
      <c r="B759">
        <v>2022</v>
      </c>
      <c r="C759">
        <v>9</v>
      </c>
      <c r="D759" t="s">
        <v>82</v>
      </c>
      <c r="E759" t="s">
        <v>83</v>
      </c>
      <c r="F759" t="s">
        <v>84</v>
      </c>
      <c r="G759" t="s">
        <v>85</v>
      </c>
      <c r="H759">
        <v>40</v>
      </c>
      <c r="I759">
        <v>837.78000000000009</v>
      </c>
      <c r="J759">
        <v>35.94</v>
      </c>
      <c r="K759">
        <v>923.76</v>
      </c>
      <c r="L759">
        <v>923.76</v>
      </c>
      <c r="O759">
        <v>0</v>
      </c>
      <c r="P759">
        <v>0</v>
      </c>
      <c r="Q759">
        <v>0</v>
      </c>
      <c r="R759">
        <v>0</v>
      </c>
      <c r="S759">
        <v>0</v>
      </c>
      <c r="T759">
        <v>873.72</v>
      </c>
      <c r="U759">
        <v>1797.48</v>
      </c>
      <c r="V759">
        <v>202209</v>
      </c>
      <c r="W759">
        <v>202302</v>
      </c>
    </row>
    <row r="760" spans="1:23" x14ac:dyDescent="0.35">
      <c r="A760">
        <v>2022</v>
      </c>
      <c r="B760">
        <v>2022</v>
      </c>
      <c r="C760">
        <v>9</v>
      </c>
      <c r="D760" t="s">
        <v>82</v>
      </c>
      <c r="E760" t="s">
        <v>83</v>
      </c>
      <c r="F760" t="s">
        <v>84</v>
      </c>
      <c r="G760" t="s">
        <v>85</v>
      </c>
      <c r="H760">
        <v>50</v>
      </c>
      <c r="I760">
        <v>22745.45</v>
      </c>
      <c r="J760">
        <v>464.19</v>
      </c>
      <c r="K760">
        <v>0</v>
      </c>
      <c r="O760">
        <v>0</v>
      </c>
      <c r="P760">
        <v>0</v>
      </c>
      <c r="Q760">
        <v>0</v>
      </c>
      <c r="R760">
        <v>0</v>
      </c>
      <c r="S760">
        <v>0</v>
      </c>
      <c r="T760">
        <v>23209.64</v>
      </c>
      <c r="U760">
        <v>23209.64</v>
      </c>
      <c r="V760">
        <v>202209</v>
      </c>
      <c r="W760">
        <v>202210</v>
      </c>
    </row>
    <row r="761" spans="1:23" x14ac:dyDescent="0.35">
      <c r="A761">
        <v>2022</v>
      </c>
      <c r="B761">
        <v>2022</v>
      </c>
      <c r="C761">
        <v>9</v>
      </c>
      <c r="D761" t="s">
        <v>82</v>
      </c>
      <c r="E761" t="s">
        <v>83</v>
      </c>
      <c r="F761" t="s">
        <v>84</v>
      </c>
      <c r="G761" t="s">
        <v>85</v>
      </c>
      <c r="H761">
        <v>60</v>
      </c>
      <c r="I761">
        <v>791255.95</v>
      </c>
      <c r="J761">
        <v>16148.1</v>
      </c>
      <c r="K761">
        <v>0</v>
      </c>
      <c r="O761">
        <v>14345.91</v>
      </c>
      <c r="P761">
        <v>26411.02</v>
      </c>
      <c r="Q761">
        <v>2866.1</v>
      </c>
      <c r="R761">
        <v>115123.83</v>
      </c>
      <c r="S761">
        <v>7644.59</v>
      </c>
      <c r="T761">
        <v>793058.14</v>
      </c>
      <c r="U761">
        <v>793058.14</v>
      </c>
      <c r="V761">
        <v>202209</v>
      </c>
      <c r="W761">
        <v>202209</v>
      </c>
    </row>
    <row r="762" spans="1:23" x14ac:dyDescent="0.35">
      <c r="A762">
        <v>2022</v>
      </c>
      <c r="B762">
        <v>2022</v>
      </c>
      <c r="C762">
        <v>9</v>
      </c>
      <c r="D762" t="s">
        <v>82</v>
      </c>
      <c r="E762" t="s">
        <v>83</v>
      </c>
      <c r="F762" t="s">
        <v>84</v>
      </c>
      <c r="G762" t="s">
        <v>85</v>
      </c>
      <c r="H762">
        <v>60</v>
      </c>
      <c r="I762">
        <v>1037097.64</v>
      </c>
      <c r="J762">
        <v>21165.29</v>
      </c>
      <c r="K762">
        <v>0</v>
      </c>
      <c r="O762">
        <v>12034.16</v>
      </c>
      <c r="P762">
        <v>33687.69</v>
      </c>
      <c r="Q762">
        <v>2769.7</v>
      </c>
      <c r="R762">
        <v>123323.43</v>
      </c>
      <c r="S762">
        <v>8499.58</v>
      </c>
      <c r="T762">
        <v>1046228.77</v>
      </c>
      <c r="U762">
        <v>1046228.77</v>
      </c>
      <c r="V762">
        <v>202209</v>
      </c>
      <c r="W762">
        <v>202210</v>
      </c>
    </row>
    <row r="763" spans="1:23" x14ac:dyDescent="0.35">
      <c r="A763">
        <v>2022</v>
      </c>
      <c r="B763">
        <v>2022</v>
      </c>
      <c r="C763">
        <v>9</v>
      </c>
      <c r="D763" t="s">
        <v>82</v>
      </c>
      <c r="E763" t="s">
        <v>83</v>
      </c>
      <c r="F763" t="s">
        <v>84</v>
      </c>
      <c r="G763" t="s">
        <v>85</v>
      </c>
      <c r="H763">
        <v>60</v>
      </c>
      <c r="I763">
        <v>20955.79</v>
      </c>
      <c r="J763">
        <v>427.67</v>
      </c>
      <c r="K763">
        <v>0</v>
      </c>
      <c r="O763">
        <v>592.26</v>
      </c>
      <c r="P763">
        <v>1527.27</v>
      </c>
      <c r="Q763">
        <v>129.49</v>
      </c>
      <c r="R763">
        <v>0</v>
      </c>
      <c r="S763">
        <v>0</v>
      </c>
      <c r="T763">
        <v>20791.2</v>
      </c>
      <c r="U763">
        <v>20791.2</v>
      </c>
      <c r="V763">
        <v>202209</v>
      </c>
      <c r="W763">
        <v>202211</v>
      </c>
    </row>
    <row r="764" spans="1:23" x14ac:dyDescent="0.35">
      <c r="A764">
        <v>2022</v>
      </c>
      <c r="B764">
        <v>2022</v>
      </c>
      <c r="C764">
        <v>9</v>
      </c>
      <c r="D764" t="s">
        <v>82</v>
      </c>
      <c r="E764" t="s">
        <v>83</v>
      </c>
      <c r="F764" t="s">
        <v>84</v>
      </c>
      <c r="G764" t="s">
        <v>85</v>
      </c>
      <c r="H764">
        <v>60</v>
      </c>
      <c r="I764">
        <v>7880.46</v>
      </c>
      <c r="J764">
        <v>160.83000000000001</v>
      </c>
      <c r="K764">
        <v>0</v>
      </c>
      <c r="O764">
        <v>0</v>
      </c>
      <c r="P764">
        <v>53.34</v>
      </c>
      <c r="Q764">
        <v>17.670000000000002</v>
      </c>
      <c r="R764">
        <v>375.92</v>
      </c>
      <c r="S764">
        <v>17.84</v>
      </c>
      <c r="T764">
        <v>8041.29</v>
      </c>
      <c r="U764">
        <v>8041.29</v>
      </c>
      <c r="V764">
        <v>202209</v>
      </c>
      <c r="W764">
        <v>202212</v>
      </c>
    </row>
    <row r="765" spans="1:23" x14ac:dyDescent="0.35">
      <c r="A765">
        <v>2022</v>
      </c>
      <c r="B765">
        <v>2022</v>
      </c>
      <c r="C765">
        <v>9</v>
      </c>
      <c r="D765" t="s">
        <v>82</v>
      </c>
      <c r="E765" t="s">
        <v>83</v>
      </c>
      <c r="F765" t="s">
        <v>84</v>
      </c>
      <c r="G765" t="s">
        <v>85</v>
      </c>
      <c r="H765">
        <v>60</v>
      </c>
      <c r="I765">
        <v>-9548.83</v>
      </c>
      <c r="J765">
        <v>-194.87</v>
      </c>
      <c r="K765">
        <v>0</v>
      </c>
      <c r="O765">
        <v>-504.01</v>
      </c>
      <c r="P765">
        <v>-730.25</v>
      </c>
      <c r="Q765">
        <v>-73.790000000000006</v>
      </c>
      <c r="R765">
        <v>-2693.97</v>
      </c>
      <c r="S765">
        <v>-271.17</v>
      </c>
      <c r="T765">
        <v>-9239.69</v>
      </c>
      <c r="U765">
        <v>-9239.69</v>
      </c>
      <c r="V765">
        <v>202209</v>
      </c>
      <c r="W765">
        <v>202301</v>
      </c>
    </row>
    <row r="766" spans="1:23" x14ac:dyDescent="0.35">
      <c r="A766">
        <v>2022</v>
      </c>
      <c r="B766">
        <v>2022</v>
      </c>
      <c r="C766">
        <v>9</v>
      </c>
      <c r="D766" t="s">
        <v>82</v>
      </c>
      <c r="E766" t="s">
        <v>83</v>
      </c>
      <c r="F766" t="s">
        <v>84</v>
      </c>
      <c r="G766" t="s">
        <v>85</v>
      </c>
      <c r="H766">
        <v>71</v>
      </c>
      <c r="I766">
        <v>342642.95</v>
      </c>
      <c r="J766">
        <v>6992.37</v>
      </c>
      <c r="K766">
        <v>0</v>
      </c>
      <c r="O766">
        <v>0</v>
      </c>
      <c r="P766">
        <v>0</v>
      </c>
      <c r="Q766">
        <v>0</v>
      </c>
      <c r="R766">
        <v>0</v>
      </c>
      <c r="S766">
        <v>0</v>
      </c>
      <c r="T766">
        <v>349635.32</v>
      </c>
      <c r="U766">
        <v>349635.32</v>
      </c>
      <c r="V766">
        <v>202209</v>
      </c>
      <c r="W766">
        <v>202209</v>
      </c>
    </row>
    <row r="767" spans="1:23" x14ac:dyDescent="0.35">
      <c r="A767">
        <v>2022</v>
      </c>
      <c r="B767">
        <v>2022</v>
      </c>
      <c r="C767">
        <v>9</v>
      </c>
      <c r="D767" t="s">
        <v>82</v>
      </c>
      <c r="E767" t="s">
        <v>83</v>
      </c>
      <c r="F767" t="s">
        <v>84</v>
      </c>
      <c r="G767" t="s">
        <v>85</v>
      </c>
      <c r="H767">
        <v>71</v>
      </c>
      <c r="I767">
        <v>342921.71</v>
      </c>
      <c r="J767">
        <v>6997.62</v>
      </c>
      <c r="K767">
        <v>0</v>
      </c>
      <c r="O767">
        <v>0</v>
      </c>
      <c r="P767">
        <v>0</v>
      </c>
      <c r="Q767">
        <v>0</v>
      </c>
      <c r="R767">
        <v>0</v>
      </c>
      <c r="S767">
        <v>0</v>
      </c>
      <c r="T767">
        <v>349919.33</v>
      </c>
      <c r="U767">
        <v>349919.33</v>
      </c>
      <c r="V767">
        <v>202209</v>
      </c>
      <c r="W767">
        <v>202210</v>
      </c>
    </row>
    <row r="768" spans="1:23" x14ac:dyDescent="0.35">
      <c r="A768">
        <v>2022</v>
      </c>
      <c r="B768">
        <v>2022</v>
      </c>
      <c r="C768">
        <v>9</v>
      </c>
      <c r="D768" t="s">
        <v>82</v>
      </c>
      <c r="E768" t="s">
        <v>83</v>
      </c>
      <c r="F768" t="s">
        <v>84</v>
      </c>
      <c r="G768" t="s">
        <v>85</v>
      </c>
      <c r="H768">
        <v>71</v>
      </c>
      <c r="I768">
        <v>47639.55</v>
      </c>
      <c r="J768">
        <v>972.33</v>
      </c>
      <c r="K768">
        <v>0</v>
      </c>
      <c r="O768">
        <v>0</v>
      </c>
      <c r="P768">
        <v>0</v>
      </c>
      <c r="Q768">
        <v>0</v>
      </c>
      <c r="R768">
        <v>0</v>
      </c>
      <c r="S768">
        <v>0</v>
      </c>
      <c r="T768">
        <v>48611.88</v>
      </c>
      <c r="U768">
        <v>48611.88</v>
      </c>
      <c r="V768">
        <v>202209</v>
      </c>
      <c r="W768">
        <v>202211</v>
      </c>
    </row>
    <row r="769" spans="1:23" x14ac:dyDescent="0.35">
      <c r="A769">
        <v>2022</v>
      </c>
      <c r="B769">
        <v>2022</v>
      </c>
      <c r="C769">
        <v>9</v>
      </c>
      <c r="D769" t="s">
        <v>82</v>
      </c>
      <c r="E769" t="s">
        <v>83</v>
      </c>
      <c r="F769" t="s">
        <v>84</v>
      </c>
      <c r="G769" t="s">
        <v>85</v>
      </c>
      <c r="H769">
        <v>71</v>
      </c>
      <c r="I769">
        <v>23987.89</v>
      </c>
      <c r="J769">
        <v>489.76</v>
      </c>
      <c r="K769">
        <v>0</v>
      </c>
      <c r="O769">
        <v>0</v>
      </c>
      <c r="P769">
        <v>0</v>
      </c>
      <c r="Q769">
        <v>0</v>
      </c>
      <c r="R769">
        <v>0</v>
      </c>
      <c r="S769">
        <v>0</v>
      </c>
      <c r="T769">
        <v>24477.65</v>
      </c>
      <c r="U769">
        <v>24477.65</v>
      </c>
      <c r="V769">
        <v>202209</v>
      </c>
      <c r="W769">
        <v>202212</v>
      </c>
    </row>
    <row r="770" spans="1:23" x14ac:dyDescent="0.35">
      <c r="A770">
        <v>2022</v>
      </c>
      <c r="B770">
        <v>2022</v>
      </c>
      <c r="C770">
        <v>9</v>
      </c>
      <c r="D770" t="s">
        <v>82</v>
      </c>
      <c r="E770" t="s">
        <v>83</v>
      </c>
      <c r="F770" t="s">
        <v>84</v>
      </c>
      <c r="G770" t="s">
        <v>85</v>
      </c>
      <c r="H770">
        <v>71</v>
      </c>
      <c r="I770">
        <v>24321.31</v>
      </c>
      <c r="J770">
        <v>496.39</v>
      </c>
      <c r="K770">
        <v>0</v>
      </c>
      <c r="O770">
        <v>0</v>
      </c>
      <c r="P770">
        <v>0</v>
      </c>
      <c r="Q770">
        <v>0</v>
      </c>
      <c r="R770">
        <v>0</v>
      </c>
      <c r="S770">
        <v>0</v>
      </c>
      <c r="T770">
        <v>24817.7</v>
      </c>
      <c r="U770">
        <v>24817.7</v>
      </c>
      <c r="V770">
        <v>202209</v>
      </c>
      <c r="W770">
        <v>202301</v>
      </c>
    </row>
    <row r="771" spans="1:23" x14ac:dyDescent="0.35">
      <c r="A771">
        <v>2022</v>
      </c>
      <c r="B771">
        <v>2022</v>
      </c>
      <c r="C771">
        <v>9</v>
      </c>
      <c r="D771" t="s">
        <v>82</v>
      </c>
      <c r="E771" t="s">
        <v>83</v>
      </c>
      <c r="F771" t="s">
        <v>84</v>
      </c>
      <c r="G771" t="s">
        <v>85</v>
      </c>
      <c r="H771">
        <v>71</v>
      </c>
      <c r="I771">
        <v>6903.75</v>
      </c>
      <c r="J771">
        <v>140.85</v>
      </c>
      <c r="K771">
        <v>0</v>
      </c>
      <c r="O771">
        <v>0</v>
      </c>
      <c r="P771">
        <v>0</v>
      </c>
      <c r="Q771">
        <v>0</v>
      </c>
      <c r="R771">
        <v>0</v>
      </c>
      <c r="S771">
        <v>0</v>
      </c>
      <c r="T771">
        <v>7044.6</v>
      </c>
      <c r="U771">
        <v>7044.6</v>
      </c>
      <c r="V771">
        <v>202209</v>
      </c>
      <c r="W771">
        <v>202302</v>
      </c>
    </row>
    <row r="772" spans="1:23" x14ac:dyDescent="0.35">
      <c r="A772">
        <v>2022</v>
      </c>
      <c r="B772">
        <v>2022</v>
      </c>
      <c r="C772">
        <v>9</v>
      </c>
      <c r="D772" t="s">
        <v>82</v>
      </c>
      <c r="E772" t="s">
        <v>83</v>
      </c>
      <c r="F772" t="s">
        <v>84</v>
      </c>
      <c r="G772" t="s">
        <v>85</v>
      </c>
      <c r="H772">
        <v>72</v>
      </c>
      <c r="I772">
        <v>777.99</v>
      </c>
      <c r="J772">
        <v>15.87</v>
      </c>
      <c r="K772">
        <v>0</v>
      </c>
      <c r="O772">
        <v>0</v>
      </c>
      <c r="P772">
        <v>0</v>
      </c>
      <c r="Q772">
        <v>0</v>
      </c>
      <c r="R772">
        <v>0</v>
      </c>
      <c r="S772">
        <v>0</v>
      </c>
      <c r="T772">
        <v>793.86</v>
      </c>
      <c r="U772">
        <v>793.86</v>
      </c>
      <c r="V772">
        <v>202209</v>
      </c>
      <c r="W772">
        <v>202209</v>
      </c>
    </row>
    <row r="773" spans="1:23" x14ac:dyDescent="0.35">
      <c r="A773">
        <v>2022</v>
      </c>
      <c r="B773">
        <v>2022</v>
      </c>
      <c r="C773">
        <v>9</v>
      </c>
      <c r="D773" t="s">
        <v>82</v>
      </c>
      <c r="E773" t="s">
        <v>83</v>
      </c>
      <c r="F773" t="s">
        <v>84</v>
      </c>
      <c r="G773" t="s">
        <v>85</v>
      </c>
      <c r="H773">
        <v>72</v>
      </c>
      <c r="I773">
        <v>259.38</v>
      </c>
      <c r="J773">
        <v>5.29</v>
      </c>
      <c r="K773">
        <v>0</v>
      </c>
      <c r="O773">
        <v>0</v>
      </c>
      <c r="P773">
        <v>0</v>
      </c>
      <c r="Q773">
        <v>0</v>
      </c>
      <c r="R773">
        <v>0</v>
      </c>
      <c r="S773">
        <v>0</v>
      </c>
      <c r="T773">
        <v>264.67</v>
      </c>
      <c r="U773">
        <v>264.67</v>
      </c>
      <c r="V773">
        <v>202209</v>
      </c>
      <c r="W773">
        <v>202210</v>
      </c>
    </row>
    <row r="774" spans="1:23" x14ac:dyDescent="0.35">
      <c r="A774">
        <v>2022</v>
      </c>
      <c r="B774">
        <v>2022</v>
      </c>
      <c r="C774">
        <v>9</v>
      </c>
      <c r="D774" t="s">
        <v>82</v>
      </c>
      <c r="E774" t="s">
        <v>83</v>
      </c>
      <c r="F774" t="s">
        <v>84</v>
      </c>
      <c r="G774" t="s">
        <v>85</v>
      </c>
      <c r="H774">
        <v>72</v>
      </c>
      <c r="I774">
        <v>100.5</v>
      </c>
      <c r="J774">
        <v>2.0499999999999998</v>
      </c>
      <c r="K774">
        <v>0</v>
      </c>
      <c r="O774">
        <v>0</v>
      </c>
      <c r="P774">
        <v>0</v>
      </c>
      <c r="Q774">
        <v>0</v>
      </c>
      <c r="R774">
        <v>0</v>
      </c>
      <c r="S774">
        <v>0</v>
      </c>
      <c r="T774">
        <v>102.55</v>
      </c>
      <c r="U774">
        <v>102.55</v>
      </c>
      <c r="V774">
        <v>202209</v>
      </c>
      <c r="W774">
        <v>202211</v>
      </c>
    </row>
    <row r="775" spans="1:23" x14ac:dyDescent="0.35">
      <c r="A775">
        <v>2022</v>
      </c>
      <c r="B775">
        <v>2022</v>
      </c>
      <c r="C775">
        <v>9</v>
      </c>
      <c r="D775" t="s">
        <v>82</v>
      </c>
      <c r="E775" t="s">
        <v>83</v>
      </c>
      <c r="F775" t="s">
        <v>84</v>
      </c>
      <c r="G775" t="s">
        <v>85</v>
      </c>
      <c r="H775">
        <v>72</v>
      </c>
      <c r="I775">
        <v>150.52000000000001</v>
      </c>
      <c r="J775">
        <v>3.08</v>
      </c>
      <c r="K775">
        <v>0</v>
      </c>
      <c r="O775">
        <v>0</v>
      </c>
      <c r="P775">
        <v>0</v>
      </c>
      <c r="Q775">
        <v>0</v>
      </c>
      <c r="R775">
        <v>0</v>
      </c>
      <c r="S775">
        <v>0</v>
      </c>
      <c r="T775">
        <v>153.6</v>
      </c>
      <c r="U775">
        <v>153.6</v>
      </c>
      <c r="V775">
        <v>202209</v>
      </c>
      <c r="W775">
        <v>202212</v>
      </c>
    </row>
    <row r="776" spans="1:23" x14ac:dyDescent="0.35">
      <c r="A776">
        <v>2022</v>
      </c>
      <c r="B776">
        <v>2022</v>
      </c>
      <c r="C776">
        <v>9</v>
      </c>
      <c r="D776" t="s">
        <v>82</v>
      </c>
      <c r="E776" t="s">
        <v>83</v>
      </c>
      <c r="F776" t="s">
        <v>84</v>
      </c>
      <c r="G776" t="s">
        <v>85</v>
      </c>
      <c r="H776">
        <v>81</v>
      </c>
      <c r="I776">
        <v>1824.18</v>
      </c>
      <c r="J776">
        <v>37.22</v>
      </c>
      <c r="K776">
        <v>0</v>
      </c>
      <c r="O776">
        <v>0</v>
      </c>
      <c r="P776">
        <v>0</v>
      </c>
      <c r="Q776">
        <v>0</v>
      </c>
      <c r="R776">
        <v>0</v>
      </c>
      <c r="S776">
        <v>0</v>
      </c>
      <c r="T776">
        <v>1861.4</v>
      </c>
      <c r="U776">
        <v>1861.4</v>
      </c>
      <c r="V776">
        <v>202209</v>
      </c>
      <c r="W776">
        <v>202209</v>
      </c>
    </row>
    <row r="777" spans="1:23" x14ac:dyDescent="0.35">
      <c r="A777">
        <v>2022</v>
      </c>
      <c r="B777">
        <v>2022</v>
      </c>
      <c r="C777">
        <v>9</v>
      </c>
      <c r="D777" t="s">
        <v>82</v>
      </c>
      <c r="E777" t="s">
        <v>83</v>
      </c>
      <c r="F777" t="s">
        <v>84</v>
      </c>
      <c r="G777" t="s">
        <v>85</v>
      </c>
      <c r="H777">
        <v>81</v>
      </c>
      <c r="I777">
        <v>2994.11</v>
      </c>
      <c r="J777">
        <v>61.1</v>
      </c>
      <c r="K777">
        <v>0</v>
      </c>
      <c r="O777">
        <v>0</v>
      </c>
      <c r="P777">
        <v>0</v>
      </c>
      <c r="Q777">
        <v>0</v>
      </c>
      <c r="R777">
        <v>0</v>
      </c>
      <c r="S777">
        <v>0</v>
      </c>
      <c r="T777">
        <v>3055.21</v>
      </c>
      <c r="U777">
        <v>3055.21</v>
      </c>
      <c r="V777">
        <v>202209</v>
      </c>
      <c r="W777">
        <v>202210</v>
      </c>
    </row>
    <row r="778" spans="1:23" x14ac:dyDescent="0.35">
      <c r="A778">
        <v>2022</v>
      </c>
      <c r="B778">
        <v>2022</v>
      </c>
      <c r="C778">
        <v>9</v>
      </c>
      <c r="D778" t="s">
        <v>82</v>
      </c>
      <c r="E778" t="s">
        <v>83</v>
      </c>
      <c r="F778" t="s">
        <v>84</v>
      </c>
      <c r="G778" t="s">
        <v>85</v>
      </c>
      <c r="H778">
        <v>81</v>
      </c>
      <c r="I778">
        <v>576.96</v>
      </c>
      <c r="J778">
        <v>11.78</v>
      </c>
      <c r="K778">
        <v>0</v>
      </c>
      <c r="O778">
        <v>0</v>
      </c>
      <c r="P778">
        <v>0</v>
      </c>
      <c r="Q778">
        <v>0</v>
      </c>
      <c r="R778">
        <v>0</v>
      </c>
      <c r="S778">
        <v>0</v>
      </c>
      <c r="T778">
        <v>588.74</v>
      </c>
      <c r="U778">
        <v>588.74</v>
      </c>
      <c r="V778">
        <v>202209</v>
      </c>
      <c r="W778">
        <v>202211</v>
      </c>
    </row>
    <row r="779" spans="1:23" x14ac:dyDescent="0.35">
      <c r="A779">
        <v>2022</v>
      </c>
      <c r="B779">
        <v>2022</v>
      </c>
      <c r="C779">
        <v>9</v>
      </c>
      <c r="D779" t="s">
        <v>82</v>
      </c>
      <c r="E779" t="s">
        <v>83</v>
      </c>
      <c r="F779" t="s">
        <v>84</v>
      </c>
      <c r="G779" t="s">
        <v>85</v>
      </c>
      <c r="H779">
        <v>82</v>
      </c>
      <c r="I779">
        <v>0</v>
      </c>
      <c r="J779">
        <v>0</v>
      </c>
      <c r="K779">
        <v>0</v>
      </c>
      <c r="O779">
        <v>0</v>
      </c>
      <c r="P779">
        <v>0</v>
      </c>
      <c r="Q779">
        <v>0</v>
      </c>
      <c r="R779">
        <v>0</v>
      </c>
      <c r="S779">
        <v>0</v>
      </c>
      <c r="T779">
        <v>0</v>
      </c>
      <c r="U779">
        <v>0</v>
      </c>
      <c r="V779">
        <v>202209</v>
      </c>
      <c r="W779">
        <v>202206</v>
      </c>
    </row>
    <row r="780" spans="1:23" x14ac:dyDescent="0.35">
      <c r="A780">
        <v>2022</v>
      </c>
      <c r="B780">
        <v>2022</v>
      </c>
      <c r="C780">
        <v>9</v>
      </c>
      <c r="D780" t="s">
        <v>82</v>
      </c>
      <c r="E780" t="s">
        <v>83</v>
      </c>
      <c r="F780" t="s">
        <v>84</v>
      </c>
      <c r="G780" t="s">
        <v>85</v>
      </c>
      <c r="H780">
        <v>82</v>
      </c>
      <c r="I780">
        <v>149.71</v>
      </c>
      <c r="J780">
        <v>1.68</v>
      </c>
      <c r="K780">
        <v>0</v>
      </c>
      <c r="O780">
        <v>0</v>
      </c>
      <c r="P780">
        <v>0</v>
      </c>
      <c r="Q780">
        <v>0</v>
      </c>
      <c r="R780">
        <v>0</v>
      </c>
      <c r="S780">
        <v>0</v>
      </c>
      <c r="T780">
        <v>151.38999999999999</v>
      </c>
      <c r="U780">
        <v>151.38999999999999</v>
      </c>
      <c r="V780">
        <v>202209</v>
      </c>
      <c r="W780">
        <v>202207</v>
      </c>
    </row>
    <row r="781" spans="1:23" x14ac:dyDescent="0.35">
      <c r="A781">
        <v>2022</v>
      </c>
      <c r="B781">
        <v>2022</v>
      </c>
      <c r="C781">
        <v>9</v>
      </c>
      <c r="D781" t="s">
        <v>82</v>
      </c>
      <c r="E781" t="s">
        <v>83</v>
      </c>
      <c r="F781" t="s">
        <v>84</v>
      </c>
      <c r="G781" t="s">
        <v>85</v>
      </c>
      <c r="H781">
        <v>82</v>
      </c>
      <c r="I781">
        <v>369.89</v>
      </c>
      <c r="J781">
        <v>7.57</v>
      </c>
      <c r="K781">
        <v>0</v>
      </c>
      <c r="O781">
        <v>0</v>
      </c>
      <c r="P781">
        <v>0</v>
      </c>
      <c r="Q781">
        <v>0</v>
      </c>
      <c r="R781">
        <v>0</v>
      </c>
      <c r="S781">
        <v>0</v>
      </c>
      <c r="T781">
        <v>377.46</v>
      </c>
      <c r="U781">
        <v>377.46</v>
      </c>
      <c r="V781">
        <v>202209</v>
      </c>
      <c r="W781">
        <v>202208</v>
      </c>
    </row>
    <row r="782" spans="1:23" x14ac:dyDescent="0.35">
      <c r="A782">
        <v>2022</v>
      </c>
      <c r="B782">
        <v>2022</v>
      </c>
      <c r="C782">
        <v>9</v>
      </c>
      <c r="D782" t="s">
        <v>82</v>
      </c>
      <c r="E782" t="s">
        <v>83</v>
      </c>
      <c r="F782" t="s">
        <v>84</v>
      </c>
      <c r="G782" t="s">
        <v>85</v>
      </c>
      <c r="H782">
        <v>82</v>
      </c>
      <c r="I782">
        <v>21996.25</v>
      </c>
      <c r="J782">
        <v>448.57</v>
      </c>
      <c r="K782">
        <v>0</v>
      </c>
      <c r="O782">
        <v>0</v>
      </c>
      <c r="P782">
        <v>0</v>
      </c>
      <c r="Q782">
        <v>0</v>
      </c>
      <c r="R782">
        <v>0</v>
      </c>
      <c r="S782">
        <v>0</v>
      </c>
      <c r="T782">
        <v>22444.82</v>
      </c>
      <c r="U782">
        <v>22444.82</v>
      </c>
      <c r="V782">
        <v>202209</v>
      </c>
      <c r="W782">
        <v>202209</v>
      </c>
    </row>
    <row r="783" spans="1:23" x14ac:dyDescent="0.35">
      <c r="A783">
        <v>2022</v>
      </c>
      <c r="B783">
        <v>2022</v>
      </c>
      <c r="C783">
        <v>9</v>
      </c>
      <c r="D783" t="s">
        <v>82</v>
      </c>
      <c r="E783" t="s">
        <v>83</v>
      </c>
      <c r="F783" t="s">
        <v>84</v>
      </c>
      <c r="G783" t="s">
        <v>85</v>
      </c>
      <c r="H783">
        <v>82</v>
      </c>
      <c r="I783">
        <v>29995.82</v>
      </c>
      <c r="J783">
        <v>610.70000000000005</v>
      </c>
      <c r="K783">
        <v>0</v>
      </c>
      <c r="O783">
        <v>0</v>
      </c>
      <c r="P783">
        <v>0</v>
      </c>
      <c r="Q783">
        <v>0</v>
      </c>
      <c r="R783">
        <v>0</v>
      </c>
      <c r="S783">
        <v>0</v>
      </c>
      <c r="T783">
        <v>30606.52</v>
      </c>
      <c r="U783">
        <v>30606.52</v>
      </c>
      <c r="V783">
        <v>202209</v>
      </c>
      <c r="W783">
        <v>202210</v>
      </c>
    </row>
    <row r="784" spans="1:23" x14ac:dyDescent="0.35">
      <c r="A784">
        <v>2022</v>
      </c>
      <c r="B784">
        <v>2022</v>
      </c>
      <c r="C784">
        <v>9</v>
      </c>
      <c r="D784" t="s">
        <v>82</v>
      </c>
      <c r="E784" t="s">
        <v>83</v>
      </c>
      <c r="F784" t="s">
        <v>84</v>
      </c>
      <c r="G784" t="s">
        <v>85</v>
      </c>
      <c r="H784">
        <v>82</v>
      </c>
      <c r="I784">
        <v>3806.02</v>
      </c>
      <c r="J784">
        <v>77.510000000000005</v>
      </c>
      <c r="K784">
        <v>0</v>
      </c>
      <c r="O784">
        <v>0</v>
      </c>
      <c r="P784">
        <v>0</v>
      </c>
      <c r="Q784">
        <v>0</v>
      </c>
      <c r="R784">
        <v>0</v>
      </c>
      <c r="S784">
        <v>0</v>
      </c>
      <c r="T784">
        <v>3883.53</v>
      </c>
      <c r="U784">
        <v>3883.53</v>
      </c>
      <c r="V784">
        <v>202209</v>
      </c>
      <c r="W784">
        <v>202211</v>
      </c>
    </row>
    <row r="785" spans="1:23" x14ac:dyDescent="0.35">
      <c r="A785">
        <v>2022</v>
      </c>
      <c r="B785">
        <v>2022</v>
      </c>
      <c r="C785">
        <v>9</v>
      </c>
      <c r="D785" t="s">
        <v>82</v>
      </c>
      <c r="E785" t="s">
        <v>83</v>
      </c>
      <c r="F785" t="s">
        <v>84</v>
      </c>
      <c r="G785" t="s">
        <v>85</v>
      </c>
      <c r="H785">
        <v>82</v>
      </c>
      <c r="I785">
        <v>1860.99</v>
      </c>
      <c r="J785">
        <v>37.979999999999997</v>
      </c>
      <c r="K785">
        <v>0</v>
      </c>
      <c r="O785">
        <v>0</v>
      </c>
      <c r="P785">
        <v>0</v>
      </c>
      <c r="Q785">
        <v>0</v>
      </c>
      <c r="R785">
        <v>0</v>
      </c>
      <c r="S785">
        <v>0</v>
      </c>
      <c r="T785">
        <v>1898.97</v>
      </c>
      <c r="U785">
        <v>1898.97</v>
      </c>
      <c r="V785">
        <v>202209</v>
      </c>
      <c r="W785">
        <v>202212</v>
      </c>
    </row>
    <row r="786" spans="1:23" x14ac:dyDescent="0.35">
      <c r="A786">
        <v>2022</v>
      </c>
      <c r="B786">
        <v>2022</v>
      </c>
      <c r="C786">
        <v>9</v>
      </c>
      <c r="D786" t="s">
        <v>82</v>
      </c>
      <c r="E786" t="s">
        <v>83</v>
      </c>
      <c r="F786" t="s">
        <v>84</v>
      </c>
      <c r="G786" t="s">
        <v>85</v>
      </c>
      <c r="H786">
        <v>82</v>
      </c>
      <c r="I786">
        <v>148.27000000000001</v>
      </c>
      <c r="J786">
        <v>2.76</v>
      </c>
      <c r="K786">
        <v>0</v>
      </c>
      <c r="O786">
        <v>0</v>
      </c>
      <c r="P786">
        <v>0</v>
      </c>
      <c r="Q786">
        <v>0</v>
      </c>
      <c r="R786">
        <v>0</v>
      </c>
      <c r="S786">
        <v>0</v>
      </c>
      <c r="T786">
        <v>151.03</v>
      </c>
      <c r="U786">
        <v>151.03</v>
      </c>
      <c r="V786">
        <v>202209</v>
      </c>
      <c r="W786">
        <v>202301</v>
      </c>
    </row>
    <row r="787" spans="1:23" x14ac:dyDescent="0.35">
      <c r="A787">
        <v>2022</v>
      </c>
      <c r="B787">
        <v>2022</v>
      </c>
      <c r="C787">
        <v>9</v>
      </c>
      <c r="D787" t="s">
        <v>82</v>
      </c>
      <c r="E787" t="s">
        <v>83</v>
      </c>
      <c r="F787" t="s">
        <v>84</v>
      </c>
      <c r="G787" t="s">
        <v>85</v>
      </c>
      <c r="H787">
        <v>82</v>
      </c>
      <c r="I787">
        <v>18.57</v>
      </c>
      <c r="J787">
        <v>0.38</v>
      </c>
      <c r="K787">
        <v>0</v>
      </c>
      <c r="O787">
        <v>0</v>
      </c>
      <c r="P787">
        <v>0</v>
      </c>
      <c r="Q787">
        <v>0</v>
      </c>
      <c r="R787">
        <v>0</v>
      </c>
      <c r="S787">
        <v>0</v>
      </c>
      <c r="T787">
        <v>18.95</v>
      </c>
      <c r="U787">
        <v>18.95</v>
      </c>
      <c r="V787">
        <v>202209</v>
      </c>
      <c r="W787">
        <v>202302</v>
      </c>
    </row>
    <row r="788" spans="1:23" x14ac:dyDescent="0.35">
      <c r="A788">
        <v>2022</v>
      </c>
      <c r="B788">
        <v>2022</v>
      </c>
      <c r="C788">
        <v>9</v>
      </c>
      <c r="D788" t="s">
        <v>82</v>
      </c>
      <c r="E788" t="s">
        <v>86</v>
      </c>
      <c r="F788" t="s">
        <v>87</v>
      </c>
      <c r="G788" t="s">
        <v>85</v>
      </c>
      <c r="H788">
        <v>71</v>
      </c>
      <c r="I788">
        <v>93.09</v>
      </c>
      <c r="J788">
        <v>1.9</v>
      </c>
      <c r="K788">
        <v>0</v>
      </c>
      <c r="O788">
        <v>0</v>
      </c>
      <c r="P788">
        <v>0</v>
      </c>
      <c r="Q788">
        <v>0</v>
      </c>
      <c r="R788">
        <v>0</v>
      </c>
      <c r="S788">
        <v>0</v>
      </c>
      <c r="T788">
        <v>94.99</v>
      </c>
      <c r="U788">
        <v>94.99</v>
      </c>
      <c r="V788">
        <v>202209</v>
      </c>
      <c r="W788">
        <v>202210</v>
      </c>
    </row>
    <row r="789" spans="1:23" x14ac:dyDescent="0.35">
      <c r="A789">
        <v>2022</v>
      </c>
      <c r="B789">
        <v>2022</v>
      </c>
      <c r="C789">
        <v>9</v>
      </c>
      <c r="D789" t="s">
        <v>88</v>
      </c>
      <c r="E789" t="s">
        <v>83</v>
      </c>
      <c r="F789" t="s">
        <v>84</v>
      </c>
      <c r="G789" t="s">
        <v>85</v>
      </c>
      <c r="H789">
        <v>10</v>
      </c>
      <c r="I789">
        <v>2538.94</v>
      </c>
      <c r="J789">
        <v>51.82</v>
      </c>
      <c r="K789">
        <v>0</v>
      </c>
      <c r="O789">
        <v>0</v>
      </c>
      <c r="P789">
        <v>0</v>
      </c>
      <c r="Q789">
        <v>0</v>
      </c>
      <c r="R789">
        <v>0</v>
      </c>
      <c r="S789">
        <v>0</v>
      </c>
      <c r="T789">
        <v>2590.7600000000002</v>
      </c>
      <c r="U789">
        <v>2590.7600000000002</v>
      </c>
      <c r="V789">
        <v>202209</v>
      </c>
      <c r="W789">
        <v>202209</v>
      </c>
    </row>
    <row r="790" spans="1:23" x14ac:dyDescent="0.35">
      <c r="A790">
        <v>2022</v>
      </c>
      <c r="B790">
        <v>2022</v>
      </c>
      <c r="C790">
        <v>9</v>
      </c>
      <c r="D790" t="s">
        <v>88</v>
      </c>
      <c r="E790" t="s">
        <v>83</v>
      </c>
      <c r="F790" t="s">
        <v>84</v>
      </c>
      <c r="G790" t="s">
        <v>85</v>
      </c>
      <c r="H790">
        <v>10</v>
      </c>
      <c r="I790">
        <v>3568.54</v>
      </c>
      <c r="J790">
        <v>72.83</v>
      </c>
      <c r="K790">
        <v>0</v>
      </c>
      <c r="O790">
        <v>0</v>
      </c>
      <c r="P790">
        <v>0</v>
      </c>
      <c r="Q790">
        <v>0</v>
      </c>
      <c r="R790">
        <v>0</v>
      </c>
      <c r="S790">
        <v>0</v>
      </c>
      <c r="T790">
        <v>3641.37</v>
      </c>
      <c r="U790">
        <v>3641.37</v>
      </c>
      <c r="V790">
        <v>202209</v>
      </c>
      <c r="W790">
        <v>202210</v>
      </c>
    </row>
    <row r="791" spans="1:23" x14ac:dyDescent="0.35">
      <c r="A791">
        <v>2022</v>
      </c>
      <c r="B791">
        <v>2022</v>
      </c>
      <c r="C791">
        <v>9</v>
      </c>
      <c r="D791" t="s">
        <v>88</v>
      </c>
      <c r="E791" t="s">
        <v>83</v>
      </c>
      <c r="F791" t="s">
        <v>84</v>
      </c>
      <c r="G791" t="s">
        <v>85</v>
      </c>
      <c r="H791">
        <v>10</v>
      </c>
      <c r="I791">
        <v>1312.23</v>
      </c>
      <c r="J791">
        <v>26.78</v>
      </c>
      <c r="K791">
        <v>0</v>
      </c>
      <c r="O791">
        <v>0</v>
      </c>
      <c r="P791">
        <v>0</v>
      </c>
      <c r="Q791">
        <v>0</v>
      </c>
      <c r="R791">
        <v>0</v>
      </c>
      <c r="S791">
        <v>0</v>
      </c>
      <c r="T791">
        <v>1339.01</v>
      </c>
      <c r="U791">
        <v>1339.01</v>
      </c>
      <c r="V791">
        <v>202209</v>
      </c>
      <c r="W791">
        <v>202211</v>
      </c>
    </row>
    <row r="792" spans="1:23" x14ac:dyDescent="0.35">
      <c r="A792">
        <v>2022</v>
      </c>
      <c r="B792">
        <v>2022</v>
      </c>
      <c r="C792">
        <v>9</v>
      </c>
      <c r="D792" t="s">
        <v>88</v>
      </c>
      <c r="E792" t="s">
        <v>83</v>
      </c>
      <c r="F792" t="s">
        <v>84</v>
      </c>
      <c r="G792" t="s">
        <v>85</v>
      </c>
      <c r="H792">
        <v>20</v>
      </c>
      <c r="I792">
        <v>13544.03</v>
      </c>
      <c r="J792">
        <v>276.41000000000003</v>
      </c>
      <c r="K792">
        <v>0</v>
      </c>
      <c r="O792">
        <v>0</v>
      </c>
      <c r="P792">
        <v>0</v>
      </c>
      <c r="Q792">
        <v>0</v>
      </c>
      <c r="R792">
        <v>0</v>
      </c>
      <c r="S792">
        <v>0</v>
      </c>
      <c r="T792">
        <v>13820.44</v>
      </c>
      <c r="U792">
        <v>13820.44</v>
      </c>
      <c r="V792">
        <v>202209</v>
      </c>
      <c r="W792">
        <v>202211</v>
      </c>
    </row>
    <row r="793" spans="1:23" x14ac:dyDescent="0.35">
      <c r="A793">
        <v>2022</v>
      </c>
      <c r="B793">
        <v>2022</v>
      </c>
      <c r="C793">
        <v>9</v>
      </c>
      <c r="D793" t="s">
        <v>88</v>
      </c>
      <c r="E793" t="s">
        <v>83</v>
      </c>
      <c r="F793" t="s">
        <v>84</v>
      </c>
      <c r="G793" t="s">
        <v>85</v>
      </c>
      <c r="H793">
        <v>40</v>
      </c>
      <c r="I793">
        <v>4539.88</v>
      </c>
      <c r="J793">
        <v>102.04</v>
      </c>
      <c r="K793">
        <v>460.38</v>
      </c>
      <c r="L793">
        <v>460.38</v>
      </c>
      <c r="O793">
        <v>0</v>
      </c>
      <c r="P793">
        <v>0</v>
      </c>
      <c r="Q793">
        <v>0</v>
      </c>
      <c r="R793">
        <v>0</v>
      </c>
      <c r="S793">
        <v>0</v>
      </c>
      <c r="T793">
        <v>4641.92</v>
      </c>
      <c r="U793">
        <v>5102.3</v>
      </c>
      <c r="V793">
        <v>202209</v>
      </c>
      <c r="W793">
        <v>202209</v>
      </c>
    </row>
    <row r="794" spans="1:23" x14ac:dyDescent="0.35">
      <c r="A794">
        <v>2022</v>
      </c>
      <c r="B794">
        <v>2022</v>
      </c>
      <c r="C794">
        <v>9</v>
      </c>
      <c r="D794" t="s">
        <v>88</v>
      </c>
      <c r="E794" t="s">
        <v>83</v>
      </c>
      <c r="F794" t="s">
        <v>84</v>
      </c>
      <c r="G794" t="s">
        <v>85</v>
      </c>
      <c r="H794">
        <v>40</v>
      </c>
      <c r="I794">
        <v>148989.14000000001</v>
      </c>
      <c r="J794">
        <v>3047.02</v>
      </c>
      <c r="K794">
        <v>307.92</v>
      </c>
      <c r="L794">
        <v>307.92</v>
      </c>
      <c r="O794">
        <v>0</v>
      </c>
      <c r="P794">
        <v>0</v>
      </c>
      <c r="Q794">
        <v>0</v>
      </c>
      <c r="R794">
        <v>0</v>
      </c>
      <c r="S794">
        <v>0</v>
      </c>
      <c r="T794">
        <v>152036.16</v>
      </c>
      <c r="U794">
        <v>152344.08000000002</v>
      </c>
      <c r="V794">
        <v>202209</v>
      </c>
      <c r="W794">
        <v>202210</v>
      </c>
    </row>
    <row r="795" spans="1:23" x14ac:dyDescent="0.35">
      <c r="A795">
        <v>2022</v>
      </c>
      <c r="B795">
        <v>2022</v>
      </c>
      <c r="C795">
        <v>9</v>
      </c>
      <c r="D795" t="s">
        <v>88</v>
      </c>
      <c r="E795" t="s">
        <v>83</v>
      </c>
      <c r="F795" t="s">
        <v>84</v>
      </c>
      <c r="G795" t="s">
        <v>85</v>
      </c>
      <c r="H795">
        <v>40</v>
      </c>
      <c r="I795">
        <v>-117.84</v>
      </c>
      <c r="J795">
        <v>-0.69999999999999973</v>
      </c>
      <c r="K795">
        <v>76.23</v>
      </c>
      <c r="L795">
        <v>76.23</v>
      </c>
      <c r="O795">
        <v>0</v>
      </c>
      <c r="P795">
        <v>0</v>
      </c>
      <c r="Q795">
        <v>0</v>
      </c>
      <c r="R795">
        <v>0</v>
      </c>
      <c r="S795">
        <v>0</v>
      </c>
      <c r="T795">
        <v>-118.53999999999999</v>
      </c>
      <c r="U795">
        <v>-42.309999999999988</v>
      </c>
      <c r="V795">
        <v>202209</v>
      </c>
      <c r="W795">
        <v>202211</v>
      </c>
    </row>
    <row r="796" spans="1:23" x14ac:dyDescent="0.35">
      <c r="A796">
        <v>2022</v>
      </c>
      <c r="B796">
        <v>2022</v>
      </c>
      <c r="C796">
        <v>9</v>
      </c>
      <c r="D796" t="s">
        <v>88</v>
      </c>
      <c r="E796" t="s">
        <v>83</v>
      </c>
      <c r="F796" t="s">
        <v>84</v>
      </c>
      <c r="G796" t="s">
        <v>85</v>
      </c>
      <c r="H796">
        <v>40</v>
      </c>
      <c r="I796">
        <v>3489.07</v>
      </c>
      <c r="J796">
        <v>88.5</v>
      </c>
      <c r="K796">
        <v>846.03</v>
      </c>
      <c r="L796">
        <v>846.03</v>
      </c>
      <c r="O796">
        <v>0</v>
      </c>
      <c r="P796">
        <v>0</v>
      </c>
      <c r="Q796">
        <v>0</v>
      </c>
      <c r="R796">
        <v>0</v>
      </c>
      <c r="S796">
        <v>0</v>
      </c>
      <c r="T796">
        <v>3577.57</v>
      </c>
      <c r="U796">
        <v>4423.6000000000004</v>
      </c>
      <c r="V796">
        <v>202209</v>
      </c>
      <c r="W796">
        <v>202212</v>
      </c>
    </row>
    <row r="797" spans="1:23" x14ac:dyDescent="0.35">
      <c r="A797">
        <v>2022</v>
      </c>
      <c r="B797">
        <v>2022</v>
      </c>
      <c r="C797">
        <v>9</v>
      </c>
      <c r="D797" t="s">
        <v>88</v>
      </c>
      <c r="E797" t="s">
        <v>83</v>
      </c>
      <c r="F797" t="s">
        <v>84</v>
      </c>
      <c r="G797" t="s">
        <v>85</v>
      </c>
      <c r="H797">
        <v>40</v>
      </c>
      <c r="I797">
        <v>-49.32</v>
      </c>
      <c r="J797">
        <v>-0.99</v>
      </c>
      <c r="K797">
        <v>0</v>
      </c>
      <c r="O797">
        <v>0</v>
      </c>
      <c r="P797">
        <v>0</v>
      </c>
      <c r="Q797">
        <v>0</v>
      </c>
      <c r="R797">
        <v>0</v>
      </c>
      <c r="S797">
        <v>0</v>
      </c>
      <c r="T797">
        <v>-50.31</v>
      </c>
      <c r="U797">
        <v>-50.31</v>
      </c>
      <c r="V797">
        <v>202209</v>
      </c>
      <c r="W797">
        <v>202301</v>
      </c>
    </row>
    <row r="798" spans="1:23" x14ac:dyDescent="0.35">
      <c r="A798">
        <v>2022</v>
      </c>
      <c r="B798">
        <v>2022</v>
      </c>
      <c r="C798">
        <v>9</v>
      </c>
      <c r="D798" t="s">
        <v>88</v>
      </c>
      <c r="E798" t="s">
        <v>83</v>
      </c>
      <c r="F798" t="s">
        <v>84</v>
      </c>
      <c r="G798" t="s">
        <v>85</v>
      </c>
      <c r="H798">
        <v>40</v>
      </c>
      <c r="I798">
        <v>0</v>
      </c>
      <c r="J798">
        <v>0</v>
      </c>
      <c r="K798">
        <v>0</v>
      </c>
      <c r="O798">
        <v>0</v>
      </c>
      <c r="P798">
        <v>0</v>
      </c>
      <c r="Q798">
        <v>0</v>
      </c>
      <c r="R798">
        <v>0</v>
      </c>
      <c r="S798">
        <v>0</v>
      </c>
      <c r="T798">
        <v>0</v>
      </c>
      <c r="U798">
        <v>0</v>
      </c>
      <c r="V798">
        <v>202209</v>
      </c>
      <c r="W798">
        <v>202302</v>
      </c>
    </row>
    <row r="799" spans="1:23" x14ac:dyDescent="0.35">
      <c r="A799">
        <v>2022</v>
      </c>
      <c r="B799">
        <v>2022</v>
      </c>
      <c r="C799">
        <v>9</v>
      </c>
      <c r="D799" t="s">
        <v>88</v>
      </c>
      <c r="E799" t="s">
        <v>83</v>
      </c>
      <c r="F799" t="s">
        <v>84</v>
      </c>
      <c r="G799" t="s">
        <v>85</v>
      </c>
      <c r="H799">
        <v>60</v>
      </c>
      <c r="I799">
        <v>105173.94</v>
      </c>
      <c r="J799">
        <v>2146.4</v>
      </c>
      <c r="K799">
        <v>0</v>
      </c>
      <c r="O799">
        <v>902.86</v>
      </c>
      <c r="P799">
        <v>1600.35</v>
      </c>
      <c r="Q799">
        <v>191.25</v>
      </c>
      <c r="R799">
        <v>11408.68</v>
      </c>
      <c r="S799">
        <v>675.75</v>
      </c>
      <c r="T799">
        <v>106417.48</v>
      </c>
      <c r="U799">
        <v>106417.48</v>
      </c>
      <c r="V799">
        <v>202209</v>
      </c>
      <c r="W799">
        <v>202210</v>
      </c>
    </row>
    <row r="800" spans="1:23" x14ac:dyDescent="0.35">
      <c r="A800">
        <v>2022</v>
      </c>
      <c r="B800">
        <v>2022</v>
      </c>
      <c r="C800">
        <v>9</v>
      </c>
      <c r="D800" t="s">
        <v>88</v>
      </c>
      <c r="E800" t="s">
        <v>83</v>
      </c>
      <c r="F800" t="s">
        <v>84</v>
      </c>
      <c r="G800" t="s">
        <v>85</v>
      </c>
      <c r="H800">
        <v>60</v>
      </c>
      <c r="I800">
        <v>-52791.31</v>
      </c>
      <c r="J800">
        <v>-1077.3699999999999</v>
      </c>
      <c r="K800">
        <v>0</v>
      </c>
      <c r="O800">
        <v>0</v>
      </c>
      <c r="P800">
        <v>0</v>
      </c>
      <c r="Q800">
        <v>0</v>
      </c>
      <c r="R800">
        <v>0</v>
      </c>
      <c r="S800">
        <v>0</v>
      </c>
      <c r="T800">
        <v>-53868.68</v>
      </c>
      <c r="U800">
        <v>-53868.68</v>
      </c>
      <c r="V800">
        <v>202209</v>
      </c>
      <c r="W800">
        <v>202212</v>
      </c>
    </row>
    <row r="801" spans="1:23" x14ac:dyDescent="0.35">
      <c r="A801">
        <v>2022</v>
      </c>
      <c r="B801">
        <v>2022</v>
      </c>
      <c r="C801">
        <v>9</v>
      </c>
      <c r="D801" t="s">
        <v>88</v>
      </c>
      <c r="E801" t="s">
        <v>83</v>
      </c>
      <c r="F801" t="s">
        <v>84</v>
      </c>
      <c r="G801" t="s">
        <v>85</v>
      </c>
      <c r="H801">
        <v>71</v>
      </c>
      <c r="I801">
        <v>14455</v>
      </c>
      <c r="J801">
        <v>294.94</v>
      </c>
      <c r="K801">
        <v>0</v>
      </c>
      <c r="O801">
        <v>0</v>
      </c>
      <c r="P801">
        <v>0</v>
      </c>
      <c r="Q801">
        <v>0</v>
      </c>
      <c r="R801">
        <v>0</v>
      </c>
      <c r="S801">
        <v>0</v>
      </c>
      <c r="T801">
        <v>14749.94</v>
      </c>
      <c r="U801">
        <v>14749.94</v>
      </c>
      <c r="V801">
        <v>202209</v>
      </c>
      <c r="W801">
        <v>202209</v>
      </c>
    </row>
    <row r="802" spans="1:23" x14ac:dyDescent="0.35">
      <c r="A802">
        <v>2022</v>
      </c>
      <c r="B802">
        <v>2022</v>
      </c>
      <c r="C802">
        <v>9</v>
      </c>
      <c r="D802" t="s">
        <v>88</v>
      </c>
      <c r="E802" t="s">
        <v>83</v>
      </c>
      <c r="F802" t="s">
        <v>84</v>
      </c>
      <c r="G802" t="s">
        <v>85</v>
      </c>
      <c r="H802">
        <v>71</v>
      </c>
      <c r="I802">
        <v>27248.66</v>
      </c>
      <c r="J802">
        <v>556.03</v>
      </c>
      <c r="K802">
        <v>0</v>
      </c>
      <c r="O802">
        <v>0</v>
      </c>
      <c r="P802">
        <v>0</v>
      </c>
      <c r="Q802">
        <v>0</v>
      </c>
      <c r="R802">
        <v>0</v>
      </c>
      <c r="S802">
        <v>0</v>
      </c>
      <c r="T802">
        <v>27804.69</v>
      </c>
      <c r="U802">
        <v>27804.69</v>
      </c>
      <c r="V802">
        <v>202209</v>
      </c>
      <c r="W802">
        <v>202210</v>
      </c>
    </row>
    <row r="803" spans="1:23" x14ac:dyDescent="0.35">
      <c r="A803">
        <v>2022</v>
      </c>
      <c r="B803">
        <v>2022</v>
      </c>
      <c r="C803">
        <v>9</v>
      </c>
      <c r="D803" t="s">
        <v>88</v>
      </c>
      <c r="E803" t="s">
        <v>83</v>
      </c>
      <c r="F803" t="s">
        <v>84</v>
      </c>
      <c r="G803" t="s">
        <v>85</v>
      </c>
      <c r="H803">
        <v>71</v>
      </c>
      <c r="I803">
        <v>4804.21</v>
      </c>
      <c r="J803">
        <v>98.07</v>
      </c>
      <c r="K803">
        <v>0</v>
      </c>
      <c r="O803">
        <v>0</v>
      </c>
      <c r="P803">
        <v>0</v>
      </c>
      <c r="Q803">
        <v>0</v>
      </c>
      <c r="R803">
        <v>0</v>
      </c>
      <c r="S803">
        <v>0</v>
      </c>
      <c r="T803">
        <v>4902.28</v>
      </c>
      <c r="U803">
        <v>4902.28</v>
      </c>
      <c r="V803">
        <v>202209</v>
      </c>
      <c r="W803">
        <v>202211</v>
      </c>
    </row>
    <row r="804" spans="1:23" x14ac:dyDescent="0.35">
      <c r="A804">
        <v>2022</v>
      </c>
      <c r="B804">
        <v>2022</v>
      </c>
      <c r="C804">
        <v>9</v>
      </c>
      <c r="D804" t="s">
        <v>88</v>
      </c>
      <c r="E804" t="s">
        <v>83</v>
      </c>
      <c r="F804" t="s">
        <v>84</v>
      </c>
      <c r="G804" t="s">
        <v>85</v>
      </c>
      <c r="H804">
        <v>71</v>
      </c>
      <c r="I804">
        <v>2138</v>
      </c>
      <c r="J804">
        <v>43.64</v>
      </c>
      <c r="K804">
        <v>0</v>
      </c>
      <c r="O804">
        <v>0</v>
      </c>
      <c r="P804">
        <v>0</v>
      </c>
      <c r="Q804">
        <v>0</v>
      </c>
      <c r="R804">
        <v>0</v>
      </c>
      <c r="S804">
        <v>0</v>
      </c>
      <c r="T804">
        <v>2181.64</v>
      </c>
      <c r="U804">
        <v>2181.64</v>
      </c>
      <c r="V804">
        <v>202209</v>
      </c>
      <c r="W804">
        <v>202212</v>
      </c>
    </row>
    <row r="805" spans="1:23" x14ac:dyDescent="0.35">
      <c r="A805">
        <v>2022</v>
      </c>
      <c r="B805">
        <v>2022</v>
      </c>
      <c r="C805">
        <v>9</v>
      </c>
      <c r="D805" t="s">
        <v>88</v>
      </c>
      <c r="E805" t="s">
        <v>83</v>
      </c>
      <c r="F805" t="s">
        <v>84</v>
      </c>
      <c r="G805" t="s">
        <v>85</v>
      </c>
      <c r="H805">
        <v>71</v>
      </c>
      <c r="I805">
        <v>69.39</v>
      </c>
      <c r="J805">
        <v>1.42</v>
      </c>
      <c r="K805">
        <v>0</v>
      </c>
      <c r="O805">
        <v>0</v>
      </c>
      <c r="P805">
        <v>0</v>
      </c>
      <c r="Q805">
        <v>0</v>
      </c>
      <c r="R805">
        <v>0</v>
      </c>
      <c r="S805">
        <v>0</v>
      </c>
      <c r="T805">
        <v>70.81</v>
      </c>
      <c r="U805">
        <v>70.81</v>
      </c>
      <c r="V805">
        <v>202209</v>
      </c>
      <c r="W805">
        <v>202301</v>
      </c>
    </row>
    <row r="806" spans="1:23" x14ac:dyDescent="0.35">
      <c r="A806">
        <v>2022</v>
      </c>
      <c r="B806">
        <v>2022</v>
      </c>
      <c r="C806">
        <v>9</v>
      </c>
      <c r="D806" t="s">
        <v>88</v>
      </c>
      <c r="E806" t="s">
        <v>83</v>
      </c>
      <c r="F806" t="s">
        <v>84</v>
      </c>
      <c r="G806" t="s">
        <v>85</v>
      </c>
      <c r="H806">
        <v>71</v>
      </c>
      <c r="I806">
        <v>546.45000000000005</v>
      </c>
      <c r="J806">
        <v>11.15</v>
      </c>
      <c r="K806">
        <v>0</v>
      </c>
      <c r="O806">
        <v>0</v>
      </c>
      <c r="P806">
        <v>0</v>
      </c>
      <c r="Q806">
        <v>0</v>
      </c>
      <c r="R806">
        <v>0</v>
      </c>
      <c r="S806">
        <v>0</v>
      </c>
      <c r="T806">
        <v>557.6</v>
      </c>
      <c r="U806">
        <v>557.6</v>
      </c>
      <c r="V806">
        <v>202209</v>
      </c>
      <c r="W806">
        <v>202302</v>
      </c>
    </row>
    <row r="807" spans="1:23" x14ac:dyDescent="0.35">
      <c r="A807">
        <v>2022</v>
      </c>
      <c r="B807">
        <v>2022</v>
      </c>
      <c r="C807">
        <v>9</v>
      </c>
      <c r="D807" t="s">
        <v>88</v>
      </c>
      <c r="E807" t="s">
        <v>83</v>
      </c>
      <c r="F807" t="s">
        <v>84</v>
      </c>
      <c r="G807" t="s">
        <v>85</v>
      </c>
      <c r="H807">
        <v>81</v>
      </c>
      <c r="I807">
        <v>260.73</v>
      </c>
      <c r="J807">
        <v>5.33</v>
      </c>
      <c r="K807">
        <v>0</v>
      </c>
      <c r="O807">
        <v>0</v>
      </c>
      <c r="P807">
        <v>0</v>
      </c>
      <c r="Q807">
        <v>0</v>
      </c>
      <c r="R807">
        <v>0</v>
      </c>
      <c r="S807">
        <v>0</v>
      </c>
      <c r="T807">
        <v>266.06</v>
      </c>
      <c r="U807">
        <v>266.06</v>
      </c>
      <c r="V807">
        <v>202209</v>
      </c>
      <c r="W807">
        <v>202209</v>
      </c>
    </row>
    <row r="808" spans="1:23" x14ac:dyDescent="0.35">
      <c r="A808">
        <v>2022</v>
      </c>
      <c r="B808">
        <v>2022</v>
      </c>
      <c r="C808">
        <v>9</v>
      </c>
      <c r="D808" t="s">
        <v>88</v>
      </c>
      <c r="E808" t="s">
        <v>83</v>
      </c>
      <c r="F808" t="s">
        <v>84</v>
      </c>
      <c r="G808" t="s">
        <v>85</v>
      </c>
      <c r="H808">
        <v>81</v>
      </c>
      <c r="I808">
        <v>251.71</v>
      </c>
      <c r="J808">
        <v>5.15</v>
      </c>
      <c r="K808">
        <v>0</v>
      </c>
      <c r="O808">
        <v>0</v>
      </c>
      <c r="P808">
        <v>0</v>
      </c>
      <c r="Q808">
        <v>0</v>
      </c>
      <c r="R808">
        <v>0</v>
      </c>
      <c r="S808">
        <v>0</v>
      </c>
      <c r="T808">
        <v>256.86</v>
      </c>
      <c r="U808">
        <v>256.86</v>
      </c>
      <c r="V808">
        <v>202209</v>
      </c>
      <c r="W808">
        <v>202210</v>
      </c>
    </row>
    <row r="809" spans="1:23" x14ac:dyDescent="0.35">
      <c r="A809">
        <v>2022</v>
      </c>
      <c r="B809">
        <v>2022</v>
      </c>
      <c r="C809">
        <v>9</v>
      </c>
      <c r="D809" t="s">
        <v>88</v>
      </c>
      <c r="E809" t="s">
        <v>83</v>
      </c>
      <c r="F809" t="s">
        <v>84</v>
      </c>
      <c r="G809" t="s">
        <v>85</v>
      </c>
      <c r="H809">
        <v>82</v>
      </c>
      <c r="I809">
        <v>1829.02</v>
      </c>
      <c r="J809">
        <v>37.32</v>
      </c>
      <c r="K809">
        <v>0</v>
      </c>
      <c r="O809">
        <v>0</v>
      </c>
      <c r="P809">
        <v>0</v>
      </c>
      <c r="Q809">
        <v>0</v>
      </c>
      <c r="R809">
        <v>0</v>
      </c>
      <c r="S809">
        <v>0</v>
      </c>
      <c r="T809">
        <v>1866.34</v>
      </c>
      <c r="U809">
        <v>1866.34</v>
      </c>
      <c r="V809">
        <v>202209</v>
      </c>
      <c r="W809">
        <v>202209</v>
      </c>
    </row>
    <row r="810" spans="1:23" x14ac:dyDescent="0.35">
      <c r="A810">
        <v>2022</v>
      </c>
      <c r="B810">
        <v>2022</v>
      </c>
      <c r="C810">
        <v>9</v>
      </c>
      <c r="D810" t="s">
        <v>88</v>
      </c>
      <c r="E810" t="s">
        <v>83</v>
      </c>
      <c r="F810" t="s">
        <v>84</v>
      </c>
      <c r="G810" t="s">
        <v>85</v>
      </c>
      <c r="H810">
        <v>82</v>
      </c>
      <c r="I810">
        <v>1881.38</v>
      </c>
      <c r="J810">
        <v>38.380000000000003</v>
      </c>
      <c r="K810">
        <v>0</v>
      </c>
      <c r="O810">
        <v>0</v>
      </c>
      <c r="P810">
        <v>0</v>
      </c>
      <c r="Q810">
        <v>0</v>
      </c>
      <c r="R810">
        <v>0</v>
      </c>
      <c r="S810">
        <v>0</v>
      </c>
      <c r="T810">
        <v>1919.76</v>
      </c>
      <c r="U810">
        <v>1919.76</v>
      </c>
      <c r="V810">
        <v>202209</v>
      </c>
      <c r="W810">
        <v>202210</v>
      </c>
    </row>
    <row r="811" spans="1:23" x14ac:dyDescent="0.35">
      <c r="A811">
        <v>2022</v>
      </c>
      <c r="B811">
        <v>2022</v>
      </c>
      <c r="C811">
        <v>9</v>
      </c>
      <c r="D811" t="s">
        <v>88</v>
      </c>
      <c r="E811" t="s">
        <v>83</v>
      </c>
      <c r="F811" t="s">
        <v>84</v>
      </c>
      <c r="G811" t="s">
        <v>85</v>
      </c>
      <c r="H811">
        <v>82</v>
      </c>
      <c r="I811">
        <v>205.82</v>
      </c>
      <c r="J811">
        <v>4.2</v>
      </c>
      <c r="K811">
        <v>0</v>
      </c>
      <c r="O811">
        <v>0</v>
      </c>
      <c r="P811">
        <v>0</v>
      </c>
      <c r="Q811">
        <v>0</v>
      </c>
      <c r="R811">
        <v>0</v>
      </c>
      <c r="S811">
        <v>0</v>
      </c>
      <c r="T811">
        <v>210.02</v>
      </c>
      <c r="U811">
        <v>210.02</v>
      </c>
      <c r="V811">
        <v>202209</v>
      </c>
      <c r="W811">
        <v>202212</v>
      </c>
    </row>
    <row r="812" spans="1:23" x14ac:dyDescent="0.35">
      <c r="A812">
        <v>2022</v>
      </c>
      <c r="B812">
        <v>2022</v>
      </c>
      <c r="C812">
        <v>9</v>
      </c>
      <c r="D812" t="s">
        <v>88</v>
      </c>
      <c r="E812" t="s">
        <v>83</v>
      </c>
      <c r="F812" t="s">
        <v>84</v>
      </c>
      <c r="G812" t="s">
        <v>85</v>
      </c>
      <c r="H812">
        <v>82</v>
      </c>
      <c r="I812">
        <v>53.55</v>
      </c>
      <c r="J812">
        <v>0.55000000000000004</v>
      </c>
      <c r="K812">
        <v>0</v>
      </c>
      <c r="O812">
        <v>0</v>
      </c>
      <c r="P812">
        <v>0</v>
      </c>
      <c r="Q812">
        <v>0</v>
      </c>
      <c r="R812">
        <v>0</v>
      </c>
      <c r="S812">
        <v>0</v>
      </c>
      <c r="T812">
        <v>54.1</v>
      </c>
      <c r="U812">
        <v>54.1</v>
      </c>
      <c r="V812">
        <v>202209</v>
      </c>
      <c r="W812">
        <v>202301</v>
      </c>
    </row>
    <row r="813" spans="1:23" x14ac:dyDescent="0.35">
      <c r="A813">
        <v>2022</v>
      </c>
      <c r="B813">
        <v>2022</v>
      </c>
      <c r="C813">
        <v>9</v>
      </c>
      <c r="D813" t="s">
        <v>88</v>
      </c>
      <c r="E813" t="s">
        <v>86</v>
      </c>
      <c r="F813" t="s">
        <v>87</v>
      </c>
      <c r="G813" t="s">
        <v>85</v>
      </c>
      <c r="H813">
        <v>40</v>
      </c>
      <c r="I813">
        <v>2884.83</v>
      </c>
      <c r="J813">
        <v>58.89</v>
      </c>
      <c r="K813">
        <v>0</v>
      </c>
      <c r="O813">
        <v>0</v>
      </c>
      <c r="P813">
        <v>0</v>
      </c>
      <c r="Q813">
        <v>0</v>
      </c>
      <c r="R813">
        <v>0</v>
      </c>
      <c r="S813">
        <v>0</v>
      </c>
      <c r="T813">
        <v>2943.72</v>
      </c>
      <c r="U813">
        <v>2943.72</v>
      </c>
      <c r="V813">
        <v>202209</v>
      </c>
      <c r="W813">
        <v>202210</v>
      </c>
    </row>
    <row r="814" spans="1:23" x14ac:dyDescent="0.35">
      <c r="A814">
        <v>2022</v>
      </c>
      <c r="B814">
        <v>2022</v>
      </c>
      <c r="C814">
        <v>9</v>
      </c>
      <c r="D814" t="s">
        <v>88</v>
      </c>
      <c r="E814" t="s">
        <v>86</v>
      </c>
      <c r="F814" t="s">
        <v>87</v>
      </c>
      <c r="G814" t="s">
        <v>85</v>
      </c>
      <c r="H814">
        <v>71</v>
      </c>
      <c r="I814">
        <v>1968.22</v>
      </c>
      <c r="J814">
        <v>40.159999999999997</v>
      </c>
      <c r="K814">
        <v>0</v>
      </c>
      <c r="O814">
        <v>0</v>
      </c>
      <c r="P814">
        <v>0</v>
      </c>
      <c r="Q814">
        <v>0</v>
      </c>
      <c r="R814">
        <v>0</v>
      </c>
      <c r="S814">
        <v>0</v>
      </c>
      <c r="T814">
        <v>2008.38</v>
      </c>
      <c r="U814">
        <v>2008.38</v>
      </c>
      <c r="V814">
        <v>202209</v>
      </c>
      <c r="W814">
        <v>202209</v>
      </c>
    </row>
    <row r="815" spans="1:23" x14ac:dyDescent="0.35">
      <c r="A815">
        <v>2022</v>
      </c>
      <c r="B815">
        <v>2022</v>
      </c>
      <c r="C815">
        <v>9</v>
      </c>
      <c r="D815" t="s">
        <v>88</v>
      </c>
      <c r="E815" t="s">
        <v>86</v>
      </c>
      <c r="F815" t="s">
        <v>87</v>
      </c>
      <c r="G815" t="s">
        <v>85</v>
      </c>
      <c r="H815">
        <v>71</v>
      </c>
      <c r="I815">
        <v>410.4</v>
      </c>
      <c r="J815">
        <v>8.3800000000000008</v>
      </c>
      <c r="K815">
        <v>0</v>
      </c>
      <c r="O815">
        <v>0</v>
      </c>
      <c r="P815">
        <v>0</v>
      </c>
      <c r="Q815">
        <v>0</v>
      </c>
      <c r="R815">
        <v>0</v>
      </c>
      <c r="S815">
        <v>0</v>
      </c>
      <c r="T815">
        <v>418.78</v>
      </c>
      <c r="U815">
        <v>418.78</v>
      </c>
      <c r="V815">
        <v>202209</v>
      </c>
      <c r="W815">
        <v>202210</v>
      </c>
    </row>
    <row r="816" spans="1:23" x14ac:dyDescent="0.35">
      <c r="A816">
        <v>2022</v>
      </c>
      <c r="B816">
        <v>2022</v>
      </c>
      <c r="C816">
        <v>9</v>
      </c>
      <c r="D816" t="s">
        <v>88</v>
      </c>
      <c r="E816" t="s">
        <v>86</v>
      </c>
      <c r="F816" t="s">
        <v>87</v>
      </c>
      <c r="G816" t="s">
        <v>85</v>
      </c>
      <c r="H816">
        <v>71</v>
      </c>
      <c r="I816">
        <v>131.81</v>
      </c>
      <c r="J816">
        <v>2.69</v>
      </c>
      <c r="K816">
        <v>0</v>
      </c>
      <c r="O816">
        <v>0</v>
      </c>
      <c r="P816">
        <v>0</v>
      </c>
      <c r="Q816">
        <v>0</v>
      </c>
      <c r="R816">
        <v>0</v>
      </c>
      <c r="S816">
        <v>0</v>
      </c>
      <c r="T816">
        <v>134.5</v>
      </c>
      <c r="U816">
        <v>134.5</v>
      </c>
      <c r="V816">
        <v>202209</v>
      </c>
      <c r="W816">
        <v>202212</v>
      </c>
    </row>
    <row r="817" spans="1:23" x14ac:dyDescent="0.35">
      <c r="A817">
        <v>2022</v>
      </c>
      <c r="B817">
        <v>2022</v>
      </c>
      <c r="C817">
        <v>10</v>
      </c>
      <c r="D817" t="s">
        <v>82</v>
      </c>
      <c r="E817" t="s">
        <v>83</v>
      </c>
      <c r="F817" t="s">
        <v>84</v>
      </c>
      <c r="G817" t="s">
        <v>85</v>
      </c>
      <c r="H817">
        <v>10</v>
      </c>
      <c r="I817">
        <v>9120.3700000000008</v>
      </c>
      <c r="J817">
        <v>186.12</v>
      </c>
      <c r="K817">
        <v>0</v>
      </c>
      <c r="O817">
        <v>0</v>
      </c>
      <c r="P817">
        <v>0</v>
      </c>
      <c r="Q817">
        <v>0</v>
      </c>
      <c r="R817">
        <v>0</v>
      </c>
      <c r="S817">
        <v>0</v>
      </c>
      <c r="T817">
        <v>9306.49</v>
      </c>
      <c r="U817">
        <v>9306.49</v>
      </c>
      <c r="V817">
        <v>202210</v>
      </c>
      <c r="W817">
        <v>202210</v>
      </c>
    </row>
    <row r="818" spans="1:23" x14ac:dyDescent="0.35">
      <c r="A818">
        <v>2022</v>
      </c>
      <c r="B818">
        <v>2022</v>
      </c>
      <c r="C818">
        <v>10</v>
      </c>
      <c r="D818" t="s">
        <v>82</v>
      </c>
      <c r="E818" t="s">
        <v>83</v>
      </c>
      <c r="F818" t="s">
        <v>84</v>
      </c>
      <c r="G818" t="s">
        <v>85</v>
      </c>
      <c r="H818">
        <v>10</v>
      </c>
      <c r="I818">
        <v>13117.44</v>
      </c>
      <c r="J818">
        <v>267.70999999999998</v>
      </c>
      <c r="K818">
        <v>0</v>
      </c>
      <c r="O818">
        <v>0</v>
      </c>
      <c r="P818">
        <v>0</v>
      </c>
      <c r="Q818">
        <v>0</v>
      </c>
      <c r="R818">
        <v>0</v>
      </c>
      <c r="S818">
        <v>0</v>
      </c>
      <c r="T818">
        <v>13385.15</v>
      </c>
      <c r="U818">
        <v>13385.15</v>
      </c>
      <c r="V818">
        <v>202210</v>
      </c>
      <c r="W818">
        <v>202211</v>
      </c>
    </row>
    <row r="819" spans="1:23" x14ac:dyDescent="0.35">
      <c r="A819">
        <v>2022</v>
      </c>
      <c r="B819">
        <v>2022</v>
      </c>
      <c r="C819">
        <v>10</v>
      </c>
      <c r="D819" t="s">
        <v>82</v>
      </c>
      <c r="E819" t="s">
        <v>83</v>
      </c>
      <c r="F819" t="s">
        <v>84</v>
      </c>
      <c r="G819" t="s">
        <v>85</v>
      </c>
      <c r="H819">
        <v>10</v>
      </c>
      <c r="I819">
        <v>11310.67</v>
      </c>
      <c r="J819">
        <v>230.83</v>
      </c>
      <c r="K819">
        <v>0</v>
      </c>
      <c r="O819">
        <v>0</v>
      </c>
      <c r="P819">
        <v>0</v>
      </c>
      <c r="Q819">
        <v>0</v>
      </c>
      <c r="R819">
        <v>0</v>
      </c>
      <c r="S819">
        <v>0</v>
      </c>
      <c r="T819">
        <v>11541.5</v>
      </c>
      <c r="U819">
        <v>11541.5</v>
      </c>
      <c r="V819">
        <v>202210</v>
      </c>
      <c r="W819">
        <v>202212</v>
      </c>
    </row>
    <row r="820" spans="1:23" x14ac:dyDescent="0.35">
      <c r="A820">
        <v>2022</v>
      </c>
      <c r="B820">
        <v>2022</v>
      </c>
      <c r="C820">
        <v>10</v>
      </c>
      <c r="D820" t="s">
        <v>82</v>
      </c>
      <c r="E820" t="s">
        <v>83</v>
      </c>
      <c r="F820" t="s">
        <v>84</v>
      </c>
      <c r="G820" t="s">
        <v>85</v>
      </c>
      <c r="H820">
        <v>10</v>
      </c>
      <c r="I820">
        <v>4441.6899999999996</v>
      </c>
      <c r="J820">
        <v>90.65</v>
      </c>
      <c r="K820">
        <v>0</v>
      </c>
      <c r="O820">
        <v>0</v>
      </c>
      <c r="P820">
        <v>0</v>
      </c>
      <c r="Q820">
        <v>0</v>
      </c>
      <c r="R820">
        <v>0</v>
      </c>
      <c r="S820">
        <v>0</v>
      </c>
      <c r="T820">
        <v>4532.34</v>
      </c>
      <c r="U820">
        <v>4532.34</v>
      </c>
      <c r="V820">
        <v>202210</v>
      </c>
      <c r="W820">
        <v>202301</v>
      </c>
    </row>
    <row r="821" spans="1:23" x14ac:dyDescent="0.35">
      <c r="A821">
        <v>2022</v>
      </c>
      <c r="B821">
        <v>2022</v>
      </c>
      <c r="C821">
        <v>10</v>
      </c>
      <c r="D821" t="s">
        <v>82</v>
      </c>
      <c r="E821" t="s">
        <v>83</v>
      </c>
      <c r="F821" t="s">
        <v>84</v>
      </c>
      <c r="G821" t="s">
        <v>85</v>
      </c>
      <c r="H821">
        <v>10</v>
      </c>
      <c r="I821">
        <v>4174.84</v>
      </c>
      <c r="J821">
        <v>85.2</v>
      </c>
      <c r="K821">
        <v>0</v>
      </c>
      <c r="O821">
        <v>0</v>
      </c>
      <c r="P821">
        <v>0</v>
      </c>
      <c r="Q821">
        <v>0</v>
      </c>
      <c r="R821">
        <v>0</v>
      </c>
      <c r="S821">
        <v>0</v>
      </c>
      <c r="T821">
        <v>4260.04</v>
      </c>
      <c r="U821">
        <v>4260.04</v>
      </c>
      <c r="V821">
        <v>202210</v>
      </c>
      <c r="W821">
        <v>202302</v>
      </c>
    </row>
    <row r="822" spans="1:23" x14ac:dyDescent="0.35">
      <c r="A822">
        <v>2022</v>
      </c>
      <c r="B822">
        <v>2022</v>
      </c>
      <c r="C822">
        <v>10</v>
      </c>
      <c r="D822" t="s">
        <v>82</v>
      </c>
      <c r="E822" t="s">
        <v>83</v>
      </c>
      <c r="F822" t="s">
        <v>84</v>
      </c>
      <c r="G822" t="s">
        <v>85</v>
      </c>
      <c r="H822">
        <v>20</v>
      </c>
      <c r="I822">
        <v>206518.34</v>
      </c>
      <c r="J822">
        <v>4214.66</v>
      </c>
      <c r="K822">
        <v>0</v>
      </c>
      <c r="O822">
        <v>0</v>
      </c>
      <c r="P822">
        <v>0</v>
      </c>
      <c r="Q822">
        <v>0</v>
      </c>
      <c r="R822">
        <v>0</v>
      </c>
      <c r="S822">
        <v>0</v>
      </c>
      <c r="T822">
        <v>210733</v>
      </c>
      <c r="U822">
        <v>210733</v>
      </c>
      <c r="V822">
        <v>202210</v>
      </c>
      <c r="W822">
        <v>202211</v>
      </c>
    </row>
    <row r="823" spans="1:23" x14ac:dyDescent="0.35">
      <c r="A823">
        <v>2022</v>
      </c>
      <c r="B823">
        <v>2022</v>
      </c>
      <c r="C823">
        <v>10</v>
      </c>
      <c r="D823" t="s">
        <v>82</v>
      </c>
      <c r="E823" t="s">
        <v>83</v>
      </c>
      <c r="F823" t="s">
        <v>84</v>
      </c>
      <c r="G823" t="s">
        <v>85</v>
      </c>
      <c r="H823">
        <v>20</v>
      </c>
      <c r="I823">
        <v>54801.21</v>
      </c>
      <c r="J823">
        <v>1118.4000000000001</v>
      </c>
      <c r="K823">
        <v>0</v>
      </c>
      <c r="O823">
        <v>0</v>
      </c>
      <c r="P823">
        <v>0</v>
      </c>
      <c r="Q823">
        <v>0</v>
      </c>
      <c r="R823">
        <v>0</v>
      </c>
      <c r="S823">
        <v>0</v>
      </c>
      <c r="T823">
        <v>55919.61</v>
      </c>
      <c r="U823">
        <v>55919.61</v>
      </c>
      <c r="V823">
        <v>202210</v>
      </c>
      <c r="W823">
        <v>202212</v>
      </c>
    </row>
    <row r="824" spans="1:23" x14ac:dyDescent="0.35">
      <c r="A824">
        <v>2022</v>
      </c>
      <c r="B824">
        <v>2022</v>
      </c>
      <c r="C824">
        <v>10</v>
      </c>
      <c r="D824" t="s">
        <v>82</v>
      </c>
      <c r="E824" t="s">
        <v>83</v>
      </c>
      <c r="F824" t="s">
        <v>84</v>
      </c>
      <c r="G824" t="s">
        <v>85</v>
      </c>
      <c r="H824">
        <v>20</v>
      </c>
      <c r="I824">
        <v>5223.3599999999997</v>
      </c>
      <c r="J824">
        <v>106.6</v>
      </c>
      <c r="K824">
        <v>0</v>
      </c>
      <c r="O824">
        <v>0</v>
      </c>
      <c r="P824">
        <v>0</v>
      </c>
      <c r="Q824">
        <v>0</v>
      </c>
      <c r="R824">
        <v>0</v>
      </c>
      <c r="S824">
        <v>0</v>
      </c>
      <c r="T824">
        <v>5329.96</v>
      </c>
      <c r="U824">
        <v>5329.96</v>
      </c>
      <c r="V824">
        <v>202210</v>
      </c>
      <c r="W824">
        <v>202301</v>
      </c>
    </row>
    <row r="825" spans="1:23" x14ac:dyDescent="0.35">
      <c r="A825">
        <v>2022</v>
      </c>
      <c r="B825">
        <v>2022</v>
      </c>
      <c r="C825">
        <v>10</v>
      </c>
      <c r="D825" t="s">
        <v>82</v>
      </c>
      <c r="E825" t="s">
        <v>83</v>
      </c>
      <c r="F825" t="s">
        <v>84</v>
      </c>
      <c r="G825" t="s">
        <v>85</v>
      </c>
      <c r="H825">
        <v>40</v>
      </c>
      <c r="I825">
        <v>181829.44</v>
      </c>
      <c r="J825">
        <v>3713.72</v>
      </c>
      <c r="K825">
        <v>153.96</v>
      </c>
      <c r="L825">
        <v>153.96</v>
      </c>
      <c r="O825">
        <v>0</v>
      </c>
      <c r="P825">
        <v>0</v>
      </c>
      <c r="Q825">
        <v>0</v>
      </c>
      <c r="R825">
        <v>0</v>
      </c>
      <c r="S825">
        <v>0</v>
      </c>
      <c r="T825">
        <v>185543.16</v>
      </c>
      <c r="U825">
        <v>185697.12</v>
      </c>
      <c r="V825">
        <v>202210</v>
      </c>
      <c r="W825">
        <v>202210</v>
      </c>
    </row>
    <row r="826" spans="1:23" x14ac:dyDescent="0.35">
      <c r="A826">
        <v>2022</v>
      </c>
      <c r="B826">
        <v>2022</v>
      </c>
      <c r="C826">
        <v>10</v>
      </c>
      <c r="D826" t="s">
        <v>82</v>
      </c>
      <c r="E826" t="s">
        <v>83</v>
      </c>
      <c r="F826" t="s">
        <v>84</v>
      </c>
      <c r="G826" t="s">
        <v>85</v>
      </c>
      <c r="H826">
        <v>40</v>
      </c>
      <c r="I826">
        <v>357217.25</v>
      </c>
      <c r="J826">
        <v>7380.79</v>
      </c>
      <c r="K826">
        <v>4461.84</v>
      </c>
      <c r="L826">
        <v>4461.84</v>
      </c>
      <c r="O826">
        <v>0</v>
      </c>
      <c r="P826">
        <v>0</v>
      </c>
      <c r="Q826">
        <v>0</v>
      </c>
      <c r="R826">
        <v>0</v>
      </c>
      <c r="S826">
        <v>0</v>
      </c>
      <c r="T826">
        <v>364598.04</v>
      </c>
      <c r="U826">
        <v>369059.88</v>
      </c>
      <c r="V826">
        <v>202210</v>
      </c>
      <c r="W826">
        <v>202211</v>
      </c>
    </row>
    <row r="827" spans="1:23" x14ac:dyDescent="0.35">
      <c r="A827">
        <v>2022</v>
      </c>
      <c r="B827">
        <v>2022</v>
      </c>
      <c r="C827">
        <v>10</v>
      </c>
      <c r="D827" t="s">
        <v>82</v>
      </c>
      <c r="E827" t="s">
        <v>83</v>
      </c>
      <c r="F827" t="s">
        <v>84</v>
      </c>
      <c r="G827" t="s">
        <v>85</v>
      </c>
      <c r="H827">
        <v>40</v>
      </c>
      <c r="I827">
        <v>66806.2</v>
      </c>
      <c r="J827">
        <v>3152.02</v>
      </c>
      <c r="K827">
        <v>87644.4</v>
      </c>
      <c r="L827">
        <v>87644.4</v>
      </c>
      <c r="O827">
        <v>0</v>
      </c>
      <c r="P827">
        <v>0</v>
      </c>
      <c r="Q827">
        <v>0</v>
      </c>
      <c r="R827">
        <v>0</v>
      </c>
      <c r="S827">
        <v>0</v>
      </c>
      <c r="T827">
        <v>69958.22</v>
      </c>
      <c r="U827">
        <v>157602.62</v>
      </c>
      <c r="V827">
        <v>202210</v>
      </c>
      <c r="W827">
        <v>202212</v>
      </c>
    </row>
    <row r="828" spans="1:23" x14ac:dyDescent="0.35">
      <c r="A828">
        <v>2022</v>
      </c>
      <c r="B828">
        <v>2022</v>
      </c>
      <c r="C828">
        <v>10</v>
      </c>
      <c r="D828" t="s">
        <v>82</v>
      </c>
      <c r="E828" t="s">
        <v>83</v>
      </c>
      <c r="F828" t="s">
        <v>84</v>
      </c>
      <c r="G828" t="s">
        <v>85</v>
      </c>
      <c r="H828">
        <v>40</v>
      </c>
      <c r="I828">
        <v>12839.92</v>
      </c>
      <c r="J828">
        <v>306.45</v>
      </c>
      <c r="K828">
        <v>2175.9699999999998</v>
      </c>
      <c r="L828">
        <v>2175.9699999999998</v>
      </c>
      <c r="O828">
        <v>0</v>
      </c>
      <c r="P828">
        <v>0</v>
      </c>
      <c r="Q828">
        <v>0</v>
      </c>
      <c r="R828">
        <v>0</v>
      </c>
      <c r="S828">
        <v>0</v>
      </c>
      <c r="T828">
        <v>13146.369999999999</v>
      </c>
      <c r="U828">
        <v>15322.34</v>
      </c>
      <c r="V828">
        <v>202210</v>
      </c>
      <c r="W828">
        <v>202301</v>
      </c>
    </row>
    <row r="829" spans="1:23" x14ac:dyDescent="0.35">
      <c r="A829">
        <v>2022</v>
      </c>
      <c r="B829">
        <v>2022</v>
      </c>
      <c r="C829">
        <v>10</v>
      </c>
      <c r="D829" t="s">
        <v>82</v>
      </c>
      <c r="E829" t="s">
        <v>83</v>
      </c>
      <c r="F829" t="s">
        <v>84</v>
      </c>
      <c r="G829" t="s">
        <v>85</v>
      </c>
      <c r="H829">
        <v>40</v>
      </c>
      <c r="I829">
        <v>2561.39</v>
      </c>
      <c r="J829">
        <v>78.97</v>
      </c>
      <c r="K829">
        <v>1306.4100000000001</v>
      </c>
      <c r="L829">
        <v>1306.4100000000001</v>
      </c>
      <c r="O829">
        <v>0</v>
      </c>
      <c r="P829">
        <v>0</v>
      </c>
      <c r="Q829">
        <v>0</v>
      </c>
      <c r="R829">
        <v>0</v>
      </c>
      <c r="S829">
        <v>0</v>
      </c>
      <c r="T829">
        <v>2640.3599999999997</v>
      </c>
      <c r="U829">
        <v>3946.7699999999995</v>
      </c>
      <c r="V829">
        <v>202210</v>
      </c>
      <c r="W829">
        <v>202302</v>
      </c>
    </row>
    <row r="830" spans="1:23" x14ac:dyDescent="0.35">
      <c r="A830">
        <v>2022</v>
      </c>
      <c r="B830">
        <v>2022</v>
      </c>
      <c r="C830">
        <v>10</v>
      </c>
      <c r="D830" t="s">
        <v>82</v>
      </c>
      <c r="E830" t="s">
        <v>83</v>
      </c>
      <c r="F830" t="s">
        <v>84</v>
      </c>
      <c r="G830" t="s">
        <v>85</v>
      </c>
      <c r="H830">
        <v>50</v>
      </c>
      <c r="I830">
        <v>27426.66</v>
      </c>
      <c r="J830">
        <v>559.72</v>
      </c>
      <c r="K830">
        <v>0</v>
      </c>
      <c r="O830">
        <v>0</v>
      </c>
      <c r="P830">
        <v>0</v>
      </c>
      <c r="Q830">
        <v>0</v>
      </c>
      <c r="R830">
        <v>0</v>
      </c>
      <c r="S830">
        <v>0</v>
      </c>
      <c r="T830">
        <v>27986.38</v>
      </c>
      <c r="U830">
        <v>27986.38</v>
      </c>
      <c r="V830">
        <v>202210</v>
      </c>
      <c r="W830">
        <v>202211</v>
      </c>
    </row>
    <row r="831" spans="1:23" x14ac:dyDescent="0.35">
      <c r="A831">
        <v>2022</v>
      </c>
      <c r="B831">
        <v>2022</v>
      </c>
      <c r="C831">
        <v>10</v>
      </c>
      <c r="D831" t="s">
        <v>82</v>
      </c>
      <c r="E831" t="s">
        <v>83</v>
      </c>
      <c r="F831" t="s">
        <v>84</v>
      </c>
      <c r="G831" t="s">
        <v>85</v>
      </c>
      <c r="H831">
        <v>50</v>
      </c>
      <c r="I831">
        <v>6379.06</v>
      </c>
      <c r="J831">
        <v>130.19</v>
      </c>
      <c r="K831">
        <v>0</v>
      </c>
      <c r="O831">
        <v>0</v>
      </c>
      <c r="P831">
        <v>0</v>
      </c>
      <c r="Q831">
        <v>0</v>
      </c>
      <c r="R831">
        <v>0</v>
      </c>
      <c r="S831">
        <v>0</v>
      </c>
      <c r="T831">
        <v>6509.25</v>
      </c>
      <c r="U831">
        <v>6509.25</v>
      </c>
      <c r="V831">
        <v>202210</v>
      </c>
      <c r="W831">
        <v>202212</v>
      </c>
    </row>
    <row r="832" spans="1:23" x14ac:dyDescent="0.35">
      <c r="A832">
        <v>2022</v>
      </c>
      <c r="B832">
        <v>2022</v>
      </c>
      <c r="C832">
        <v>10</v>
      </c>
      <c r="D832" t="s">
        <v>82</v>
      </c>
      <c r="E832" t="s">
        <v>83</v>
      </c>
      <c r="F832" t="s">
        <v>84</v>
      </c>
      <c r="G832" t="s">
        <v>85</v>
      </c>
      <c r="H832">
        <v>60</v>
      </c>
      <c r="I832">
        <v>874881.96</v>
      </c>
      <c r="J832">
        <v>17854.77</v>
      </c>
      <c r="K832">
        <v>0</v>
      </c>
      <c r="O832">
        <v>19877.79</v>
      </c>
      <c r="P832">
        <v>38509.65</v>
      </c>
      <c r="Q832">
        <v>4109.5</v>
      </c>
      <c r="R832">
        <v>155232.16</v>
      </c>
      <c r="S832">
        <v>12315.09</v>
      </c>
      <c r="T832">
        <v>872858.94</v>
      </c>
      <c r="U832">
        <v>872858.94</v>
      </c>
      <c r="V832">
        <v>202210</v>
      </c>
      <c r="W832">
        <v>202210</v>
      </c>
    </row>
    <row r="833" spans="1:23" x14ac:dyDescent="0.35">
      <c r="A833">
        <v>2022</v>
      </c>
      <c r="B833">
        <v>2022</v>
      </c>
      <c r="C833">
        <v>10</v>
      </c>
      <c r="D833" t="s">
        <v>82</v>
      </c>
      <c r="E833" t="s">
        <v>83</v>
      </c>
      <c r="F833" t="s">
        <v>84</v>
      </c>
      <c r="G833" t="s">
        <v>85</v>
      </c>
      <c r="H833">
        <v>60</v>
      </c>
      <c r="I833">
        <v>810230.49</v>
      </c>
      <c r="J833">
        <v>16535.310000000001</v>
      </c>
      <c r="K833">
        <v>0</v>
      </c>
      <c r="O833">
        <v>16995.87</v>
      </c>
      <c r="P833">
        <v>25474.47</v>
      </c>
      <c r="Q833">
        <v>2663.23</v>
      </c>
      <c r="R833">
        <v>104577.61</v>
      </c>
      <c r="S833">
        <v>7196.64</v>
      </c>
      <c r="T833">
        <v>809769.93</v>
      </c>
      <c r="U833">
        <v>809769.93</v>
      </c>
      <c r="V833">
        <v>202210</v>
      </c>
      <c r="W833">
        <v>202211</v>
      </c>
    </row>
    <row r="834" spans="1:23" x14ac:dyDescent="0.35">
      <c r="A834">
        <v>2022</v>
      </c>
      <c r="B834">
        <v>2022</v>
      </c>
      <c r="C834">
        <v>10</v>
      </c>
      <c r="D834" t="s">
        <v>82</v>
      </c>
      <c r="E834" t="s">
        <v>83</v>
      </c>
      <c r="F834" t="s">
        <v>84</v>
      </c>
      <c r="G834" t="s">
        <v>85</v>
      </c>
      <c r="H834">
        <v>60</v>
      </c>
      <c r="I834">
        <v>44610.39</v>
      </c>
      <c r="J834">
        <v>910.41</v>
      </c>
      <c r="K834">
        <v>0</v>
      </c>
      <c r="O834">
        <v>1147.01</v>
      </c>
      <c r="P834">
        <v>2871.99</v>
      </c>
      <c r="Q834">
        <v>308</v>
      </c>
      <c r="R834">
        <v>12444.46</v>
      </c>
      <c r="S834">
        <v>984.27</v>
      </c>
      <c r="T834">
        <v>44373.79</v>
      </c>
      <c r="U834">
        <v>44373.79</v>
      </c>
      <c r="V834">
        <v>202210</v>
      </c>
      <c r="W834">
        <v>202212</v>
      </c>
    </row>
    <row r="835" spans="1:23" x14ac:dyDescent="0.35">
      <c r="A835">
        <v>2022</v>
      </c>
      <c r="B835">
        <v>2022</v>
      </c>
      <c r="C835">
        <v>10</v>
      </c>
      <c r="D835" t="s">
        <v>82</v>
      </c>
      <c r="E835" t="s">
        <v>83</v>
      </c>
      <c r="F835" t="s">
        <v>84</v>
      </c>
      <c r="G835" t="s">
        <v>85</v>
      </c>
      <c r="H835">
        <v>71</v>
      </c>
      <c r="I835">
        <v>303535.21000000002</v>
      </c>
      <c r="J835">
        <v>6193.72</v>
      </c>
      <c r="K835">
        <v>0</v>
      </c>
      <c r="O835">
        <v>0</v>
      </c>
      <c r="P835">
        <v>0</v>
      </c>
      <c r="Q835">
        <v>0</v>
      </c>
      <c r="R835">
        <v>0</v>
      </c>
      <c r="S835">
        <v>0</v>
      </c>
      <c r="T835">
        <v>309728.93</v>
      </c>
      <c r="U835">
        <v>309728.93</v>
      </c>
      <c r="V835">
        <v>202210</v>
      </c>
      <c r="W835">
        <v>202210</v>
      </c>
    </row>
    <row r="836" spans="1:23" x14ac:dyDescent="0.35">
      <c r="A836">
        <v>2022</v>
      </c>
      <c r="B836">
        <v>2022</v>
      </c>
      <c r="C836">
        <v>10</v>
      </c>
      <c r="D836" t="s">
        <v>82</v>
      </c>
      <c r="E836" t="s">
        <v>83</v>
      </c>
      <c r="F836" t="s">
        <v>84</v>
      </c>
      <c r="G836" t="s">
        <v>85</v>
      </c>
      <c r="H836">
        <v>71</v>
      </c>
      <c r="I836">
        <v>365617.54</v>
      </c>
      <c r="J836">
        <v>7461.17</v>
      </c>
      <c r="K836">
        <v>0</v>
      </c>
      <c r="O836">
        <v>0</v>
      </c>
      <c r="P836">
        <v>0</v>
      </c>
      <c r="Q836">
        <v>0</v>
      </c>
      <c r="R836">
        <v>0</v>
      </c>
      <c r="S836">
        <v>0</v>
      </c>
      <c r="T836">
        <v>373078.71</v>
      </c>
      <c r="U836">
        <v>373078.71</v>
      </c>
      <c r="V836">
        <v>202210</v>
      </c>
      <c r="W836">
        <v>202211</v>
      </c>
    </row>
    <row r="837" spans="1:23" x14ac:dyDescent="0.35">
      <c r="A837">
        <v>2022</v>
      </c>
      <c r="B837">
        <v>2022</v>
      </c>
      <c r="C837">
        <v>10</v>
      </c>
      <c r="D837" t="s">
        <v>82</v>
      </c>
      <c r="E837" t="s">
        <v>83</v>
      </c>
      <c r="F837" t="s">
        <v>84</v>
      </c>
      <c r="G837" t="s">
        <v>85</v>
      </c>
      <c r="H837">
        <v>71</v>
      </c>
      <c r="I837">
        <v>61626.64</v>
      </c>
      <c r="J837">
        <v>1258.07</v>
      </c>
      <c r="K837">
        <v>0</v>
      </c>
      <c r="O837">
        <v>0</v>
      </c>
      <c r="P837">
        <v>0</v>
      </c>
      <c r="Q837">
        <v>0</v>
      </c>
      <c r="R837">
        <v>0</v>
      </c>
      <c r="S837">
        <v>0</v>
      </c>
      <c r="T837">
        <v>62884.71</v>
      </c>
      <c r="U837">
        <v>62884.71</v>
      </c>
      <c r="V837">
        <v>202210</v>
      </c>
      <c r="W837">
        <v>202212</v>
      </c>
    </row>
    <row r="838" spans="1:23" x14ac:dyDescent="0.35">
      <c r="A838">
        <v>2022</v>
      </c>
      <c r="B838">
        <v>2022</v>
      </c>
      <c r="C838">
        <v>10</v>
      </c>
      <c r="D838" t="s">
        <v>82</v>
      </c>
      <c r="E838" t="s">
        <v>83</v>
      </c>
      <c r="F838" t="s">
        <v>84</v>
      </c>
      <c r="G838" t="s">
        <v>85</v>
      </c>
      <c r="H838">
        <v>71</v>
      </c>
      <c r="I838">
        <v>18377.63</v>
      </c>
      <c r="J838">
        <v>375.05</v>
      </c>
      <c r="K838">
        <v>0</v>
      </c>
      <c r="O838">
        <v>0</v>
      </c>
      <c r="P838">
        <v>0</v>
      </c>
      <c r="Q838">
        <v>0</v>
      </c>
      <c r="R838">
        <v>0</v>
      </c>
      <c r="S838">
        <v>0</v>
      </c>
      <c r="T838">
        <v>18752.68</v>
      </c>
      <c r="U838">
        <v>18752.68</v>
      </c>
      <c r="V838">
        <v>202210</v>
      </c>
      <c r="W838">
        <v>202301</v>
      </c>
    </row>
    <row r="839" spans="1:23" x14ac:dyDescent="0.35">
      <c r="A839">
        <v>2022</v>
      </c>
      <c r="B839">
        <v>2022</v>
      </c>
      <c r="C839">
        <v>10</v>
      </c>
      <c r="D839" t="s">
        <v>82</v>
      </c>
      <c r="E839" t="s">
        <v>83</v>
      </c>
      <c r="F839" t="s">
        <v>84</v>
      </c>
      <c r="G839" t="s">
        <v>85</v>
      </c>
      <c r="H839">
        <v>71</v>
      </c>
      <c r="I839">
        <v>8048.17</v>
      </c>
      <c r="J839">
        <v>164.16</v>
      </c>
      <c r="K839">
        <v>0</v>
      </c>
      <c r="O839">
        <v>0</v>
      </c>
      <c r="P839">
        <v>0</v>
      </c>
      <c r="Q839">
        <v>0</v>
      </c>
      <c r="R839">
        <v>0</v>
      </c>
      <c r="S839">
        <v>0</v>
      </c>
      <c r="T839">
        <v>8212.33</v>
      </c>
      <c r="U839">
        <v>8212.33</v>
      </c>
      <c r="V839">
        <v>202210</v>
      </c>
      <c r="W839">
        <v>202302</v>
      </c>
    </row>
    <row r="840" spans="1:23" x14ac:dyDescent="0.35">
      <c r="A840">
        <v>2022</v>
      </c>
      <c r="B840">
        <v>2022</v>
      </c>
      <c r="C840">
        <v>10</v>
      </c>
      <c r="D840" t="s">
        <v>82</v>
      </c>
      <c r="E840" t="s">
        <v>83</v>
      </c>
      <c r="F840" t="s">
        <v>84</v>
      </c>
      <c r="G840" t="s">
        <v>85</v>
      </c>
      <c r="H840">
        <v>72</v>
      </c>
      <c r="I840">
        <v>539.22</v>
      </c>
      <c r="J840">
        <v>11.02</v>
      </c>
      <c r="K840">
        <v>0</v>
      </c>
      <c r="O840">
        <v>0</v>
      </c>
      <c r="P840">
        <v>0</v>
      </c>
      <c r="Q840">
        <v>0</v>
      </c>
      <c r="R840">
        <v>0</v>
      </c>
      <c r="S840">
        <v>0</v>
      </c>
      <c r="T840">
        <v>550.24</v>
      </c>
      <c r="U840">
        <v>550.24</v>
      </c>
      <c r="V840">
        <v>202210</v>
      </c>
      <c r="W840">
        <v>202210</v>
      </c>
    </row>
    <row r="841" spans="1:23" x14ac:dyDescent="0.35">
      <c r="A841">
        <v>2022</v>
      </c>
      <c r="B841">
        <v>2022</v>
      </c>
      <c r="C841">
        <v>10</v>
      </c>
      <c r="D841" t="s">
        <v>82</v>
      </c>
      <c r="E841" t="s">
        <v>83</v>
      </c>
      <c r="F841" t="s">
        <v>84</v>
      </c>
      <c r="G841" t="s">
        <v>85</v>
      </c>
      <c r="H841">
        <v>72</v>
      </c>
      <c r="I841">
        <v>3526.01</v>
      </c>
      <c r="J841">
        <v>71.95</v>
      </c>
      <c r="K841">
        <v>0</v>
      </c>
      <c r="O841">
        <v>0</v>
      </c>
      <c r="P841">
        <v>0</v>
      </c>
      <c r="Q841">
        <v>0</v>
      </c>
      <c r="R841">
        <v>0</v>
      </c>
      <c r="S841">
        <v>0</v>
      </c>
      <c r="T841">
        <v>3597.96</v>
      </c>
      <c r="U841">
        <v>3597.96</v>
      </c>
      <c r="V841">
        <v>202210</v>
      </c>
      <c r="W841">
        <v>202211</v>
      </c>
    </row>
    <row r="842" spans="1:23" x14ac:dyDescent="0.35">
      <c r="A842">
        <v>2022</v>
      </c>
      <c r="B842">
        <v>2022</v>
      </c>
      <c r="C842">
        <v>10</v>
      </c>
      <c r="D842" t="s">
        <v>82</v>
      </c>
      <c r="E842" t="s">
        <v>83</v>
      </c>
      <c r="F842" t="s">
        <v>84</v>
      </c>
      <c r="G842" t="s">
        <v>85</v>
      </c>
      <c r="H842">
        <v>72</v>
      </c>
      <c r="I842">
        <v>0</v>
      </c>
      <c r="J842">
        <v>0</v>
      </c>
      <c r="K842">
        <v>0</v>
      </c>
      <c r="O842">
        <v>0</v>
      </c>
      <c r="P842">
        <v>0</v>
      </c>
      <c r="Q842">
        <v>0</v>
      </c>
      <c r="R842">
        <v>0</v>
      </c>
      <c r="S842">
        <v>0</v>
      </c>
      <c r="T842">
        <v>0</v>
      </c>
      <c r="U842">
        <v>0</v>
      </c>
      <c r="V842">
        <v>202210</v>
      </c>
      <c r="W842">
        <v>202212</v>
      </c>
    </row>
    <row r="843" spans="1:23" x14ac:dyDescent="0.35">
      <c r="A843">
        <v>2022</v>
      </c>
      <c r="B843">
        <v>2022</v>
      </c>
      <c r="C843">
        <v>10</v>
      </c>
      <c r="D843" t="s">
        <v>82</v>
      </c>
      <c r="E843" t="s">
        <v>83</v>
      </c>
      <c r="F843" t="s">
        <v>84</v>
      </c>
      <c r="G843" t="s">
        <v>85</v>
      </c>
      <c r="H843">
        <v>81</v>
      </c>
      <c r="I843">
        <v>2854.54</v>
      </c>
      <c r="J843">
        <v>58.24</v>
      </c>
      <c r="K843">
        <v>0</v>
      </c>
      <c r="O843">
        <v>0</v>
      </c>
      <c r="P843">
        <v>0</v>
      </c>
      <c r="Q843">
        <v>0</v>
      </c>
      <c r="R843">
        <v>0</v>
      </c>
      <c r="S843">
        <v>0</v>
      </c>
      <c r="T843">
        <v>2912.78</v>
      </c>
      <c r="U843">
        <v>2912.78</v>
      </c>
      <c r="V843">
        <v>202210</v>
      </c>
      <c r="W843">
        <v>202210</v>
      </c>
    </row>
    <row r="844" spans="1:23" x14ac:dyDescent="0.35">
      <c r="A844">
        <v>2022</v>
      </c>
      <c r="B844">
        <v>2022</v>
      </c>
      <c r="C844">
        <v>10</v>
      </c>
      <c r="D844" t="s">
        <v>82</v>
      </c>
      <c r="E844" t="s">
        <v>83</v>
      </c>
      <c r="F844" t="s">
        <v>84</v>
      </c>
      <c r="G844" t="s">
        <v>85</v>
      </c>
      <c r="H844">
        <v>81</v>
      </c>
      <c r="I844">
        <v>2376.75</v>
      </c>
      <c r="J844">
        <v>48.5</v>
      </c>
      <c r="K844">
        <v>0</v>
      </c>
      <c r="O844">
        <v>0</v>
      </c>
      <c r="P844">
        <v>0</v>
      </c>
      <c r="Q844">
        <v>0</v>
      </c>
      <c r="R844">
        <v>0</v>
      </c>
      <c r="S844">
        <v>0</v>
      </c>
      <c r="T844">
        <v>2425.25</v>
      </c>
      <c r="U844">
        <v>2425.25</v>
      </c>
      <c r="V844">
        <v>202210</v>
      </c>
      <c r="W844">
        <v>202211</v>
      </c>
    </row>
    <row r="845" spans="1:23" x14ac:dyDescent="0.35">
      <c r="A845">
        <v>2022</v>
      </c>
      <c r="B845">
        <v>2022</v>
      </c>
      <c r="C845">
        <v>10</v>
      </c>
      <c r="D845" t="s">
        <v>82</v>
      </c>
      <c r="E845" t="s">
        <v>83</v>
      </c>
      <c r="F845" t="s">
        <v>84</v>
      </c>
      <c r="G845" t="s">
        <v>85</v>
      </c>
      <c r="H845">
        <v>81</v>
      </c>
      <c r="I845">
        <v>112.83</v>
      </c>
      <c r="J845">
        <v>2.31</v>
      </c>
      <c r="K845">
        <v>0</v>
      </c>
      <c r="O845">
        <v>0</v>
      </c>
      <c r="P845">
        <v>0</v>
      </c>
      <c r="Q845">
        <v>0</v>
      </c>
      <c r="R845">
        <v>0</v>
      </c>
      <c r="S845">
        <v>0</v>
      </c>
      <c r="T845">
        <v>115.14</v>
      </c>
      <c r="U845">
        <v>115.14</v>
      </c>
      <c r="V845">
        <v>202210</v>
      </c>
      <c r="W845">
        <v>202212</v>
      </c>
    </row>
    <row r="846" spans="1:23" x14ac:dyDescent="0.35">
      <c r="A846">
        <v>2022</v>
      </c>
      <c r="B846">
        <v>2022</v>
      </c>
      <c r="C846">
        <v>10</v>
      </c>
      <c r="D846" t="s">
        <v>82</v>
      </c>
      <c r="E846" t="s">
        <v>83</v>
      </c>
      <c r="F846" t="s">
        <v>84</v>
      </c>
      <c r="G846" t="s">
        <v>85</v>
      </c>
      <c r="H846">
        <v>81</v>
      </c>
      <c r="I846">
        <v>33.99</v>
      </c>
      <c r="J846">
        <v>0.7</v>
      </c>
      <c r="K846">
        <v>0</v>
      </c>
      <c r="O846">
        <v>0</v>
      </c>
      <c r="P846">
        <v>0</v>
      </c>
      <c r="Q846">
        <v>0</v>
      </c>
      <c r="R846">
        <v>0</v>
      </c>
      <c r="S846">
        <v>0</v>
      </c>
      <c r="T846">
        <v>34.69</v>
      </c>
      <c r="U846">
        <v>34.69</v>
      </c>
      <c r="V846">
        <v>202210</v>
      </c>
      <c r="W846">
        <v>202301</v>
      </c>
    </row>
    <row r="847" spans="1:23" x14ac:dyDescent="0.35">
      <c r="A847">
        <v>2022</v>
      </c>
      <c r="B847">
        <v>2022</v>
      </c>
      <c r="C847">
        <v>10</v>
      </c>
      <c r="D847" t="s">
        <v>82</v>
      </c>
      <c r="E847" t="s">
        <v>83</v>
      </c>
      <c r="F847" t="s">
        <v>84</v>
      </c>
      <c r="G847" t="s">
        <v>85</v>
      </c>
      <c r="H847">
        <v>82</v>
      </c>
      <c r="I847">
        <v>165.04</v>
      </c>
      <c r="J847">
        <v>3.38</v>
      </c>
      <c r="K847">
        <v>0</v>
      </c>
      <c r="O847">
        <v>0</v>
      </c>
      <c r="P847">
        <v>0</v>
      </c>
      <c r="Q847">
        <v>0</v>
      </c>
      <c r="R847">
        <v>0</v>
      </c>
      <c r="S847">
        <v>0</v>
      </c>
      <c r="T847">
        <v>168.42</v>
      </c>
      <c r="U847">
        <v>168.42</v>
      </c>
      <c r="V847">
        <v>202210</v>
      </c>
      <c r="W847">
        <v>202207</v>
      </c>
    </row>
    <row r="848" spans="1:23" x14ac:dyDescent="0.35">
      <c r="A848">
        <v>2022</v>
      </c>
      <c r="B848">
        <v>2022</v>
      </c>
      <c r="C848">
        <v>10</v>
      </c>
      <c r="D848" t="s">
        <v>82</v>
      </c>
      <c r="E848" t="s">
        <v>83</v>
      </c>
      <c r="F848" t="s">
        <v>84</v>
      </c>
      <c r="G848" t="s">
        <v>85</v>
      </c>
      <c r="H848">
        <v>82</v>
      </c>
      <c r="I848">
        <v>144.11000000000001</v>
      </c>
      <c r="J848">
        <v>2.96</v>
      </c>
      <c r="K848">
        <v>0</v>
      </c>
      <c r="O848">
        <v>0</v>
      </c>
      <c r="P848">
        <v>0</v>
      </c>
      <c r="Q848">
        <v>0</v>
      </c>
      <c r="R848">
        <v>0</v>
      </c>
      <c r="S848">
        <v>0</v>
      </c>
      <c r="T848">
        <v>147.07</v>
      </c>
      <c r="U848">
        <v>147.07</v>
      </c>
      <c r="V848">
        <v>202210</v>
      </c>
      <c r="W848">
        <v>202208</v>
      </c>
    </row>
    <row r="849" spans="1:23" x14ac:dyDescent="0.35">
      <c r="A849">
        <v>2022</v>
      </c>
      <c r="B849">
        <v>2022</v>
      </c>
      <c r="C849">
        <v>10</v>
      </c>
      <c r="D849" t="s">
        <v>82</v>
      </c>
      <c r="E849" t="s">
        <v>83</v>
      </c>
      <c r="F849" t="s">
        <v>84</v>
      </c>
      <c r="G849" t="s">
        <v>85</v>
      </c>
      <c r="H849">
        <v>82</v>
      </c>
      <c r="I849">
        <v>187.08</v>
      </c>
      <c r="J849">
        <v>3.84</v>
      </c>
      <c r="K849">
        <v>0</v>
      </c>
      <c r="O849">
        <v>0</v>
      </c>
      <c r="P849">
        <v>0</v>
      </c>
      <c r="Q849">
        <v>0</v>
      </c>
      <c r="R849">
        <v>0</v>
      </c>
      <c r="S849">
        <v>0</v>
      </c>
      <c r="T849">
        <v>190.92</v>
      </c>
      <c r="U849">
        <v>190.92</v>
      </c>
      <c r="V849">
        <v>202210</v>
      </c>
      <c r="W849">
        <v>202209</v>
      </c>
    </row>
    <row r="850" spans="1:23" x14ac:dyDescent="0.35">
      <c r="A850">
        <v>2022</v>
      </c>
      <c r="B850">
        <v>2022</v>
      </c>
      <c r="C850">
        <v>10</v>
      </c>
      <c r="D850" t="s">
        <v>82</v>
      </c>
      <c r="E850" t="s">
        <v>83</v>
      </c>
      <c r="F850" t="s">
        <v>84</v>
      </c>
      <c r="G850" t="s">
        <v>85</v>
      </c>
      <c r="H850">
        <v>82</v>
      </c>
      <c r="I850">
        <v>18798.88</v>
      </c>
      <c r="J850">
        <v>383.62</v>
      </c>
      <c r="K850">
        <v>0</v>
      </c>
      <c r="O850">
        <v>0</v>
      </c>
      <c r="P850">
        <v>0</v>
      </c>
      <c r="Q850">
        <v>0</v>
      </c>
      <c r="R850">
        <v>0</v>
      </c>
      <c r="S850">
        <v>0</v>
      </c>
      <c r="T850">
        <v>19182.5</v>
      </c>
      <c r="U850">
        <v>19182.5</v>
      </c>
      <c r="V850">
        <v>202210</v>
      </c>
      <c r="W850">
        <v>202210</v>
      </c>
    </row>
    <row r="851" spans="1:23" x14ac:dyDescent="0.35">
      <c r="A851">
        <v>2022</v>
      </c>
      <c r="B851">
        <v>2022</v>
      </c>
      <c r="C851">
        <v>10</v>
      </c>
      <c r="D851" t="s">
        <v>82</v>
      </c>
      <c r="E851" t="s">
        <v>83</v>
      </c>
      <c r="F851" t="s">
        <v>84</v>
      </c>
      <c r="G851" t="s">
        <v>85</v>
      </c>
      <c r="H851">
        <v>82</v>
      </c>
      <c r="I851">
        <v>15082.01</v>
      </c>
      <c r="J851">
        <v>307.74</v>
      </c>
      <c r="K851">
        <v>0</v>
      </c>
      <c r="O851">
        <v>0</v>
      </c>
      <c r="P851">
        <v>0</v>
      </c>
      <c r="Q851">
        <v>0</v>
      </c>
      <c r="R851">
        <v>0</v>
      </c>
      <c r="S851">
        <v>0</v>
      </c>
      <c r="T851">
        <v>15389.75</v>
      </c>
      <c r="U851">
        <v>15389.75</v>
      </c>
      <c r="V851">
        <v>202210</v>
      </c>
      <c r="W851">
        <v>202211</v>
      </c>
    </row>
    <row r="852" spans="1:23" x14ac:dyDescent="0.35">
      <c r="A852">
        <v>2022</v>
      </c>
      <c r="B852">
        <v>2022</v>
      </c>
      <c r="C852">
        <v>10</v>
      </c>
      <c r="D852" t="s">
        <v>82</v>
      </c>
      <c r="E852" t="s">
        <v>83</v>
      </c>
      <c r="F852" t="s">
        <v>84</v>
      </c>
      <c r="G852" t="s">
        <v>85</v>
      </c>
      <c r="H852">
        <v>82</v>
      </c>
      <c r="I852">
        <v>2205.36</v>
      </c>
      <c r="J852">
        <v>44.97</v>
      </c>
      <c r="K852">
        <v>0</v>
      </c>
      <c r="O852">
        <v>0</v>
      </c>
      <c r="P852">
        <v>0</v>
      </c>
      <c r="Q852">
        <v>0</v>
      </c>
      <c r="R852">
        <v>0</v>
      </c>
      <c r="S852">
        <v>0</v>
      </c>
      <c r="T852">
        <v>2250.33</v>
      </c>
      <c r="U852">
        <v>2250.33</v>
      </c>
      <c r="V852">
        <v>202210</v>
      </c>
      <c r="W852">
        <v>202212</v>
      </c>
    </row>
    <row r="853" spans="1:23" x14ac:dyDescent="0.35">
      <c r="A853">
        <v>2022</v>
      </c>
      <c r="B853">
        <v>2022</v>
      </c>
      <c r="C853">
        <v>10</v>
      </c>
      <c r="D853" t="s">
        <v>82</v>
      </c>
      <c r="E853" t="s">
        <v>83</v>
      </c>
      <c r="F853" t="s">
        <v>84</v>
      </c>
      <c r="G853" t="s">
        <v>85</v>
      </c>
      <c r="H853">
        <v>82</v>
      </c>
      <c r="I853">
        <v>1070.8499999999999</v>
      </c>
      <c r="J853">
        <v>21.87</v>
      </c>
      <c r="K853">
        <v>0</v>
      </c>
      <c r="O853">
        <v>0</v>
      </c>
      <c r="P853">
        <v>0</v>
      </c>
      <c r="Q853">
        <v>0</v>
      </c>
      <c r="R853">
        <v>0</v>
      </c>
      <c r="S853">
        <v>0</v>
      </c>
      <c r="T853">
        <v>1092.72</v>
      </c>
      <c r="U853">
        <v>1092.72</v>
      </c>
      <c r="V853">
        <v>202210</v>
      </c>
      <c r="W853">
        <v>202301</v>
      </c>
    </row>
    <row r="854" spans="1:23" x14ac:dyDescent="0.35">
      <c r="A854">
        <v>2022</v>
      </c>
      <c r="B854">
        <v>2022</v>
      </c>
      <c r="C854">
        <v>10</v>
      </c>
      <c r="D854" t="s">
        <v>82</v>
      </c>
      <c r="E854" t="s">
        <v>83</v>
      </c>
      <c r="F854" t="s">
        <v>84</v>
      </c>
      <c r="G854" t="s">
        <v>85</v>
      </c>
      <c r="H854">
        <v>82</v>
      </c>
      <c r="I854">
        <v>63.84</v>
      </c>
      <c r="J854">
        <v>1.3</v>
      </c>
      <c r="K854">
        <v>0</v>
      </c>
      <c r="O854">
        <v>0</v>
      </c>
      <c r="P854">
        <v>0</v>
      </c>
      <c r="Q854">
        <v>0</v>
      </c>
      <c r="R854">
        <v>0</v>
      </c>
      <c r="S854">
        <v>0</v>
      </c>
      <c r="T854">
        <v>65.14</v>
      </c>
      <c r="U854">
        <v>65.14</v>
      </c>
      <c r="V854">
        <v>202210</v>
      </c>
      <c r="W854">
        <v>202302</v>
      </c>
    </row>
    <row r="855" spans="1:23" x14ac:dyDescent="0.35">
      <c r="A855">
        <v>2022</v>
      </c>
      <c r="B855">
        <v>2022</v>
      </c>
      <c r="C855">
        <v>10</v>
      </c>
      <c r="D855" t="s">
        <v>82</v>
      </c>
      <c r="E855" t="s">
        <v>86</v>
      </c>
      <c r="F855" t="s">
        <v>87</v>
      </c>
      <c r="G855" t="s">
        <v>85</v>
      </c>
      <c r="H855">
        <v>71</v>
      </c>
      <c r="I855">
        <v>93.09</v>
      </c>
      <c r="J855">
        <v>1.9</v>
      </c>
      <c r="K855">
        <v>0</v>
      </c>
      <c r="O855">
        <v>0</v>
      </c>
      <c r="P855">
        <v>0</v>
      </c>
      <c r="Q855">
        <v>0</v>
      </c>
      <c r="R855">
        <v>0</v>
      </c>
      <c r="S855">
        <v>0</v>
      </c>
      <c r="T855">
        <v>94.99</v>
      </c>
      <c r="U855">
        <v>94.99</v>
      </c>
      <c r="V855">
        <v>202210</v>
      </c>
      <c r="W855">
        <v>202211</v>
      </c>
    </row>
    <row r="856" spans="1:23" x14ac:dyDescent="0.35">
      <c r="A856">
        <v>2022</v>
      </c>
      <c r="B856">
        <v>2022</v>
      </c>
      <c r="C856">
        <v>10</v>
      </c>
      <c r="D856" t="s">
        <v>88</v>
      </c>
      <c r="E856" t="s">
        <v>83</v>
      </c>
      <c r="F856" t="s">
        <v>84</v>
      </c>
      <c r="G856" t="s">
        <v>85</v>
      </c>
      <c r="H856">
        <v>10</v>
      </c>
      <c r="I856">
        <v>2342.0300000000002</v>
      </c>
      <c r="J856">
        <v>47.8</v>
      </c>
      <c r="K856">
        <v>0</v>
      </c>
      <c r="O856">
        <v>0</v>
      </c>
      <c r="P856">
        <v>0</v>
      </c>
      <c r="Q856">
        <v>0</v>
      </c>
      <c r="R856">
        <v>0</v>
      </c>
      <c r="S856">
        <v>0</v>
      </c>
      <c r="T856">
        <v>2389.83</v>
      </c>
      <c r="U856">
        <v>2389.83</v>
      </c>
      <c r="V856">
        <v>202210</v>
      </c>
      <c r="W856">
        <v>202210</v>
      </c>
    </row>
    <row r="857" spans="1:23" x14ac:dyDescent="0.35">
      <c r="A857">
        <v>2022</v>
      </c>
      <c r="B857">
        <v>2022</v>
      </c>
      <c r="C857">
        <v>10</v>
      </c>
      <c r="D857" t="s">
        <v>88</v>
      </c>
      <c r="E857" t="s">
        <v>83</v>
      </c>
      <c r="F857" t="s">
        <v>84</v>
      </c>
      <c r="G857" t="s">
        <v>85</v>
      </c>
      <c r="H857">
        <v>10</v>
      </c>
      <c r="I857">
        <v>4744.12</v>
      </c>
      <c r="J857">
        <v>96.82</v>
      </c>
      <c r="K857">
        <v>0</v>
      </c>
      <c r="O857">
        <v>0</v>
      </c>
      <c r="P857">
        <v>0</v>
      </c>
      <c r="Q857">
        <v>0</v>
      </c>
      <c r="R857">
        <v>0</v>
      </c>
      <c r="S857">
        <v>0</v>
      </c>
      <c r="T857">
        <v>4840.9399999999996</v>
      </c>
      <c r="U857">
        <v>4840.9399999999996</v>
      </c>
      <c r="V857">
        <v>202210</v>
      </c>
      <c r="W857">
        <v>202212</v>
      </c>
    </row>
    <row r="858" spans="1:23" x14ac:dyDescent="0.35">
      <c r="A858">
        <v>2022</v>
      </c>
      <c r="B858">
        <v>2022</v>
      </c>
      <c r="C858">
        <v>10</v>
      </c>
      <c r="D858" t="s">
        <v>88</v>
      </c>
      <c r="E858" t="s">
        <v>83</v>
      </c>
      <c r="F858" t="s">
        <v>84</v>
      </c>
      <c r="G858" t="s">
        <v>85</v>
      </c>
      <c r="H858">
        <v>20</v>
      </c>
      <c r="I858">
        <v>12775.92</v>
      </c>
      <c r="J858">
        <v>260.73</v>
      </c>
      <c r="K858">
        <v>0</v>
      </c>
      <c r="O858">
        <v>0</v>
      </c>
      <c r="P858">
        <v>0</v>
      </c>
      <c r="Q858">
        <v>0</v>
      </c>
      <c r="R858">
        <v>0</v>
      </c>
      <c r="S858">
        <v>0</v>
      </c>
      <c r="T858">
        <v>13036.65</v>
      </c>
      <c r="U858">
        <v>13036.65</v>
      </c>
      <c r="V858">
        <v>202210</v>
      </c>
      <c r="W858">
        <v>202212</v>
      </c>
    </row>
    <row r="859" spans="1:23" x14ac:dyDescent="0.35">
      <c r="A859">
        <v>2022</v>
      </c>
      <c r="B859">
        <v>2022</v>
      </c>
      <c r="C859">
        <v>10</v>
      </c>
      <c r="D859" t="s">
        <v>88</v>
      </c>
      <c r="E859" t="s">
        <v>83</v>
      </c>
      <c r="F859" t="s">
        <v>84</v>
      </c>
      <c r="G859" t="s">
        <v>85</v>
      </c>
      <c r="H859">
        <v>40</v>
      </c>
      <c r="I859">
        <v>7051.79</v>
      </c>
      <c r="J859">
        <v>143.9</v>
      </c>
      <c r="K859">
        <v>0</v>
      </c>
      <c r="O859">
        <v>0</v>
      </c>
      <c r="P859">
        <v>0</v>
      </c>
      <c r="Q859">
        <v>0</v>
      </c>
      <c r="R859">
        <v>0</v>
      </c>
      <c r="S859">
        <v>0</v>
      </c>
      <c r="T859">
        <v>7195.69</v>
      </c>
      <c r="U859">
        <v>7195.69</v>
      </c>
      <c r="V859">
        <v>202210</v>
      </c>
      <c r="W859">
        <v>202210</v>
      </c>
    </row>
    <row r="860" spans="1:23" x14ac:dyDescent="0.35">
      <c r="A860">
        <v>2022</v>
      </c>
      <c r="B860">
        <v>2022</v>
      </c>
      <c r="C860">
        <v>10</v>
      </c>
      <c r="D860" t="s">
        <v>88</v>
      </c>
      <c r="E860" t="s">
        <v>83</v>
      </c>
      <c r="F860" t="s">
        <v>84</v>
      </c>
      <c r="G860" t="s">
        <v>85</v>
      </c>
      <c r="H860">
        <v>40</v>
      </c>
      <c r="I860">
        <v>131404.43</v>
      </c>
      <c r="J860">
        <v>2681.91</v>
      </c>
      <c r="K860">
        <v>0</v>
      </c>
      <c r="O860">
        <v>0</v>
      </c>
      <c r="P860">
        <v>0</v>
      </c>
      <c r="Q860">
        <v>0</v>
      </c>
      <c r="R860">
        <v>0</v>
      </c>
      <c r="S860">
        <v>0</v>
      </c>
      <c r="T860">
        <v>134086.34</v>
      </c>
      <c r="U860">
        <v>134086.34</v>
      </c>
      <c r="V860">
        <v>202210</v>
      </c>
      <c r="W860">
        <v>202211</v>
      </c>
    </row>
    <row r="861" spans="1:23" x14ac:dyDescent="0.35">
      <c r="A861">
        <v>2022</v>
      </c>
      <c r="B861">
        <v>2022</v>
      </c>
      <c r="C861">
        <v>10</v>
      </c>
      <c r="D861" t="s">
        <v>88</v>
      </c>
      <c r="E861" t="s">
        <v>83</v>
      </c>
      <c r="F861" t="s">
        <v>84</v>
      </c>
      <c r="G861" t="s">
        <v>85</v>
      </c>
      <c r="H861">
        <v>40</v>
      </c>
      <c r="I861">
        <v>3414.92</v>
      </c>
      <c r="J861">
        <v>90.03</v>
      </c>
      <c r="K861">
        <v>996.99</v>
      </c>
      <c r="L861">
        <v>996.99</v>
      </c>
      <c r="O861">
        <v>0</v>
      </c>
      <c r="P861">
        <v>0</v>
      </c>
      <c r="Q861">
        <v>0</v>
      </c>
      <c r="R861">
        <v>0</v>
      </c>
      <c r="S861">
        <v>0</v>
      </c>
      <c r="T861">
        <v>3504.9500000000003</v>
      </c>
      <c r="U861">
        <v>4501.9400000000005</v>
      </c>
      <c r="V861">
        <v>202210</v>
      </c>
      <c r="W861">
        <v>202212</v>
      </c>
    </row>
    <row r="862" spans="1:23" x14ac:dyDescent="0.35">
      <c r="A862">
        <v>2022</v>
      </c>
      <c r="B862">
        <v>2022</v>
      </c>
      <c r="C862">
        <v>10</v>
      </c>
      <c r="D862" t="s">
        <v>88</v>
      </c>
      <c r="E862" t="s">
        <v>83</v>
      </c>
      <c r="F862" t="s">
        <v>84</v>
      </c>
      <c r="G862" t="s">
        <v>85</v>
      </c>
      <c r="H862">
        <v>40</v>
      </c>
      <c r="I862">
        <v>3998.79</v>
      </c>
      <c r="J862">
        <v>81.61</v>
      </c>
      <c r="K862">
        <v>0</v>
      </c>
      <c r="O862">
        <v>0</v>
      </c>
      <c r="P862">
        <v>0</v>
      </c>
      <c r="Q862">
        <v>0</v>
      </c>
      <c r="R862">
        <v>0</v>
      </c>
      <c r="S862">
        <v>0</v>
      </c>
      <c r="T862">
        <v>4080.4</v>
      </c>
      <c r="U862">
        <v>4080.4</v>
      </c>
      <c r="V862">
        <v>202210</v>
      </c>
      <c r="W862">
        <v>202301</v>
      </c>
    </row>
    <row r="863" spans="1:23" x14ac:dyDescent="0.35">
      <c r="A863">
        <v>2022</v>
      </c>
      <c r="B863">
        <v>2022</v>
      </c>
      <c r="C863">
        <v>10</v>
      </c>
      <c r="D863" t="s">
        <v>88</v>
      </c>
      <c r="E863" t="s">
        <v>83</v>
      </c>
      <c r="F863" t="s">
        <v>84</v>
      </c>
      <c r="G863" t="s">
        <v>85</v>
      </c>
      <c r="H863">
        <v>40</v>
      </c>
      <c r="I863">
        <v>66.28</v>
      </c>
      <c r="J863">
        <v>1.36</v>
      </c>
      <c r="K863">
        <v>0</v>
      </c>
      <c r="O863">
        <v>0</v>
      </c>
      <c r="P863">
        <v>0</v>
      </c>
      <c r="Q863">
        <v>0</v>
      </c>
      <c r="R863">
        <v>0</v>
      </c>
      <c r="S863">
        <v>0</v>
      </c>
      <c r="T863">
        <v>67.64</v>
      </c>
      <c r="U863">
        <v>67.64</v>
      </c>
      <c r="V863">
        <v>202210</v>
      </c>
      <c r="W863">
        <v>202302</v>
      </c>
    </row>
    <row r="864" spans="1:23" x14ac:dyDescent="0.35">
      <c r="A864">
        <v>2022</v>
      </c>
      <c r="B864">
        <v>2022</v>
      </c>
      <c r="C864">
        <v>10</v>
      </c>
      <c r="D864" t="s">
        <v>88</v>
      </c>
      <c r="E864" t="s">
        <v>83</v>
      </c>
      <c r="F864" t="s">
        <v>84</v>
      </c>
      <c r="G864" t="s">
        <v>85</v>
      </c>
      <c r="H864">
        <v>60</v>
      </c>
      <c r="I864">
        <v>13726.6</v>
      </c>
      <c r="J864">
        <v>280.13</v>
      </c>
      <c r="K864">
        <v>0</v>
      </c>
      <c r="O864">
        <v>0</v>
      </c>
      <c r="P864">
        <v>0</v>
      </c>
      <c r="Q864">
        <v>0</v>
      </c>
      <c r="R864">
        <v>0</v>
      </c>
      <c r="S864">
        <v>0</v>
      </c>
      <c r="T864">
        <v>14006.73</v>
      </c>
      <c r="U864">
        <v>14006.73</v>
      </c>
      <c r="V864">
        <v>202210</v>
      </c>
      <c r="W864">
        <v>202210</v>
      </c>
    </row>
    <row r="865" spans="1:23" x14ac:dyDescent="0.35">
      <c r="A865">
        <v>2022</v>
      </c>
      <c r="B865">
        <v>2022</v>
      </c>
      <c r="C865">
        <v>10</v>
      </c>
      <c r="D865" t="s">
        <v>88</v>
      </c>
      <c r="E865" t="s">
        <v>83</v>
      </c>
      <c r="F865" t="s">
        <v>84</v>
      </c>
      <c r="G865" t="s">
        <v>85</v>
      </c>
      <c r="H865">
        <v>60</v>
      </c>
      <c r="I865">
        <v>39521.699999999997</v>
      </c>
      <c r="J865">
        <v>806.57</v>
      </c>
      <c r="K865">
        <v>0</v>
      </c>
      <c r="O865">
        <v>1329.29</v>
      </c>
      <c r="P865">
        <v>1504.78</v>
      </c>
      <c r="Q865">
        <v>179.39</v>
      </c>
      <c r="R865">
        <v>9077.36</v>
      </c>
      <c r="S865">
        <v>576.23</v>
      </c>
      <c r="T865">
        <v>38998.980000000003</v>
      </c>
      <c r="U865">
        <v>38998.980000000003</v>
      </c>
      <c r="V865">
        <v>202210</v>
      </c>
      <c r="W865">
        <v>202211</v>
      </c>
    </row>
    <row r="866" spans="1:23" x14ac:dyDescent="0.35">
      <c r="A866">
        <v>2022</v>
      </c>
      <c r="B866">
        <v>2022</v>
      </c>
      <c r="C866">
        <v>10</v>
      </c>
      <c r="D866" t="s">
        <v>88</v>
      </c>
      <c r="E866" t="s">
        <v>83</v>
      </c>
      <c r="F866" t="s">
        <v>84</v>
      </c>
      <c r="G866" t="s">
        <v>85</v>
      </c>
      <c r="H866">
        <v>60</v>
      </c>
      <c r="I866">
        <v>49584.75</v>
      </c>
      <c r="J866">
        <v>1011.93</v>
      </c>
      <c r="K866">
        <v>0</v>
      </c>
      <c r="O866">
        <v>0</v>
      </c>
      <c r="P866">
        <v>0</v>
      </c>
      <c r="Q866">
        <v>0</v>
      </c>
      <c r="R866">
        <v>0</v>
      </c>
      <c r="S866">
        <v>0</v>
      </c>
      <c r="T866">
        <v>50596.68</v>
      </c>
      <c r="U866">
        <v>50596.68</v>
      </c>
      <c r="V866">
        <v>202210</v>
      </c>
      <c r="W866">
        <v>202212</v>
      </c>
    </row>
    <row r="867" spans="1:23" x14ac:dyDescent="0.35">
      <c r="A867">
        <v>2022</v>
      </c>
      <c r="B867">
        <v>2022</v>
      </c>
      <c r="C867">
        <v>10</v>
      </c>
      <c r="D867" t="s">
        <v>88</v>
      </c>
      <c r="E867" t="s">
        <v>83</v>
      </c>
      <c r="F867" t="s">
        <v>84</v>
      </c>
      <c r="G867" t="s">
        <v>85</v>
      </c>
      <c r="H867">
        <v>71</v>
      </c>
      <c r="I867">
        <v>16928.48</v>
      </c>
      <c r="J867">
        <v>345.41</v>
      </c>
      <c r="K867">
        <v>0</v>
      </c>
      <c r="O867">
        <v>0</v>
      </c>
      <c r="P867">
        <v>0</v>
      </c>
      <c r="Q867">
        <v>0</v>
      </c>
      <c r="R867">
        <v>0</v>
      </c>
      <c r="S867">
        <v>0</v>
      </c>
      <c r="T867">
        <v>17273.89</v>
      </c>
      <c r="U867">
        <v>17273.89</v>
      </c>
      <c r="V867">
        <v>202210</v>
      </c>
      <c r="W867">
        <v>202210</v>
      </c>
    </row>
    <row r="868" spans="1:23" x14ac:dyDescent="0.35">
      <c r="A868">
        <v>2022</v>
      </c>
      <c r="B868">
        <v>2022</v>
      </c>
      <c r="C868">
        <v>10</v>
      </c>
      <c r="D868" t="s">
        <v>88</v>
      </c>
      <c r="E868" t="s">
        <v>83</v>
      </c>
      <c r="F868" t="s">
        <v>84</v>
      </c>
      <c r="G868" t="s">
        <v>85</v>
      </c>
      <c r="H868">
        <v>71</v>
      </c>
      <c r="I868">
        <v>25383.49</v>
      </c>
      <c r="J868">
        <v>517.94000000000005</v>
      </c>
      <c r="K868">
        <v>0</v>
      </c>
      <c r="O868">
        <v>0</v>
      </c>
      <c r="P868">
        <v>0</v>
      </c>
      <c r="Q868">
        <v>0</v>
      </c>
      <c r="R868">
        <v>0</v>
      </c>
      <c r="S868">
        <v>0</v>
      </c>
      <c r="T868">
        <v>25901.43</v>
      </c>
      <c r="U868">
        <v>25901.43</v>
      </c>
      <c r="V868">
        <v>202210</v>
      </c>
      <c r="W868">
        <v>202211</v>
      </c>
    </row>
    <row r="869" spans="1:23" x14ac:dyDescent="0.35">
      <c r="A869">
        <v>2022</v>
      </c>
      <c r="B869">
        <v>2022</v>
      </c>
      <c r="C869">
        <v>10</v>
      </c>
      <c r="D869" t="s">
        <v>88</v>
      </c>
      <c r="E869" t="s">
        <v>83</v>
      </c>
      <c r="F869" t="s">
        <v>84</v>
      </c>
      <c r="G869" t="s">
        <v>85</v>
      </c>
      <c r="H869">
        <v>71</v>
      </c>
      <c r="I869">
        <v>6190.57</v>
      </c>
      <c r="J869">
        <v>126.38</v>
      </c>
      <c r="K869">
        <v>0</v>
      </c>
      <c r="O869">
        <v>0</v>
      </c>
      <c r="P869">
        <v>0</v>
      </c>
      <c r="Q869">
        <v>0</v>
      </c>
      <c r="R869">
        <v>0</v>
      </c>
      <c r="S869">
        <v>0</v>
      </c>
      <c r="T869">
        <v>6316.95</v>
      </c>
      <c r="U869">
        <v>6316.95</v>
      </c>
      <c r="V869">
        <v>202210</v>
      </c>
      <c r="W869">
        <v>202212</v>
      </c>
    </row>
    <row r="870" spans="1:23" x14ac:dyDescent="0.35">
      <c r="A870">
        <v>2022</v>
      </c>
      <c r="B870">
        <v>2022</v>
      </c>
      <c r="C870">
        <v>10</v>
      </c>
      <c r="D870" t="s">
        <v>88</v>
      </c>
      <c r="E870" t="s">
        <v>83</v>
      </c>
      <c r="F870" t="s">
        <v>84</v>
      </c>
      <c r="G870" t="s">
        <v>85</v>
      </c>
      <c r="H870">
        <v>71</v>
      </c>
      <c r="I870">
        <v>1818.51</v>
      </c>
      <c r="J870">
        <v>37.119999999999997</v>
      </c>
      <c r="K870">
        <v>0</v>
      </c>
      <c r="O870">
        <v>0</v>
      </c>
      <c r="P870">
        <v>0</v>
      </c>
      <c r="Q870">
        <v>0</v>
      </c>
      <c r="R870">
        <v>0</v>
      </c>
      <c r="S870">
        <v>0</v>
      </c>
      <c r="T870">
        <v>1855.63</v>
      </c>
      <c r="U870">
        <v>1855.63</v>
      </c>
      <c r="V870">
        <v>202210</v>
      </c>
      <c r="W870">
        <v>202301</v>
      </c>
    </row>
    <row r="871" spans="1:23" x14ac:dyDescent="0.35">
      <c r="A871">
        <v>2022</v>
      </c>
      <c r="B871">
        <v>2022</v>
      </c>
      <c r="C871">
        <v>10</v>
      </c>
      <c r="D871" t="s">
        <v>88</v>
      </c>
      <c r="E871" t="s">
        <v>83</v>
      </c>
      <c r="F871" t="s">
        <v>84</v>
      </c>
      <c r="G871" t="s">
        <v>85</v>
      </c>
      <c r="H871">
        <v>71</v>
      </c>
      <c r="I871">
        <v>1385.25</v>
      </c>
      <c r="J871">
        <v>28.25</v>
      </c>
      <c r="K871">
        <v>0</v>
      </c>
      <c r="O871">
        <v>0</v>
      </c>
      <c r="P871">
        <v>0</v>
      </c>
      <c r="Q871">
        <v>0</v>
      </c>
      <c r="R871">
        <v>0</v>
      </c>
      <c r="S871">
        <v>0</v>
      </c>
      <c r="T871">
        <v>1413.5</v>
      </c>
      <c r="U871">
        <v>1413.5</v>
      </c>
      <c r="V871">
        <v>202210</v>
      </c>
      <c r="W871">
        <v>202302</v>
      </c>
    </row>
    <row r="872" spans="1:23" x14ac:dyDescent="0.35">
      <c r="A872">
        <v>2022</v>
      </c>
      <c r="B872">
        <v>2022</v>
      </c>
      <c r="C872">
        <v>10</v>
      </c>
      <c r="D872" t="s">
        <v>88</v>
      </c>
      <c r="E872" t="s">
        <v>83</v>
      </c>
      <c r="F872" t="s">
        <v>84</v>
      </c>
      <c r="G872" t="s">
        <v>85</v>
      </c>
      <c r="H872">
        <v>81</v>
      </c>
      <c r="I872">
        <v>208.41</v>
      </c>
      <c r="J872">
        <v>4.26</v>
      </c>
      <c r="K872">
        <v>0</v>
      </c>
      <c r="O872">
        <v>0</v>
      </c>
      <c r="P872">
        <v>0</v>
      </c>
      <c r="Q872">
        <v>0</v>
      </c>
      <c r="R872">
        <v>0</v>
      </c>
      <c r="S872">
        <v>0</v>
      </c>
      <c r="T872">
        <v>212.67</v>
      </c>
      <c r="U872">
        <v>212.67</v>
      </c>
      <c r="V872">
        <v>202210</v>
      </c>
      <c r="W872">
        <v>202211</v>
      </c>
    </row>
    <row r="873" spans="1:23" x14ac:dyDescent="0.35">
      <c r="A873">
        <v>2022</v>
      </c>
      <c r="B873">
        <v>2022</v>
      </c>
      <c r="C873">
        <v>10</v>
      </c>
      <c r="D873" t="s">
        <v>88</v>
      </c>
      <c r="E873" t="s">
        <v>83</v>
      </c>
      <c r="F873" t="s">
        <v>84</v>
      </c>
      <c r="G873" t="s">
        <v>85</v>
      </c>
      <c r="H873">
        <v>82</v>
      </c>
      <c r="I873">
        <v>1103.29</v>
      </c>
      <c r="J873">
        <v>22.5</v>
      </c>
      <c r="K873">
        <v>0</v>
      </c>
      <c r="O873">
        <v>0</v>
      </c>
      <c r="P873">
        <v>0</v>
      </c>
      <c r="Q873">
        <v>0</v>
      </c>
      <c r="R873">
        <v>0</v>
      </c>
      <c r="S873">
        <v>0</v>
      </c>
      <c r="T873">
        <v>1125.79</v>
      </c>
      <c r="U873">
        <v>1125.79</v>
      </c>
      <c r="V873">
        <v>202210</v>
      </c>
      <c r="W873">
        <v>202210</v>
      </c>
    </row>
    <row r="874" spans="1:23" x14ac:dyDescent="0.35">
      <c r="A874">
        <v>2022</v>
      </c>
      <c r="B874">
        <v>2022</v>
      </c>
      <c r="C874">
        <v>10</v>
      </c>
      <c r="D874" t="s">
        <v>88</v>
      </c>
      <c r="E874" t="s">
        <v>83</v>
      </c>
      <c r="F874" t="s">
        <v>84</v>
      </c>
      <c r="G874" t="s">
        <v>85</v>
      </c>
      <c r="H874">
        <v>82</v>
      </c>
      <c r="I874">
        <v>682.22</v>
      </c>
      <c r="J874">
        <v>13.92</v>
      </c>
      <c r="K874">
        <v>0</v>
      </c>
      <c r="O874">
        <v>0</v>
      </c>
      <c r="P874">
        <v>0</v>
      </c>
      <c r="Q874">
        <v>0</v>
      </c>
      <c r="R874">
        <v>0</v>
      </c>
      <c r="S874">
        <v>0</v>
      </c>
      <c r="T874">
        <v>696.14</v>
      </c>
      <c r="U874">
        <v>696.14</v>
      </c>
      <c r="V874">
        <v>202210</v>
      </c>
      <c r="W874">
        <v>202211</v>
      </c>
    </row>
    <row r="875" spans="1:23" x14ac:dyDescent="0.35">
      <c r="A875">
        <v>2022</v>
      </c>
      <c r="B875">
        <v>2022</v>
      </c>
      <c r="C875">
        <v>10</v>
      </c>
      <c r="D875" t="s">
        <v>88</v>
      </c>
      <c r="E875" t="s">
        <v>83</v>
      </c>
      <c r="F875" t="s">
        <v>84</v>
      </c>
      <c r="G875" t="s">
        <v>85</v>
      </c>
      <c r="H875">
        <v>82</v>
      </c>
      <c r="I875">
        <v>-195.54</v>
      </c>
      <c r="J875">
        <v>-3.99</v>
      </c>
      <c r="K875">
        <v>0</v>
      </c>
      <c r="O875">
        <v>0</v>
      </c>
      <c r="P875">
        <v>0</v>
      </c>
      <c r="Q875">
        <v>0</v>
      </c>
      <c r="R875">
        <v>0</v>
      </c>
      <c r="S875">
        <v>0</v>
      </c>
      <c r="T875">
        <v>-199.53</v>
      </c>
      <c r="U875">
        <v>-199.53</v>
      </c>
      <c r="V875">
        <v>202210</v>
      </c>
      <c r="W875">
        <v>202212</v>
      </c>
    </row>
    <row r="876" spans="1:23" x14ac:dyDescent="0.35">
      <c r="A876">
        <v>2022</v>
      </c>
      <c r="B876">
        <v>2022</v>
      </c>
      <c r="C876">
        <v>10</v>
      </c>
      <c r="D876" t="s">
        <v>88</v>
      </c>
      <c r="E876" t="s">
        <v>86</v>
      </c>
      <c r="F876" t="s">
        <v>87</v>
      </c>
      <c r="G876" t="s">
        <v>85</v>
      </c>
      <c r="H876">
        <v>40</v>
      </c>
      <c r="I876">
        <v>2930.89</v>
      </c>
      <c r="J876">
        <v>59.77</v>
      </c>
      <c r="K876">
        <v>0</v>
      </c>
      <c r="O876">
        <v>0</v>
      </c>
      <c r="P876">
        <v>0</v>
      </c>
      <c r="Q876">
        <v>0</v>
      </c>
      <c r="R876">
        <v>0</v>
      </c>
      <c r="S876">
        <v>0</v>
      </c>
      <c r="T876">
        <v>2990.66</v>
      </c>
      <c r="U876">
        <v>2990.66</v>
      </c>
      <c r="V876">
        <v>202210</v>
      </c>
      <c r="W876">
        <v>202211</v>
      </c>
    </row>
    <row r="877" spans="1:23" x14ac:dyDescent="0.35">
      <c r="A877">
        <v>2022</v>
      </c>
      <c r="B877">
        <v>2022</v>
      </c>
      <c r="C877">
        <v>10</v>
      </c>
      <c r="D877" t="s">
        <v>88</v>
      </c>
      <c r="E877" t="s">
        <v>86</v>
      </c>
      <c r="F877" t="s">
        <v>87</v>
      </c>
      <c r="G877" t="s">
        <v>85</v>
      </c>
      <c r="H877">
        <v>71</v>
      </c>
      <c r="I877">
        <v>5.92</v>
      </c>
      <c r="J877">
        <v>0.12</v>
      </c>
      <c r="K877">
        <v>0</v>
      </c>
      <c r="O877">
        <v>0</v>
      </c>
      <c r="P877">
        <v>0</v>
      </c>
      <c r="Q877">
        <v>0</v>
      </c>
      <c r="R877">
        <v>0</v>
      </c>
      <c r="S877">
        <v>0</v>
      </c>
      <c r="T877">
        <v>6.04</v>
      </c>
      <c r="U877">
        <v>6.04</v>
      </c>
      <c r="V877">
        <v>202210</v>
      </c>
      <c r="W877">
        <v>202210</v>
      </c>
    </row>
    <row r="878" spans="1:23" x14ac:dyDescent="0.35">
      <c r="A878">
        <v>2022</v>
      </c>
      <c r="B878">
        <v>2022</v>
      </c>
      <c r="C878">
        <v>10</v>
      </c>
      <c r="D878" t="s">
        <v>88</v>
      </c>
      <c r="E878" t="s">
        <v>86</v>
      </c>
      <c r="F878" t="s">
        <v>87</v>
      </c>
      <c r="G878" t="s">
        <v>85</v>
      </c>
      <c r="H878">
        <v>71</v>
      </c>
      <c r="I878">
        <v>313.33</v>
      </c>
      <c r="J878">
        <v>6.39</v>
      </c>
      <c r="K878">
        <v>0</v>
      </c>
      <c r="O878">
        <v>0</v>
      </c>
      <c r="P878">
        <v>0</v>
      </c>
      <c r="Q878">
        <v>0</v>
      </c>
      <c r="R878">
        <v>0</v>
      </c>
      <c r="S878">
        <v>0</v>
      </c>
      <c r="T878">
        <v>319.72000000000003</v>
      </c>
      <c r="U878">
        <v>319.72000000000003</v>
      </c>
      <c r="V878">
        <v>202210</v>
      </c>
      <c r="W878">
        <v>202211</v>
      </c>
    </row>
    <row r="879" spans="1:23" x14ac:dyDescent="0.35">
      <c r="A879">
        <v>2022</v>
      </c>
      <c r="B879">
        <v>2022</v>
      </c>
      <c r="C879">
        <v>11</v>
      </c>
      <c r="D879" t="s">
        <v>82</v>
      </c>
      <c r="E879" t="s">
        <v>83</v>
      </c>
      <c r="F879" t="s">
        <v>84</v>
      </c>
      <c r="G879" t="s">
        <v>85</v>
      </c>
      <c r="H879">
        <v>10</v>
      </c>
      <c r="I879">
        <v>1492.4</v>
      </c>
      <c r="J879">
        <v>30.46</v>
      </c>
      <c r="K879">
        <v>0</v>
      </c>
      <c r="O879">
        <v>0</v>
      </c>
      <c r="P879">
        <v>0</v>
      </c>
      <c r="Q879">
        <v>0</v>
      </c>
      <c r="R879">
        <v>0</v>
      </c>
      <c r="S879">
        <v>0</v>
      </c>
      <c r="T879">
        <v>1522.86</v>
      </c>
      <c r="U879">
        <v>1522.86</v>
      </c>
      <c r="V879">
        <v>202211</v>
      </c>
      <c r="W879">
        <v>202211</v>
      </c>
    </row>
    <row r="880" spans="1:23" x14ac:dyDescent="0.35">
      <c r="A880">
        <v>2022</v>
      </c>
      <c r="B880">
        <v>2022</v>
      </c>
      <c r="C880">
        <v>11</v>
      </c>
      <c r="D880" t="s">
        <v>82</v>
      </c>
      <c r="E880" t="s">
        <v>83</v>
      </c>
      <c r="F880" t="s">
        <v>84</v>
      </c>
      <c r="G880" t="s">
        <v>85</v>
      </c>
      <c r="H880">
        <v>10</v>
      </c>
      <c r="I880">
        <v>29487.56</v>
      </c>
      <c r="J880">
        <v>601.79999999999995</v>
      </c>
      <c r="K880">
        <v>0</v>
      </c>
      <c r="O880">
        <v>0</v>
      </c>
      <c r="P880">
        <v>0</v>
      </c>
      <c r="Q880">
        <v>0</v>
      </c>
      <c r="R880">
        <v>0</v>
      </c>
      <c r="S880">
        <v>0</v>
      </c>
      <c r="T880">
        <v>30089.360000000001</v>
      </c>
      <c r="U880">
        <v>30089.360000000001</v>
      </c>
      <c r="V880">
        <v>202211</v>
      </c>
      <c r="W880">
        <v>202212</v>
      </c>
    </row>
    <row r="881" spans="1:23" x14ac:dyDescent="0.35">
      <c r="A881">
        <v>2022</v>
      </c>
      <c r="B881">
        <v>2022</v>
      </c>
      <c r="C881">
        <v>11</v>
      </c>
      <c r="D881" t="s">
        <v>82</v>
      </c>
      <c r="E881" t="s">
        <v>83</v>
      </c>
      <c r="F881" t="s">
        <v>84</v>
      </c>
      <c r="G881" t="s">
        <v>85</v>
      </c>
      <c r="H881">
        <v>10</v>
      </c>
      <c r="I881">
        <v>600.32000000000005</v>
      </c>
      <c r="J881">
        <v>12.26</v>
      </c>
      <c r="K881">
        <v>0</v>
      </c>
      <c r="O881">
        <v>0</v>
      </c>
      <c r="P881">
        <v>0</v>
      </c>
      <c r="Q881">
        <v>0</v>
      </c>
      <c r="R881">
        <v>0</v>
      </c>
      <c r="S881">
        <v>0</v>
      </c>
      <c r="T881">
        <v>612.58000000000004</v>
      </c>
      <c r="U881">
        <v>612.58000000000004</v>
      </c>
      <c r="V881">
        <v>202211</v>
      </c>
      <c r="W881">
        <v>202301</v>
      </c>
    </row>
    <row r="882" spans="1:23" x14ac:dyDescent="0.35">
      <c r="A882">
        <v>2022</v>
      </c>
      <c r="B882">
        <v>2022</v>
      </c>
      <c r="C882">
        <v>11</v>
      </c>
      <c r="D882" t="s">
        <v>82</v>
      </c>
      <c r="E882" t="s">
        <v>83</v>
      </c>
      <c r="F882" t="s">
        <v>84</v>
      </c>
      <c r="G882" t="s">
        <v>85</v>
      </c>
      <c r="H882">
        <v>10</v>
      </c>
      <c r="I882">
        <v>1222.3</v>
      </c>
      <c r="J882">
        <v>24.94</v>
      </c>
      <c r="K882">
        <v>0</v>
      </c>
      <c r="O882">
        <v>0</v>
      </c>
      <c r="P882">
        <v>0</v>
      </c>
      <c r="Q882">
        <v>0</v>
      </c>
      <c r="R882">
        <v>0</v>
      </c>
      <c r="S882">
        <v>0</v>
      </c>
      <c r="T882">
        <v>1247.24</v>
      </c>
      <c r="U882">
        <v>1247.24</v>
      </c>
      <c r="V882">
        <v>202211</v>
      </c>
      <c r="W882">
        <v>202302</v>
      </c>
    </row>
    <row r="883" spans="1:23" x14ac:dyDescent="0.35">
      <c r="A883">
        <v>2022</v>
      </c>
      <c r="B883">
        <v>2022</v>
      </c>
      <c r="C883">
        <v>11</v>
      </c>
      <c r="D883" t="s">
        <v>82</v>
      </c>
      <c r="E883" t="s">
        <v>83</v>
      </c>
      <c r="F883" t="s">
        <v>84</v>
      </c>
      <c r="G883" t="s">
        <v>85</v>
      </c>
      <c r="H883">
        <v>20</v>
      </c>
      <c r="I883">
        <v>235755.89</v>
      </c>
      <c r="J883">
        <v>4811.3100000000004</v>
      </c>
      <c r="K883">
        <v>0</v>
      </c>
      <c r="O883">
        <v>0</v>
      </c>
      <c r="P883">
        <v>0</v>
      </c>
      <c r="Q883">
        <v>0</v>
      </c>
      <c r="R883">
        <v>0</v>
      </c>
      <c r="S883">
        <v>0</v>
      </c>
      <c r="T883">
        <v>240567.2</v>
      </c>
      <c r="U883">
        <v>240567.2</v>
      </c>
      <c r="V883">
        <v>202211</v>
      </c>
      <c r="W883">
        <v>202212</v>
      </c>
    </row>
    <row r="884" spans="1:23" x14ac:dyDescent="0.35">
      <c r="A884">
        <v>2022</v>
      </c>
      <c r="B884">
        <v>2022</v>
      </c>
      <c r="C884">
        <v>11</v>
      </c>
      <c r="D884" t="s">
        <v>82</v>
      </c>
      <c r="E884" t="s">
        <v>83</v>
      </c>
      <c r="F884" t="s">
        <v>84</v>
      </c>
      <c r="G884" t="s">
        <v>85</v>
      </c>
      <c r="H884">
        <v>20</v>
      </c>
      <c r="I884">
        <v>43468.47</v>
      </c>
      <c r="J884">
        <v>887.11</v>
      </c>
      <c r="K884">
        <v>0</v>
      </c>
      <c r="O884">
        <v>0</v>
      </c>
      <c r="P884">
        <v>0</v>
      </c>
      <c r="Q884">
        <v>0</v>
      </c>
      <c r="R884">
        <v>0</v>
      </c>
      <c r="S884">
        <v>0</v>
      </c>
      <c r="T884">
        <v>44355.58</v>
      </c>
      <c r="U884">
        <v>44355.58</v>
      </c>
      <c r="V884">
        <v>202211</v>
      </c>
      <c r="W884">
        <v>202301</v>
      </c>
    </row>
    <row r="885" spans="1:23" x14ac:dyDescent="0.35">
      <c r="A885">
        <v>2022</v>
      </c>
      <c r="B885">
        <v>2022</v>
      </c>
      <c r="C885">
        <v>11</v>
      </c>
      <c r="D885" t="s">
        <v>82</v>
      </c>
      <c r="E885" t="s">
        <v>83</v>
      </c>
      <c r="F885" t="s">
        <v>84</v>
      </c>
      <c r="G885" t="s">
        <v>85</v>
      </c>
      <c r="H885">
        <v>40</v>
      </c>
      <c r="I885">
        <v>100466.69</v>
      </c>
      <c r="J885">
        <v>2097.2999999999997</v>
      </c>
      <c r="K885">
        <v>2309.4</v>
      </c>
      <c r="L885">
        <v>2309.4</v>
      </c>
      <c r="O885">
        <v>0</v>
      </c>
      <c r="P885">
        <v>0</v>
      </c>
      <c r="Q885">
        <v>0</v>
      </c>
      <c r="R885">
        <v>0</v>
      </c>
      <c r="S885">
        <v>0</v>
      </c>
      <c r="T885">
        <v>102563.99</v>
      </c>
      <c r="U885">
        <v>104873.39</v>
      </c>
      <c r="V885">
        <v>202211</v>
      </c>
      <c r="W885">
        <v>202211</v>
      </c>
    </row>
    <row r="886" spans="1:23" x14ac:dyDescent="0.35">
      <c r="A886">
        <v>2022</v>
      </c>
      <c r="B886">
        <v>2022</v>
      </c>
      <c r="C886">
        <v>11</v>
      </c>
      <c r="D886" t="s">
        <v>82</v>
      </c>
      <c r="E886" t="s">
        <v>83</v>
      </c>
      <c r="F886" t="s">
        <v>84</v>
      </c>
      <c r="G886" t="s">
        <v>85</v>
      </c>
      <c r="H886">
        <v>40</v>
      </c>
      <c r="I886">
        <v>444162.79000000004</v>
      </c>
      <c r="J886">
        <v>9424.3100000000013</v>
      </c>
      <c r="K886">
        <v>17660.150000000001</v>
      </c>
      <c r="L886">
        <v>17660.150000000001</v>
      </c>
      <c r="O886">
        <v>0</v>
      </c>
      <c r="P886">
        <v>0</v>
      </c>
      <c r="Q886">
        <v>0</v>
      </c>
      <c r="R886">
        <v>0</v>
      </c>
      <c r="S886">
        <v>0</v>
      </c>
      <c r="T886">
        <v>453587.10000000003</v>
      </c>
      <c r="U886">
        <v>471247.25</v>
      </c>
      <c r="V886">
        <v>202211</v>
      </c>
      <c r="W886">
        <v>202212</v>
      </c>
    </row>
    <row r="887" spans="1:23" x14ac:dyDescent="0.35">
      <c r="A887">
        <v>2022</v>
      </c>
      <c r="B887">
        <v>2022</v>
      </c>
      <c r="C887">
        <v>11</v>
      </c>
      <c r="D887" t="s">
        <v>82</v>
      </c>
      <c r="E887" t="s">
        <v>83</v>
      </c>
      <c r="F887" t="s">
        <v>84</v>
      </c>
      <c r="G887" t="s">
        <v>85</v>
      </c>
      <c r="H887">
        <v>40</v>
      </c>
      <c r="I887">
        <v>16217.08</v>
      </c>
      <c r="J887">
        <v>493.74</v>
      </c>
      <c r="K887">
        <v>7976.74</v>
      </c>
      <c r="L887">
        <v>7976.74</v>
      </c>
      <c r="O887">
        <v>0</v>
      </c>
      <c r="P887">
        <v>0</v>
      </c>
      <c r="Q887">
        <v>0</v>
      </c>
      <c r="R887">
        <v>0</v>
      </c>
      <c r="S887">
        <v>0</v>
      </c>
      <c r="T887">
        <v>16710.82</v>
      </c>
      <c r="U887">
        <v>24687.559999999998</v>
      </c>
      <c r="V887">
        <v>202211</v>
      </c>
      <c r="W887">
        <v>202301</v>
      </c>
    </row>
    <row r="888" spans="1:23" x14ac:dyDescent="0.35">
      <c r="A888">
        <v>2022</v>
      </c>
      <c r="B888">
        <v>2022</v>
      </c>
      <c r="C888">
        <v>11</v>
      </c>
      <c r="D888" t="s">
        <v>82</v>
      </c>
      <c r="E888" t="s">
        <v>83</v>
      </c>
      <c r="F888" t="s">
        <v>84</v>
      </c>
      <c r="G888" t="s">
        <v>85</v>
      </c>
      <c r="H888">
        <v>40</v>
      </c>
      <c r="I888">
        <v>18933.489999999998</v>
      </c>
      <c r="J888">
        <v>772.24</v>
      </c>
      <c r="K888">
        <v>18907.810000000001</v>
      </c>
      <c r="L888">
        <v>18907.810000000001</v>
      </c>
      <c r="O888">
        <v>0</v>
      </c>
      <c r="P888">
        <v>0</v>
      </c>
      <c r="Q888">
        <v>0</v>
      </c>
      <c r="R888">
        <v>0</v>
      </c>
      <c r="S888">
        <v>0</v>
      </c>
      <c r="T888">
        <v>19705.73</v>
      </c>
      <c r="U888">
        <v>38613.539999999994</v>
      </c>
      <c r="V888">
        <v>202211</v>
      </c>
      <c r="W888">
        <v>202302</v>
      </c>
    </row>
    <row r="889" spans="1:23" x14ac:dyDescent="0.35">
      <c r="A889">
        <v>2022</v>
      </c>
      <c r="B889">
        <v>2022</v>
      </c>
      <c r="C889">
        <v>11</v>
      </c>
      <c r="D889" t="s">
        <v>82</v>
      </c>
      <c r="E889" t="s">
        <v>83</v>
      </c>
      <c r="F889" t="s">
        <v>84</v>
      </c>
      <c r="G889" t="s">
        <v>85</v>
      </c>
      <c r="H889">
        <v>50</v>
      </c>
      <c r="I889">
        <v>27618.51</v>
      </c>
      <c r="J889">
        <v>563.63</v>
      </c>
      <c r="K889">
        <v>0</v>
      </c>
      <c r="O889">
        <v>0</v>
      </c>
      <c r="P889">
        <v>0</v>
      </c>
      <c r="Q889">
        <v>0</v>
      </c>
      <c r="R889">
        <v>0</v>
      </c>
      <c r="S889">
        <v>0</v>
      </c>
      <c r="T889">
        <v>28182.14</v>
      </c>
      <c r="U889">
        <v>28182.14</v>
      </c>
      <c r="V889">
        <v>202211</v>
      </c>
      <c r="W889">
        <v>202212</v>
      </c>
    </row>
    <row r="890" spans="1:23" x14ac:dyDescent="0.35">
      <c r="A890">
        <v>2022</v>
      </c>
      <c r="B890">
        <v>2022</v>
      </c>
      <c r="C890">
        <v>11</v>
      </c>
      <c r="D890" t="s">
        <v>82</v>
      </c>
      <c r="E890" t="s">
        <v>83</v>
      </c>
      <c r="F890" t="s">
        <v>84</v>
      </c>
      <c r="G890" t="s">
        <v>85</v>
      </c>
      <c r="H890">
        <v>60</v>
      </c>
      <c r="I890">
        <v>332961.65000000002</v>
      </c>
      <c r="J890">
        <v>6795.13</v>
      </c>
      <c r="K890">
        <v>0</v>
      </c>
      <c r="O890">
        <v>7871.88</v>
      </c>
      <c r="P890">
        <v>10698.65</v>
      </c>
      <c r="Q890">
        <v>1143.24</v>
      </c>
      <c r="R890">
        <v>39848.449999999997</v>
      </c>
      <c r="S890">
        <v>2711.41</v>
      </c>
      <c r="T890">
        <v>331884.90000000002</v>
      </c>
      <c r="U890">
        <v>331884.90000000002</v>
      </c>
      <c r="V890">
        <v>202211</v>
      </c>
      <c r="W890">
        <v>202211</v>
      </c>
    </row>
    <row r="891" spans="1:23" x14ac:dyDescent="0.35">
      <c r="A891">
        <v>2022</v>
      </c>
      <c r="B891">
        <v>2022</v>
      </c>
      <c r="C891">
        <v>11</v>
      </c>
      <c r="D891" t="s">
        <v>82</v>
      </c>
      <c r="E891" t="s">
        <v>83</v>
      </c>
      <c r="F891" t="s">
        <v>84</v>
      </c>
      <c r="G891" t="s">
        <v>85</v>
      </c>
      <c r="H891">
        <v>60</v>
      </c>
      <c r="I891">
        <v>963465.52</v>
      </c>
      <c r="J891">
        <v>19662.61</v>
      </c>
      <c r="K891">
        <v>0</v>
      </c>
      <c r="O891">
        <v>20344.099999999999</v>
      </c>
      <c r="P891">
        <v>28415.09</v>
      </c>
      <c r="Q891">
        <v>3139.49</v>
      </c>
      <c r="R891">
        <v>126880.73</v>
      </c>
      <c r="S891">
        <v>8648.8700000000008</v>
      </c>
      <c r="T891">
        <v>962784.03</v>
      </c>
      <c r="U891">
        <v>962784.03</v>
      </c>
      <c r="V891">
        <v>202211</v>
      </c>
      <c r="W891">
        <v>202212</v>
      </c>
    </row>
    <row r="892" spans="1:23" x14ac:dyDescent="0.35">
      <c r="A892">
        <v>2022</v>
      </c>
      <c r="B892">
        <v>2022</v>
      </c>
      <c r="C892">
        <v>11</v>
      </c>
      <c r="D892" t="s">
        <v>82</v>
      </c>
      <c r="E892" t="s">
        <v>83</v>
      </c>
      <c r="F892" t="s">
        <v>84</v>
      </c>
      <c r="G892" t="s">
        <v>85</v>
      </c>
      <c r="H892">
        <v>60</v>
      </c>
      <c r="I892">
        <v>259677.76</v>
      </c>
      <c r="J892">
        <v>5299.55</v>
      </c>
      <c r="K892">
        <v>0</v>
      </c>
      <c r="O892">
        <v>2095.9</v>
      </c>
      <c r="P892">
        <v>9998.3799999999992</v>
      </c>
      <c r="Q892">
        <v>711.2</v>
      </c>
      <c r="R892">
        <v>31742.12</v>
      </c>
      <c r="S892">
        <v>2181.58</v>
      </c>
      <c r="T892">
        <v>262881.40999999997</v>
      </c>
      <c r="U892">
        <v>262881.40999999997</v>
      </c>
      <c r="V892">
        <v>202211</v>
      </c>
      <c r="W892">
        <v>202301</v>
      </c>
    </row>
    <row r="893" spans="1:23" x14ac:dyDescent="0.35">
      <c r="A893">
        <v>2022</v>
      </c>
      <c r="B893">
        <v>2022</v>
      </c>
      <c r="C893">
        <v>11</v>
      </c>
      <c r="D893" t="s">
        <v>82</v>
      </c>
      <c r="E893" t="s">
        <v>83</v>
      </c>
      <c r="F893" t="s">
        <v>84</v>
      </c>
      <c r="G893" t="s">
        <v>85</v>
      </c>
      <c r="H893">
        <v>71</v>
      </c>
      <c r="I893">
        <v>212086.71</v>
      </c>
      <c r="J893">
        <v>4327.9399999999996</v>
      </c>
      <c r="K893">
        <v>0</v>
      </c>
      <c r="O893">
        <v>0</v>
      </c>
      <c r="P893">
        <v>0</v>
      </c>
      <c r="Q893">
        <v>0</v>
      </c>
      <c r="R893">
        <v>0</v>
      </c>
      <c r="S893">
        <v>0</v>
      </c>
      <c r="T893">
        <v>216414.65</v>
      </c>
      <c r="U893">
        <v>216414.65</v>
      </c>
      <c r="V893">
        <v>202211</v>
      </c>
      <c r="W893">
        <v>202211</v>
      </c>
    </row>
    <row r="894" spans="1:23" x14ac:dyDescent="0.35">
      <c r="A894">
        <v>2022</v>
      </c>
      <c r="B894">
        <v>2022</v>
      </c>
      <c r="C894">
        <v>11</v>
      </c>
      <c r="D894" t="s">
        <v>82</v>
      </c>
      <c r="E894" t="s">
        <v>83</v>
      </c>
      <c r="F894" t="s">
        <v>84</v>
      </c>
      <c r="G894" t="s">
        <v>85</v>
      </c>
      <c r="H894">
        <v>71</v>
      </c>
      <c r="I894">
        <v>433713.96</v>
      </c>
      <c r="J894">
        <v>8850.75</v>
      </c>
      <c r="K894">
        <v>0</v>
      </c>
      <c r="O894">
        <v>0</v>
      </c>
      <c r="P894">
        <v>0</v>
      </c>
      <c r="Q894">
        <v>0</v>
      </c>
      <c r="R894">
        <v>0</v>
      </c>
      <c r="S894">
        <v>0</v>
      </c>
      <c r="T894">
        <v>442564.71</v>
      </c>
      <c r="U894">
        <v>442564.71</v>
      </c>
      <c r="V894">
        <v>202211</v>
      </c>
      <c r="W894">
        <v>202212</v>
      </c>
    </row>
    <row r="895" spans="1:23" x14ac:dyDescent="0.35">
      <c r="A895">
        <v>2022</v>
      </c>
      <c r="B895">
        <v>2022</v>
      </c>
      <c r="C895">
        <v>11</v>
      </c>
      <c r="D895" t="s">
        <v>82</v>
      </c>
      <c r="E895" t="s">
        <v>83</v>
      </c>
      <c r="F895" t="s">
        <v>84</v>
      </c>
      <c r="G895" t="s">
        <v>85</v>
      </c>
      <c r="H895">
        <v>71</v>
      </c>
      <c r="I895">
        <v>42891.79</v>
      </c>
      <c r="J895">
        <v>875.6</v>
      </c>
      <c r="K895">
        <v>0</v>
      </c>
      <c r="O895">
        <v>0</v>
      </c>
      <c r="P895">
        <v>0</v>
      </c>
      <c r="Q895">
        <v>0</v>
      </c>
      <c r="R895">
        <v>0</v>
      </c>
      <c r="S895">
        <v>0</v>
      </c>
      <c r="T895">
        <v>43767.39</v>
      </c>
      <c r="U895">
        <v>43767.39</v>
      </c>
      <c r="V895">
        <v>202211</v>
      </c>
      <c r="W895">
        <v>202301</v>
      </c>
    </row>
    <row r="896" spans="1:23" x14ac:dyDescent="0.35">
      <c r="A896">
        <v>2022</v>
      </c>
      <c r="B896">
        <v>2022</v>
      </c>
      <c r="C896">
        <v>11</v>
      </c>
      <c r="D896" t="s">
        <v>82</v>
      </c>
      <c r="E896" t="s">
        <v>83</v>
      </c>
      <c r="F896" t="s">
        <v>84</v>
      </c>
      <c r="G896" t="s">
        <v>85</v>
      </c>
      <c r="H896">
        <v>71</v>
      </c>
      <c r="I896">
        <v>13075.14</v>
      </c>
      <c r="J896">
        <v>266.81</v>
      </c>
      <c r="K896">
        <v>0</v>
      </c>
      <c r="O896">
        <v>0</v>
      </c>
      <c r="P896">
        <v>0</v>
      </c>
      <c r="Q896">
        <v>0</v>
      </c>
      <c r="R896">
        <v>0</v>
      </c>
      <c r="S896">
        <v>0</v>
      </c>
      <c r="T896">
        <v>13341.95</v>
      </c>
      <c r="U896">
        <v>13341.95</v>
      </c>
      <c r="V896">
        <v>202211</v>
      </c>
      <c r="W896">
        <v>202302</v>
      </c>
    </row>
    <row r="897" spans="1:23" x14ac:dyDescent="0.35">
      <c r="A897">
        <v>2022</v>
      </c>
      <c r="B897">
        <v>2022</v>
      </c>
      <c r="C897">
        <v>11</v>
      </c>
      <c r="D897" t="s">
        <v>82</v>
      </c>
      <c r="E897" t="s">
        <v>83</v>
      </c>
      <c r="F897" t="s">
        <v>84</v>
      </c>
      <c r="G897" t="s">
        <v>85</v>
      </c>
      <c r="H897">
        <v>72</v>
      </c>
      <c r="I897">
        <v>579.72</v>
      </c>
      <c r="J897">
        <v>11.86</v>
      </c>
      <c r="K897">
        <v>0</v>
      </c>
      <c r="O897">
        <v>0</v>
      </c>
      <c r="P897">
        <v>0</v>
      </c>
      <c r="Q897">
        <v>0</v>
      </c>
      <c r="R897">
        <v>0</v>
      </c>
      <c r="S897">
        <v>0</v>
      </c>
      <c r="T897">
        <v>591.58000000000004</v>
      </c>
      <c r="U897">
        <v>591.58000000000004</v>
      </c>
      <c r="V897">
        <v>202211</v>
      </c>
      <c r="W897">
        <v>202211</v>
      </c>
    </row>
    <row r="898" spans="1:23" x14ac:dyDescent="0.35">
      <c r="A898">
        <v>2022</v>
      </c>
      <c r="B898">
        <v>2022</v>
      </c>
      <c r="C898">
        <v>11</v>
      </c>
      <c r="D898" t="s">
        <v>82</v>
      </c>
      <c r="E898" t="s">
        <v>83</v>
      </c>
      <c r="F898" t="s">
        <v>84</v>
      </c>
      <c r="G898" t="s">
        <v>85</v>
      </c>
      <c r="H898">
        <v>72</v>
      </c>
      <c r="I898">
        <v>7201.34</v>
      </c>
      <c r="J898">
        <v>146.96</v>
      </c>
      <c r="K898">
        <v>0</v>
      </c>
      <c r="O898">
        <v>0</v>
      </c>
      <c r="P898">
        <v>0</v>
      </c>
      <c r="Q898">
        <v>0</v>
      </c>
      <c r="R898">
        <v>0</v>
      </c>
      <c r="S898">
        <v>0</v>
      </c>
      <c r="T898">
        <v>7348.3</v>
      </c>
      <c r="U898">
        <v>7348.3</v>
      </c>
      <c r="V898">
        <v>202211</v>
      </c>
      <c r="W898">
        <v>202212</v>
      </c>
    </row>
    <row r="899" spans="1:23" x14ac:dyDescent="0.35">
      <c r="A899">
        <v>2022</v>
      </c>
      <c r="B899">
        <v>2022</v>
      </c>
      <c r="C899">
        <v>11</v>
      </c>
      <c r="D899" t="s">
        <v>82</v>
      </c>
      <c r="E899" t="s">
        <v>83</v>
      </c>
      <c r="F899" t="s">
        <v>84</v>
      </c>
      <c r="G899" t="s">
        <v>85</v>
      </c>
      <c r="H899">
        <v>72</v>
      </c>
      <c r="I899">
        <v>92.21</v>
      </c>
      <c r="J899">
        <v>1.88</v>
      </c>
      <c r="K899">
        <v>0</v>
      </c>
      <c r="O899">
        <v>0</v>
      </c>
      <c r="P899">
        <v>0</v>
      </c>
      <c r="Q899">
        <v>0</v>
      </c>
      <c r="R899">
        <v>0</v>
      </c>
      <c r="S899">
        <v>0</v>
      </c>
      <c r="T899">
        <v>94.09</v>
      </c>
      <c r="U899">
        <v>94.09</v>
      </c>
      <c r="V899">
        <v>202211</v>
      </c>
      <c r="W899">
        <v>202302</v>
      </c>
    </row>
    <row r="900" spans="1:23" x14ac:dyDescent="0.35">
      <c r="A900">
        <v>2022</v>
      </c>
      <c r="B900">
        <v>2022</v>
      </c>
      <c r="C900">
        <v>11</v>
      </c>
      <c r="D900" t="s">
        <v>82</v>
      </c>
      <c r="E900" t="s">
        <v>83</v>
      </c>
      <c r="F900" t="s">
        <v>84</v>
      </c>
      <c r="G900" t="s">
        <v>85</v>
      </c>
      <c r="H900">
        <v>81</v>
      </c>
      <c r="I900">
        <v>3169.59</v>
      </c>
      <c r="J900">
        <v>64.69</v>
      </c>
      <c r="K900">
        <v>0</v>
      </c>
      <c r="O900">
        <v>0</v>
      </c>
      <c r="P900">
        <v>0</v>
      </c>
      <c r="Q900">
        <v>0</v>
      </c>
      <c r="R900">
        <v>0</v>
      </c>
      <c r="S900">
        <v>0</v>
      </c>
      <c r="T900">
        <v>3234.28</v>
      </c>
      <c r="U900">
        <v>3234.28</v>
      </c>
      <c r="V900">
        <v>202211</v>
      </c>
      <c r="W900">
        <v>202211</v>
      </c>
    </row>
    <row r="901" spans="1:23" x14ac:dyDescent="0.35">
      <c r="A901">
        <v>2022</v>
      </c>
      <c r="B901">
        <v>2022</v>
      </c>
      <c r="C901">
        <v>11</v>
      </c>
      <c r="D901" t="s">
        <v>82</v>
      </c>
      <c r="E901" t="s">
        <v>83</v>
      </c>
      <c r="F901" t="s">
        <v>84</v>
      </c>
      <c r="G901" t="s">
        <v>85</v>
      </c>
      <c r="H901">
        <v>81</v>
      </c>
      <c r="I901">
        <v>3766.64</v>
      </c>
      <c r="J901">
        <v>76.92</v>
      </c>
      <c r="K901">
        <v>0</v>
      </c>
      <c r="O901">
        <v>0</v>
      </c>
      <c r="P901">
        <v>0</v>
      </c>
      <c r="Q901">
        <v>0</v>
      </c>
      <c r="R901">
        <v>0</v>
      </c>
      <c r="S901">
        <v>0</v>
      </c>
      <c r="T901">
        <v>3843.56</v>
      </c>
      <c r="U901">
        <v>3843.56</v>
      </c>
      <c r="V901">
        <v>202211</v>
      </c>
      <c r="W901">
        <v>202212</v>
      </c>
    </row>
    <row r="902" spans="1:23" x14ac:dyDescent="0.35">
      <c r="A902">
        <v>2022</v>
      </c>
      <c r="B902">
        <v>2022</v>
      </c>
      <c r="C902">
        <v>11</v>
      </c>
      <c r="D902" t="s">
        <v>82</v>
      </c>
      <c r="E902" t="s">
        <v>83</v>
      </c>
      <c r="F902" t="s">
        <v>84</v>
      </c>
      <c r="G902" t="s">
        <v>85</v>
      </c>
      <c r="H902">
        <v>81</v>
      </c>
      <c r="I902">
        <v>122.25</v>
      </c>
      <c r="J902">
        <v>2.4900000000000002</v>
      </c>
      <c r="K902">
        <v>0</v>
      </c>
      <c r="O902">
        <v>0</v>
      </c>
      <c r="P902">
        <v>0</v>
      </c>
      <c r="Q902">
        <v>0</v>
      </c>
      <c r="R902">
        <v>0</v>
      </c>
      <c r="S902">
        <v>0</v>
      </c>
      <c r="T902">
        <v>124.74</v>
      </c>
      <c r="U902">
        <v>124.74</v>
      </c>
      <c r="V902">
        <v>202211</v>
      </c>
      <c r="W902">
        <v>202301</v>
      </c>
    </row>
    <row r="903" spans="1:23" x14ac:dyDescent="0.35">
      <c r="A903">
        <v>2022</v>
      </c>
      <c r="B903">
        <v>2022</v>
      </c>
      <c r="C903">
        <v>11</v>
      </c>
      <c r="D903" t="s">
        <v>82</v>
      </c>
      <c r="E903" t="s">
        <v>83</v>
      </c>
      <c r="F903" t="s">
        <v>84</v>
      </c>
      <c r="G903" t="s">
        <v>85</v>
      </c>
      <c r="H903">
        <v>82</v>
      </c>
      <c r="I903">
        <v>39.130000000000003</v>
      </c>
      <c r="J903">
        <v>0.8</v>
      </c>
      <c r="K903">
        <v>0</v>
      </c>
      <c r="O903">
        <v>0</v>
      </c>
      <c r="P903">
        <v>0</v>
      </c>
      <c r="Q903">
        <v>0</v>
      </c>
      <c r="R903">
        <v>0</v>
      </c>
      <c r="S903">
        <v>0</v>
      </c>
      <c r="T903">
        <v>39.93</v>
      </c>
      <c r="U903">
        <v>39.93</v>
      </c>
      <c r="V903">
        <v>202211</v>
      </c>
      <c r="W903">
        <v>202208</v>
      </c>
    </row>
    <row r="904" spans="1:23" x14ac:dyDescent="0.35">
      <c r="A904">
        <v>2022</v>
      </c>
      <c r="B904">
        <v>2022</v>
      </c>
      <c r="C904">
        <v>11</v>
      </c>
      <c r="D904" t="s">
        <v>82</v>
      </c>
      <c r="E904" t="s">
        <v>83</v>
      </c>
      <c r="F904" t="s">
        <v>84</v>
      </c>
      <c r="G904" t="s">
        <v>85</v>
      </c>
      <c r="H904">
        <v>82</v>
      </c>
      <c r="I904">
        <v>149.06</v>
      </c>
      <c r="J904">
        <v>3.05</v>
      </c>
      <c r="K904">
        <v>0</v>
      </c>
      <c r="O904">
        <v>0</v>
      </c>
      <c r="P904">
        <v>0</v>
      </c>
      <c r="Q904">
        <v>0</v>
      </c>
      <c r="R904">
        <v>0</v>
      </c>
      <c r="S904">
        <v>0</v>
      </c>
      <c r="T904">
        <v>152.11000000000001</v>
      </c>
      <c r="U904">
        <v>152.11000000000001</v>
      </c>
      <c r="V904">
        <v>202211</v>
      </c>
      <c r="W904">
        <v>202209</v>
      </c>
    </row>
    <row r="905" spans="1:23" x14ac:dyDescent="0.35">
      <c r="A905">
        <v>2022</v>
      </c>
      <c r="B905">
        <v>2022</v>
      </c>
      <c r="C905">
        <v>11</v>
      </c>
      <c r="D905" t="s">
        <v>82</v>
      </c>
      <c r="E905" t="s">
        <v>83</v>
      </c>
      <c r="F905" t="s">
        <v>84</v>
      </c>
      <c r="G905" t="s">
        <v>85</v>
      </c>
      <c r="H905">
        <v>82</v>
      </c>
      <c r="I905">
        <v>424.61</v>
      </c>
      <c r="J905">
        <v>8.69</v>
      </c>
      <c r="K905">
        <v>0</v>
      </c>
      <c r="O905">
        <v>0</v>
      </c>
      <c r="P905">
        <v>0</v>
      </c>
      <c r="Q905">
        <v>0</v>
      </c>
      <c r="R905">
        <v>0</v>
      </c>
      <c r="S905">
        <v>0</v>
      </c>
      <c r="T905">
        <v>433.3</v>
      </c>
      <c r="U905">
        <v>433.3</v>
      </c>
      <c r="V905">
        <v>202211</v>
      </c>
      <c r="W905">
        <v>202210</v>
      </c>
    </row>
    <row r="906" spans="1:23" x14ac:dyDescent="0.35">
      <c r="A906">
        <v>2022</v>
      </c>
      <c r="B906">
        <v>2022</v>
      </c>
      <c r="C906">
        <v>11</v>
      </c>
      <c r="D906" t="s">
        <v>82</v>
      </c>
      <c r="E906" t="s">
        <v>83</v>
      </c>
      <c r="F906" t="s">
        <v>84</v>
      </c>
      <c r="G906" t="s">
        <v>85</v>
      </c>
      <c r="H906">
        <v>82</v>
      </c>
      <c r="I906">
        <v>15279.52</v>
      </c>
      <c r="J906">
        <v>311.76</v>
      </c>
      <c r="K906">
        <v>0</v>
      </c>
      <c r="O906">
        <v>0</v>
      </c>
      <c r="P906">
        <v>0</v>
      </c>
      <c r="Q906">
        <v>0</v>
      </c>
      <c r="R906">
        <v>0</v>
      </c>
      <c r="S906">
        <v>0</v>
      </c>
      <c r="T906">
        <v>15591.28</v>
      </c>
      <c r="U906">
        <v>15591.28</v>
      </c>
      <c r="V906">
        <v>202211</v>
      </c>
      <c r="W906">
        <v>202211</v>
      </c>
    </row>
    <row r="907" spans="1:23" x14ac:dyDescent="0.35">
      <c r="A907">
        <v>2022</v>
      </c>
      <c r="B907">
        <v>2022</v>
      </c>
      <c r="C907">
        <v>11</v>
      </c>
      <c r="D907" t="s">
        <v>82</v>
      </c>
      <c r="E907" t="s">
        <v>83</v>
      </c>
      <c r="F907" t="s">
        <v>84</v>
      </c>
      <c r="G907" t="s">
        <v>85</v>
      </c>
      <c r="H907">
        <v>82</v>
      </c>
      <c r="I907">
        <v>23414.07</v>
      </c>
      <c r="J907">
        <v>477.7</v>
      </c>
      <c r="K907">
        <v>0</v>
      </c>
      <c r="O907">
        <v>0</v>
      </c>
      <c r="P907">
        <v>0</v>
      </c>
      <c r="Q907">
        <v>0</v>
      </c>
      <c r="R907">
        <v>0</v>
      </c>
      <c r="S907">
        <v>0</v>
      </c>
      <c r="T907">
        <v>23891.77</v>
      </c>
      <c r="U907">
        <v>23891.77</v>
      </c>
      <c r="V907">
        <v>202211</v>
      </c>
      <c r="W907">
        <v>202212</v>
      </c>
    </row>
    <row r="908" spans="1:23" x14ac:dyDescent="0.35">
      <c r="A908">
        <v>2022</v>
      </c>
      <c r="B908">
        <v>2022</v>
      </c>
      <c r="C908">
        <v>11</v>
      </c>
      <c r="D908" t="s">
        <v>82</v>
      </c>
      <c r="E908" t="s">
        <v>83</v>
      </c>
      <c r="F908" t="s">
        <v>84</v>
      </c>
      <c r="G908" t="s">
        <v>85</v>
      </c>
      <c r="H908">
        <v>82</v>
      </c>
      <c r="I908">
        <v>1695.38</v>
      </c>
      <c r="J908">
        <v>34.57</v>
      </c>
      <c r="K908">
        <v>0</v>
      </c>
      <c r="O908">
        <v>0</v>
      </c>
      <c r="P908">
        <v>0</v>
      </c>
      <c r="Q908">
        <v>0</v>
      </c>
      <c r="R908">
        <v>0</v>
      </c>
      <c r="S908">
        <v>0</v>
      </c>
      <c r="T908">
        <v>1729.95</v>
      </c>
      <c r="U908">
        <v>1729.95</v>
      </c>
      <c r="V908">
        <v>202211</v>
      </c>
      <c r="W908">
        <v>202301</v>
      </c>
    </row>
    <row r="909" spans="1:23" x14ac:dyDescent="0.35">
      <c r="A909">
        <v>2022</v>
      </c>
      <c r="B909">
        <v>2022</v>
      </c>
      <c r="C909">
        <v>11</v>
      </c>
      <c r="D909" t="s">
        <v>82</v>
      </c>
      <c r="E909" t="s">
        <v>83</v>
      </c>
      <c r="F909" t="s">
        <v>84</v>
      </c>
      <c r="G909" t="s">
        <v>85</v>
      </c>
      <c r="H909">
        <v>82</v>
      </c>
      <c r="I909">
        <v>619.28</v>
      </c>
      <c r="J909">
        <v>12.62</v>
      </c>
      <c r="K909">
        <v>0</v>
      </c>
      <c r="O909">
        <v>0</v>
      </c>
      <c r="P909">
        <v>0</v>
      </c>
      <c r="Q909">
        <v>0</v>
      </c>
      <c r="R909">
        <v>0</v>
      </c>
      <c r="S909">
        <v>0</v>
      </c>
      <c r="T909">
        <v>631.9</v>
      </c>
      <c r="U909">
        <v>631.9</v>
      </c>
      <c r="V909">
        <v>202211</v>
      </c>
      <c r="W909">
        <v>202302</v>
      </c>
    </row>
    <row r="910" spans="1:23" x14ac:dyDescent="0.35">
      <c r="A910">
        <v>2022</v>
      </c>
      <c r="B910">
        <v>2022</v>
      </c>
      <c r="C910">
        <v>11</v>
      </c>
      <c r="D910" t="s">
        <v>82</v>
      </c>
      <c r="E910" t="s">
        <v>86</v>
      </c>
      <c r="F910" t="s">
        <v>87</v>
      </c>
      <c r="G910" t="s">
        <v>85</v>
      </c>
      <c r="H910">
        <v>71</v>
      </c>
      <c r="I910">
        <v>140.35</v>
      </c>
      <c r="J910">
        <v>2.87</v>
      </c>
      <c r="K910">
        <v>0</v>
      </c>
      <c r="O910">
        <v>0</v>
      </c>
      <c r="P910">
        <v>0</v>
      </c>
      <c r="Q910">
        <v>0</v>
      </c>
      <c r="R910">
        <v>0</v>
      </c>
      <c r="S910">
        <v>0</v>
      </c>
      <c r="T910">
        <v>143.22</v>
      </c>
      <c r="U910">
        <v>143.22</v>
      </c>
      <c r="V910">
        <v>202211</v>
      </c>
      <c r="W910">
        <v>202211</v>
      </c>
    </row>
    <row r="911" spans="1:23" x14ac:dyDescent="0.35">
      <c r="A911">
        <v>2022</v>
      </c>
      <c r="B911">
        <v>2022</v>
      </c>
      <c r="C911">
        <v>11</v>
      </c>
      <c r="D911" t="s">
        <v>82</v>
      </c>
      <c r="E911" t="s">
        <v>86</v>
      </c>
      <c r="F911" t="s">
        <v>87</v>
      </c>
      <c r="G911" t="s">
        <v>85</v>
      </c>
      <c r="H911">
        <v>71</v>
      </c>
      <c r="I911">
        <v>4.18</v>
      </c>
      <c r="J911">
        <v>0.09</v>
      </c>
      <c r="K911">
        <v>0</v>
      </c>
      <c r="O911">
        <v>0</v>
      </c>
      <c r="P911">
        <v>0</v>
      </c>
      <c r="Q911">
        <v>0</v>
      </c>
      <c r="R911">
        <v>0</v>
      </c>
      <c r="S911">
        <v>0</v>
      </c>
      <c r="T911">
        <v>4.2699999999999996</v>
      </c>
      <c r="U911">
        <v>4.2699999999999996</v>
      </c>
      <c r="V911">
        <v>202211</v>
      </c>
      <c r="W911">
        <v>202301</v>
      </c>
    </row>
    <row r="912" spans="1:23" x14ac:dyDescent="0.35">
      <c r="A912">
        <v>2022</v>
      </c>
      <c r="B912">
        <v>2022</v>
      </c>
      <c r="C912">
        <v>11</v>
      </c>
      <c r="D912" t="s">
        <v>88</v>
      </c>
      <c r="E912" t="s">
        <v>83</v>
      </c>
      <c r="F912" t="s">
        <v>84</v>
      </c>
      <c r="G912" t="s">
        <v>85</v>
      </c>
      <c r="H912">
        <v>10</v>
      </c>
      <c r="I912">
        <v>3517.41</v>
      </c>
      <c r="J912">
        <v>71.78</v>
      </c>
      <c r="K912">
        <v>0</v>
      </c>
      <c r="O912">
        <v>0</v>
      </c>
      <c r="P912">
        <v>0</v>
      </c>
      <c r="Q912">
        <v>0</v>
      </c>
      <c r="R912">
        <v>0</v>
      </c>
      <c r="S912">
        <v>0</v>
      </c>
      <c r="T912">
        <v>3589.19</v>
      </c>
      <c r="U912">
        <v>3589.19</v>
      </c>
      <c r="V912">
        <v>202211</v>
      </c>
      <c r="W912">
        <v>202212</v>
      </c>
    </row>
    <row r="913" spans="1:23" x14ac:dyDescent="0.35">
      <c r="A913">
        <v>2022</v>
      </c>
      <c r="B913">
        <v>2022</v>
      </c>
      <c r="C913">
        <v>11</v>
      </c>
      <c r="D913" t="s">
        <v>88</v>
      </c>
      <c r="E913" t="s">
        <v>83</v>
      </c>
      <c r="F913" t="s">
        <v>84</v>
      </c>
      <c r="G913" t="s">
        <v>85</v>
      </c>
      <c r="H913">
        <v>20</v>
      </c>
      <c r="I913">
        <v>8146.54</v>
      </c>
      <c r="J913">
        <v>166.26</v>
      </c>
      <c r="K913">
        <v>0</v>
      </c>
      <c r="O913">
        <v>0</v>
      </c>
      <c r="P913">
        <v>0</v>
      </c>
      <c r="Q913">
        <v>0</v>
      </c>
      <c r="R913">
        <v>0</v>
      </c>
      <c r="S913">
        <v>0</v>
      </c>
      <c r="T913">
        <v>8312.7999999999993</v>
      </c>
      <c r="U913">
        <v>8312.7999999999993</v>
      </c>
      <c r="V913">
        <v>202211</v>
      </c>
      <c r="W913">
        <v>202301</v>
      </c>
    </row>
    <row r="914" spans="1:23" x14ac:dyDescent="0.35">
      <c r="A914">
        <v>2022</v>
      </c>
      <c r="B914">
        <v>2022</v>
      </c>
      <c r="C914">
        <v>11</v>
      </c>
      <c r="D914" t="s">
        <v>88</v>
      </c>
      <c r="E914" t="s">
        <v>83</v>
      </c>
      <c r="F914" t="s">
        <v>84</v>
      </c>
      <c r="G914" t="s">
        <v>85</v>
      </c>
      <c r="H914">
        <v>40</v>
      </c>
      <c r="I914">
        <v>4345.2299999999996</v>
      </c>
      <c r="J914">
        <v>91.81</v>
      </c>
      <c r="K914">
        <v>153.96</v>
      </c>
      <c r="L914">
        <v>153.96</v>
      </c>
      <c r="O914">
        <v>0</v>
      </c>
      <c r="P914">
        <v>0</v>
      </c>
      <c r="Q914">
        <v>0</v>
      </c>
      <c r="R914">
        <v>0</v>
      </c>
      <c r="S914">
        <v>0</v>
      </c>
      <c r="T914">
        <v>4437.04</v>
      </c>
      <c r="U914">
        <v>4591</v>
      </c>
      <c r="V914">
        <v>202211</v>
      </c>
      <c r="W914">
        <v>202211</v>
      </c>
    </row>
    <row r="915" spans="1:23" x14ac:dyDescent="0.35">
      <c r="A915">
        <v>2022</v>
      </c>
      <c r="B915">
        <v>2022</v>
      </c>
      <c r="C915">
        <v>11</v>
      </c>
      <c r="D915" t="s">
        <v>88</v>
      </c>
      <c r="E915" t="s">
        <v>83</v>
      </c>
      <c r="F915" t="s">
        <v>84</v>
      </c>
      <c r="G915" t="s">
        <v>85</v>
      </c>
      <c r="H915">
        <v>40</v>
      </c>
      <c r="I915">
        <v>89733.07</v>
      </c>
      <c r="J915">
        <v>1843.59</v>
      </c>
      <c r="K915">
        <v>615.84</v>
      </c>
      <c r="L915">
        <v>615.84</v>
      </c>
      <c r="O915">
        <v>0</v>
      </c>
      <c r="P915">
        <v>0</v>
      </c>
      <c r="Q915">
        <v>0</v>
      </c>
      <c r="R915">
        <v>0</v>
      </c>
      <c r="S915">
        <v>0</v>
      </c>
      <c r="T915">
        <v>91576.66</v>
      </c>
      <c r="U915">
        <v>92192.5</v>
      </c>
      <c r="V915">
        <v>202211</v>
      </c>
      <c r="W915">
        <v>202212</v>
      </c>
    </row>
    <row r="916" spans="1:23" x14ac:dyDescent="0.35">
      <c r="A916">
        <v>2022</v>
      </c>
      <c r="B916">
        <v>2022</v>
      </c>
      <c r="C916">
        <v>11</v>
      </c>
      <c r="D916" t="s">
        <v>88</v>
      </c>
      <c r="E916" t="s">
        <v>83</v>
      </c>
      <c r="F916" t="s">
        <v>84</v>
      </c>
      <c r="G916" t="s">
        <v>85</v>
      </c>
      <c r="H916">
        <v>40</v>
      </c>
      <c r="I916">
        <v>5484.59</v>
      </c>
      <c r="J916">
        <v>116.63000000000001</v>
      </c>
      <c r="K916">
        <v>230.19</v>
      </c>
      <c r="L916">
        <v>230.19</v>
      </c>
      <c r="O916">
        <v>0</v>
      </c>
      <c r="P916">
        <v>0</v>
      </c>
      <c r="Q916">
        <v>0</v>
      </c>
      <c r="R916">
        <v>0</v>
      </c>
      <c r="S916">
        <v>0</v>
      </c>
      <c r="T916">
        <v>5601.22</v>
      </c>
      <c r="U916">
        <v>5831.4100000000008</v>
      </c>
      <c r="V916">
        <v>202211</v>
      </c>
      <c r="W916">
        <v>202301</v>
      </c>
    </row>
    <row r="917" spans="1:23" x14ac:dyDescent="0.35">
      <c r="A917">
        <v>2022</v>
      </c>
      <c r="B917">
        <v>2022</v>
      </c>
      <c r="C917">
        <v>11</v>
      </c>
      <c r="D917" t="s">
        <v>88</v>
      </c>
      <c r="E917" t="s">
        <v>83</v>
      </c>
      <c r="F917" t="s">
        <v>84</v>
      </c>
      <c r="G917" t="s">
        <v>85</v>
      </c>
      <c r="H917">
        <v>40</v>
      </c>
      <c r="I917">
        <v>2146.92</v>
      </c>
      <c r="J917">
        <v>59.53</v>
      </c>
      <c r="K917">
        <v>769.8</v>
      </c>
      <c r="L917">
        <v>769.8</v>
      </c>
      <c r="O917">
        <v>0</v>
      </c>
      <c r="P917">
        <v>0</v>
      </c>
      <c r="Q917">
        <v>0</v>
      </c>
      <c r="R917">
        <v>0</v>
      </c>
      <c r="S917">
        <v>0</v>
      </c>
      <c r="T917">
        <v>2206.4499999999998</v>
      </c>
      <c r="U917">
        <v>2976.25</v>
      </c>
      <c r="V917">
        <v>202211</v>
      </c>
      <c r="W917">
        <v>202302</v>
      </c>
    </row>
    <row r="918" spans="1:23" x14ac:dyDescent="0.35">
      <c r="A918">
        <v>2022</v>
      </c>
      <c r="B918">
        <v>2022</v>
      </c>
      <c r="C918">
        <v>11</v>
      </c>
      <c r="D918" t="s">
        <v>88</v>
      </c>
      <c r="E918" t="s">
        <v>83</v>
      </c>
      <c r="F918" t="s">
        <v>84</v>
      </c>
      <c r="G918" t="s">
        <v>85</v>
      </c>
      <c r="H918">
        <v>60</v>
      </c>
      <c r="I918">
        <v>159788.07</v>
      </c>
      <c r="J918">
        <v>3260.98</v>
      </c>
      <c r="K918">
        <v>0</v>
      </c>
      <c r="O918">
        <v>3097.82</v>
      </c>
      <c r="P918">
        <v>6089.76</v>
      </c>
      <c r="Q918">
        <v>676.07</v>
      </c>
      <c r="R918">
        <v>32228.73</v>
      </c>
      <c r="S918">
        <v>2190.42</v>
      </c>
      <c r="T918">
        <v>159951.23000000001</v>
      </c>
      <c r="U918">
        <v>159951.23000000001</v>
      </c>
      <c r="V918">
        <v>202211</v>
      </c>
      <c r="W918">
        <v>202212</v>
      </c>
    </row>
    <row r="919" spans="1:23" x14ac:dyDescent="0.35">
      <c r="A919">
        <v>2022</v>
      </c>
      <c r="B919">
        <v>2022</v>
      </c>
      <c r="C919">
        <v>11</v>
      </c>
      <c r="D919" t="s">
        <v>88</v>
      </c>
      <c r="E919" t="s">
        <v>83</v>
      </c>
      <c r="F919" t="s">
        <v>84</v>
      </c>
      <c r="G919" t="s">
        <v>85</v>
      </c>
      <c r="H919">
        <v>71</v>
      </c>
      <c r="I919">
        <v>12285.04</v>
      </c>
      <c r="J919">
        <v>250.65</v>
      </c>
      <c r="K919">
        <v>0</v>
      </c>
      <c r="O919">
        <v>0</v>
      </c>
      <c r="P919">
        <v>0</v>
      </c>
      <c r="Q919">
        <v>0</v>
      </c>
      <c r="R919">
        <v>0</v>
      </c>
      <c r="S919">
        <v>0</v>
      </c>
      <c r="T919">
        <v>12535.69</v>
      </c>
      <c r="U919">
        <v>12535.69</v>
      </c>
      <c r="V919">
        <v>202211</v>
      </c>
      <c r="W919">
        <v>202211</v>
      </c>
    </row>
    <row r="920" spans="1:23" x14ac:dyDescent="0.35">
      <c r="A920">
        <v>2022</v>
      </c>
      <c r="B920">
        <v>2022</v>
      </c>
      <c r="C920">
        <v>11</v>
      </c>
      <c r="D920" t="s">
        <v>88</v>
      </c>
      <c r="E920" t="s">
        <v>83</v>
      </c>
      <c r="F920" t="s">
        <v>84</v>
      </c>
      <c r="G920" t="s">
        <v>85</v>
      </c>
      <c r="H920">
        <v>71</v>
      </c>
      <c r="I920">
        <v>45426.53</v>
      </c>
      <c r="J920">
        <v>928.8</v>
      </c>
      <c r="K920">
        <v>82.94</v>
      </c>
      <c r="O920">
        <v>0</v>
      </c>
      <c r="P920">
        <v>0</v>
      </c>
      <c r="Q920">
        <v>0</v>
      </c>
      <c r="R920">
        <v>0</v>
      </c>
      <c r="S920">
        <v>0</v>
      </c>
      <c r="T920">
        <v>46438.27</v>
      </c>
      <c r="U920">
        <v>46438.27</v>
      </c>
      <c r="V920">
        <v>202211</v>
      </c>
      <c r="W920">
        <v>202212</v>
      </c>
    </row>
    <row r="921" spans="1:23" x14ac:dyDescent="0.35">
      <c r="A921">
        <v>2022</v>
      </c>
      <c r="B921">
        <v>2022</v>
      </c>
      <c r="C921">
        <v>11</v>
      </c>
      <c r="D921" t="s">
        <v>88</v>
      </c>
      <c r="E921" t="s">
        <v>83</v>
      </c>
      <c r="F921" t="s">
        <v>84</v>
      </c>
      <c r="G921" t="s">
        <v>85</v>
      </c>
      <c r="H921">
        <v>71</v>
      </c>
      <c r="I921">
        <v>3840.98</v>
      </c>
      <c r="J921">
        <v>78.39</v>
      </c>
      <c r="K921">
        <v>0</v>
      </c>
      <c r="O921">
        <v>0</v>
      </c>
      <c r="P921">
        <v>0</v>
      </c>
      <c r="Q921">
        <v>0</v>
      </c>
      <c r="R921">
        <v>0</v>
      </c>
      <c r="S921">
        <v>0</v>
      </c>
      <c r="T921">
        <v>3919.37</v>
      </c>
      <c r="U921">
        <v>3919.37</v>
      </c>
      <c r="V921">
        <v>202211</v>
      </c>
      <c r="W921">
        <v>202301</v>
      </c>
    </row>
    <row r="922" spans="1:23" x14ac:dyDescent="0.35">
      <c r="A922">
        <v>2022</v>
      </c>
      <c r="B922">
        <v>2022</v>
      </c>
      <c r="C922">
        <v>11</v>
      </c>
      <c r="D922" t="s">
        <v>88</v>
      </c>
      <c r="E922" t="s">
        <v>83</v>
      </c>
      <c r="F922" t="s">
        <v>84</v>
      </c>
      <c r="G922" t="s">
        <v>85</v>
      </c>
      <c r="H922">
        <v>71</v>
      </c>
      <c r="I922">
        <v>2743.45</v>
      </c>
      <c r="J922">
        <v>56</v>
      </c>
      <c r="K922">
        <v>0</v>
      </c>
      <c r="O922">
        <v>0</v>
      </c>
      <c r="P922">
        <v>0</v>
      </c>
      <c r="Q922">
        <v>0</v>
      </c>
      <c r="R922">
        <v>0</v>
      </c>
      <c r="S922">
        <v>0</v>
      </c>
      <c r="T922">
        <v>2799.45</v>
      </c>
      <c r="U922">
        <v>2799.45</v>
      </c>
      <c r="V922">
        <v>202211</v>
      </c>
      <c r="W922">
        <v>202302</v>
      </c>
    </row>
    <row r="923" spans="1:23" x14ac:dyDescent="0.35">
      <c r="A923">
        <v>2022</v>
      </c>
      <c r="B923">
        <v>2022</v>
      </c>
      <c r="C923">
        <v>11</v>
      </c>
      <c r="D923" t="s">
        <v>88</v>
      </c>
      <c r="E923" t="s">
        <v>83</v>
      </c>
      <c r="F923" t="s">
        <v>84</v>
      </c>
      <c r="G923" t="s">
        <v>85</v>
      </c>
      <c r="H923">
        <v>82</v>
      </c>
      <c r="I923">
        <v>6.53</v>
      </c>
      <c r="J923">
        <v>0.13</v>
      </c>
      <c r="K923">
        <v>0</v>
      </c>
      <c r="O923">
        <v>0</v>
      </c>
      <c r="P923">
        <v>0</v>
      </c>
      <c r="Q923">
        <v>0</v>
      </c>
      <c r="R923">
        <v>0</v>
      </c>
      <c r="S923">
        <v>0</v>
      </c>
      <c r="T923">
        <v>6.66</v>
      </c>
      <c r="U923">
        <v>6.66</v>
      </c>
      <c r="V923">
        <v>202211</v>
      </c>
      <c r="W923">
        <v>202210</v>
      </c>
    </row>
    <row r="924" spans="1:23" x14ac:dyDescent="0.35">
      <c r="A924">
        <v>2022</v>
      </c>
      <c r="B924">
        <v>2022</v>
      </c>
      <c r="C924">
        <v>11</v>
      </c>
      <c r="D924" t="s">
        <v>88</v>
      </c>
      <c r="E924" t="s">
        <v>83</v>
      </c>
      <c r="F924" t="s">
        <v>84</v>
      </c>
      <c r="G924" t="s">
        <v>85</v>
      </c>
      <c r="H924">
        <v>82</v>
      </c>
      <c r="I924">
        <v>934.86</v>
      </c>
      <c r="J924">
        <v>19.07</v>
      </c>
      <c r="K924">
        <v>0</v>
      </c>
      <c r="O924">
        <v>0</v>
      </c>
      <c r="P924">
        <v>0</v>
      </c>
      <c r="Q924">
        <v>0</v>
      </c>
      <c r="R924">
        <v>0</v>
      </c>
      <c r="S924">
        <v>0</v>
      </c>
      <c r="T924">
        <v>953.93</v>
      </c>
      <c r="U924">
        <v>953.93</v>
      </c>
      <c r="V924">
        <v>202211</v>
      </c>
      <c r="W924">
        <v>202211</v>
      </c>
    </row>
    <row r="925" spans="1:23" x14ac:dyDescent="0.35">
      <c r="A925">
        <v>2022</v>
      </c>
      <c r="B925">
        <v>2022</v>
      </c>
      <c r="C925">
        <v>11</v>
      </c>
      <c r="D925" t="s">
        <v>88</v>
      </c>
      <c r="E925" t="s">
        <v>83</v>
      </c>
      <c r="F925" t="s">
        <v>84</v>
      </c>
      <c r="G925" t="s">
        <v>85</v>
      </c>
      <c r="H925">
        <v>82</v>
      </c>
      <c r="I925">
        <v>511.88</v>
      </c>
      <c r="J925">
        <v>10.44</v>
      </c>
      <c r="K925">
        <v>0</v>
      </c>
      <c r="O925">
        <v>0</v>
      </c>
      <c r="P925">
        <v>0</v>
      </c>
      <c r="Q925">
        <v>0</v>
      </c>
      <c r="R925">
        <v>0</v>
      </c>
      <c r="S925">
        <v>0</v>
      </c>
      <c r="T925">
        <v>522.32000000000005</v>
      </c>
      <c r="U925">
        <v>522.32000000000005</v>
      </c>
      <c r="V925">
        <v>202211</v>
      </c>
      <c r="W925">
        <v>202212</v>
      </c>
    </row>
    <row r="926" spans="1:23" x14ac:dyDescent="0.35">
      <c r="A926">
        <v>2022</v>
      </c>
      <c r="B926">
        <v>2022</v>
      </c>
      <c r="C926">
        <v>11</v>
      </c>
      <c r="D926" t="s">
        <v>88</v>
      </c>
      <c r="E926" t="s">
        <v>83</v>
      </c>
      <c r="F926" t="s">
        <v>84</v>
      </c>
      <c r="G926" t="s">
        <v>85</v>
      </c>
      <c r="H926">
        <v>82</v>
      </c>
      <c r="I926">
        <v>707.55</v>
      </c>
      <c r="J926">
        <v>14.45</v>
      </c>
      <c r="K926">
        <v>0</v>
      </c>
      <c r="O926">
        <v>0</v>
      </c>
      <c r="P926">
        <v>0</v>
      </c>
      <c r="Q926">
        <v>0</v>
      </c>
      <c r="R926">
        <v>0</v>
      </c>
      <c r="S926">
        <v>0</v>
      </c>
      <c r="T926">
        <v>722</v>
      </c>
      <c r="U926">
        <v>722</v>
      </c>
      <c r="V926">
        <v>202211</v>
      </c>
      <c r="W926">
        <v>202302</v>
      </c>
    </row>
    <row r="927" spans="1:23" x14ac:dyDescent="0.35">
      <c r="A927">
        <v>2022</v>
      </c>
      <c r="B927">
        <v>2022</v>
      </c>
      <c r="C927">
        <v>11</v>
      </c>
      <c r="D927" t="s">
        <v>88</v>
      </c>
      <c r="E927" t="s">
        <v>86</v>
      </c>
      <c r="F927" t="s">
        <v>87</v>
      </c>
      <c r="G927" t="s">
        <v>85</v>
      </c>
      <c r="H927">
        <v>40</v>
      </c>
      <c r="I927">
        <v>3484.53</v>
      </c>
      <c r="J927">
        <v>71.14</v>
      </c>
      <c r="K927">
        <v>0</v>
      </c>
      <c r="O927">
        <v>0</v>
      </c>
      <c r="P927">
        <v>0</v>
      </c>
      <c r="Q927">
        <v>0</v>
      </c>
      <c r="R927">
        <v>0</v>
      </c>
      <c r="S927">
        <v>0</v>
      </c>
      <c r="T927">
        <v>3555.67</v>
      </c>
      <c r="U927">
        <v>3555.67</v>
      </c>
      <c r="V927">
        <v>202211</v>
      </c>
      <c r="W927">
        <v>202212</v>
      </c>
    </row>
    <row r="928" spans="1:23" x14ac:dyDescent="0.35">
      <c r="A928">
        <v>2022</v>
      </c>
      <c r="B928">
        <v>2022</v>
      </c>
      <c r="C928">
        <v>11</v>
      </c>
      <c r="D928" t="s">
        <v>88</v>
      </c>
      <c r="E928" t="s">
        <v>86</v>
      </c>
      <c r="F928" t="s">
        <v>87</v>
      </c>
      <c r="G928" t="s">
        <v>85</v>
      </c>
      <c r="H928">
        <v>71</v>
      </c>
      <c r="I928">
        <v>5.92</v>
      </c>
      <c r="J928">
        <v>0.12</v>
      </c>
      <c r="K928">
        <v>0</v>
      </c>
      <c r="O928">
        <v>0</v>
      </c>
      <c r="P928">
        <v>0</v>
      </c>
      <c r="Q928">
        <v>0</v>
      </c>
      <c r="R928">
        <v>0</v>
      </c>
      <c r="S928">
        <v>0</v>
      </c>
      <c r="T928">
        <v>6.04</v>
      </c>
      <c r="U928">
        <v>6.04</v>
      </c>
      <c r="V928">
        <v>202211</v>
      </c>
      <c r="W928">
        <v>202211</v>
      </c>
    </row>
    <row r="929" spans="1:23" x14ac:dyDescent="0.35">
      <c r="A929">
        <v>2022</v>
      </c>
      <c r="B929">
        <v>2022</v>
      </c>
      <c r="C929">
        <v>11</v>
      </c>
      <c r="D929" t="s">
        <v>88</v>
      </c>
      <c r="E929" t="s">
        <v>86</v>
      </c>
      <c r="F929" t="s">
        <v>87</v>
      </c>
      <c r="G929" t="s">
        <v>85</v>
      </c>
      <c r="H929">
        <v>71</v>
      </c>
      <c r="I929">
        <v>620.97</v>
      </c>
      <c r="J929">
        <v>12.68</v>
      </c>
      <c r="K929">
        <v>0</v>
      </c>
      <c r="O929">
        <v>0</v>
      </c>
      <c r="P929">
        <v>0</v>
      </c>
      <c r="Q929">
        <v>0</v>
      </c>
      <c r="R929">
        <v>0</v>
      </c>
      <c r="S929">
        <v>0</v>
      </c>
      <c r="T929">
        <v>633.65</v>
      </c>
      <c r="U929">
        <v>633.65</v>
      </c>
      <c r="V929">
        <v>202211</v>
      </c>
      <c r="W929">
        <v>202212</v>
      </c>
    </row>
    <row r="930" spans="1:23" x14ac:dyDescent="0.35">
      <c r="A930">
        <v>2022</v>
      </c>
      <c r="B930">
        <v>2022</v>
      </c>
      <c r="C930">
        <v>11</v>
      </c>
      <c r="D930" t="s">
        <v>88</v>
      </c>
      <c r="E930" t="s">
        <v>86</v>
      </c>
      <c r="F930" t="s">
        <v>87</v>
      </c>
      <c r="G930" t="s">
        <v>85</v>
      </c>
      <c r="H930">
        <v>71</v>
      </c>
      <c r="I930">
        <v>7.36</v>
      </c>
      <c r="J930">
        <v>0.15</v>
      </c>
      <c r="K930">
        <v>0</v>
      </c>
      <c r="O930">
        <v>0</v>
      </c>
      <c r="P930">
        <v>0</v>
      </c>
      <c r="Q930">
        <v>0</v>
      </c>
      <c r="R930">
        <v>0</v>
      </c>
      <c r="S930">
        <v>0</v>
      </c>
      <c r="T930">
        <v>7.51</v>
      </c>
      <c r="U930">
        <v>7.51</v>
      </c>
      <c r="V930">
        <v>202211</v>
      </c>
      <c r="W930">
        <v>202302</v>
      </c>
    </row>
    <row r="931" spans="1:23" x14ac:dyDescent="0.35">
      <c r="A931">
        <v>2022</v>
      </c>
      <c r="B931">
        <v>2022</v>
      </c>
      <c r="C931">
        <v>12</v>
      </c>
      <c r="D931" t="s">
        <v>82</v>
      </c>
      <c r="E931" t="s">
        <v>83</v>
      </c>
      <c r="F931" t="s">
        <v>84</v>
      </c>
      <c r="G931" t="s">
        <v>85</v>
      </c>
      <c r="H931">
        <v>10</v>
      </c>
      <c r="I931">
        <v>1063.3599999999999</v>
      </c>
      <c r="J931">
        <v>21.7</v>
      </c>
      <c r="K931">
        <v>0</v>
      </c>
      <c r="O931">
        <v>0</v>
      </c>
      <c r="P931">
        <v>0</v>
      </c>
      <c r="Q931">
        <v>0</v>
      </c>
      <c r="R931">
        <v>0</v>
      </c>
      <c r="S931">
        <v>0</v>
      </c>
      <c r="T931">
        <v>1085.06</v>
      </c>
      <c r="U931">
        <v>1085.06</v>
      </c>
      <c r="V931">
        <v>202212</v>
      </c>
      <c r="W931">
        <v>202212</v>
      </c>
    </row>
    <row r="932" spans="1:23" x14ac:dyDescent="0.35">
      <c r="A932">
        <v>2022</v>
      </c>
      <c r="B932">
        <v>2022</v>
      </c>
      <c r="C932">
        <v>12</v>
      </c>
      <c r="D932" t="s">
        <v>82</v>
      </c>
      <c r="E932" t="s">
        <v>83</v>
      </c>
      <c r="F932" t="s">
        <v>84</v>
      </c>
      <c r="G932" t="s">
        <v>85</v>
      </c>
      <c r="H932">
        <v>10</v>
      </c>
      <c r="I932">
        <v>18842.099999999999</v>
      </c>
      <c r="J932">
        <v>384.54</v>
      </c>
      <c r="K932">
        <v>0</v>
      </c>
      <c r="O932">
        <v>0</v>
      </c>
      <c r="P932">
        <v>0</v>
      </c>
      <c r="Q932">
        <v>0</v>
      </c>
      <c r="R932">
        <v>0</v>
      </c>
      <c r="S932">
        <v>0</v>
      </c>
      <c r="T932">
        <v>19226.64</v>
      </c>
      <c r="U932">
        <v>19226.64</v>
      </c>
      <c r="V932">
        <v>202212</v>
      </c>
      <c r="W932">
        <v>202301</v>
      </c>
    </row>
    <row r="933" spans="1:23" x14ac:dyDescent="0.35">
      <c r="A933">
        <v>2022</v>
      </c>
      <c r="B933">
        <v>2022</v>
      </c>
      <c r="C933">
        <v>12</v>
      </c>
      <c r="D933" t="s">
        <v>82</v>
      </c>
      <c r="E933" t="s">
        <v>83</v>
      </c>
      <c r="F933" t="s">
        <v>84</v>
      </c>
      <c r="G933" t="s">
        <v>85</v>
      </c>
      <c r="H933">
        <v>20</v>
      </c>
      <c r="I933">
        <v>270112.74</v>
      </c>
      <c r="J933">
        <v>5512.52</v>
      </c>
      <c r="K933">
        <v>0</v>
      </c>
      <c r="O933">
        <v>0</v>
      </c>
      <c r="P933">
        <v>0</v>
      </c>
      <c r="Q933">
        <v>0</v>
      </c>
      <c r="R933">
        <v>0</v>
      </c>
      <c r="S933">
        <v>0</v>
      </c>
      <c r="T933">
        <v>275625.26</v>
      </c>
      <c r="U933">
        <v>275625.26</v>
      </c>
      <c r="V933">
        <v>202212</v>
      </c>
      <c r="W933">
        <v>202301</v>
      </c>
    </row>
    <row r="934" spans="1:23" x14ac:dyDescent="0.35">
      <c r="A934">
        <v>2022</v>
      </c>
      <c r="B934">
        <v>2022</v>
      </c>
      <c r="C934">
        <v>12</v>
      </c>
      <c r="D934" t="s">
        <v>82</v>
      </c>
      <c r="E934" t="s">
        <v>83</v>
      </c>
      <c r="F934" t="s">
        <v>84</v>
      </c>
      <c r="G934" t="s">
        <v>85</v>
      </c>
      <c r="H934">
        <v>20</v>
      </c>
      <c r="I934">
        <v>85082.48</v>
      </c>
      <c r="J934">
        <v>1736.37</v>
      </c>
      <c r="K934">
        <v>0</v>
      </c>
      <c r="O934">
        <v>0</v>
      </c>
      <c r="P934">
        <v>0</v>
      </c>
      <c r="Q934">
        <v>0</v>
      </c>
      <c r="R934">
        <v>0</v>
      </c>
      <c r="S934">
        <v>0</v>
      </c>
      <c r="T934">
        <v>86818.85</v>
      </c>
      <c r="U934">
        <v>86818.85</v>
      </c>
      <c r="V934">
        <v>202212</v>
      </c>
      <c r="W934">
        <v>202302</v>
      </c>
    </row>
    <row r="935" spans="1:23" x14ac:dyDescent="0.35">
      <c r="A935">
        <v>2022</v>
      </c>
      <c r="B935">
        <v>2022</v>
      </c>
      <c r="C935">
        <v>12</v>
      </c>
      <c r="D935" t="s">
        <v>82</v>
      </c>
      <c r="E935" t="s">
        <v>83</v>
      </c>
      <c r="F935" t="s">
        <v>84</v>
      </c>
      <c r="G935" t="s">
        <v>85</v>
      </c>
      <c r="H935">
        <v>40</v>
      </c>
      <c r="I935">
        <v>154192.16</v>
      </c>
      <c r="J935">
        <v>3300.51</v>
      </c>
      <c r="K935">
        <v>7544.04</v>
      </c>
      <c r="L935">
        <v>7544.04</v>
      </c>
      <c r="O935">
        <v>0</v>
      </c>
      <c r="P935">
        <v>0</v>
      </c>
      <c r="Q935">
        <v>0</v>
      </c>
      <c r="R935">
        <v>0</v>
      </c>
      <c r="S935">
        <v>0</v>
      </c>
      <c r="T935">
        <v>157492.66999999998</v>
      </c>
      <c r="U935">
        <v>165036.71</v>
      </c>
      <c r="V935">
        <v>202212</v>
      </c>
      <c r="W935">
        <v>202212</v>
      </c>
    </row>
    <row r="936" spans="1:23" x14ac:dyDescent="0.35">
      <c r="A936">
        <v>2022</v>
      </c>
      <c r="B936">
        <v>2022</v>
      </c>
      <c r="C936">
        <v>12</v>
      </c>
      <c r="D936" t="s">
        <v>82</v>
      </c>
      <c r="E936" t="s">
        <v>83</v>
      </c>
      <c r="F936" t="s">
        <v>84</v>
      </c>
      <c r="G936" t="s">
        <v>85</v>
      </c>
      <c r="H936">
        <v>40</v>
      </c>
      <c r="I936">
        <v>317131.69</v>
      </c>
      <c r="J936">
        <v>6921.49</v>
      </c>
      <c r="K936">
        <v>22063.33</v>
      </c>
      <c r="L936">
        <v>22063.33</v>
      </c>
      <c r="O936">
        <v>0</v>
      </c>
      <c r="P936">
        <v>0</v>
      </c>
      <c r="Q936">
        <v>0</v>
      </c>
      <c r="R936">
        <v>0</v>
      </c>
      <c r="S936">
        <v>0</v>
      </c>
      <c r="T936">
        <v>324053.18</v>
      </c>
      <c r="U936">
        <v>346116.51</v>
      </c>
      <c r="V936">
        <v>202212</v>
      </c>
      <c r="W936">
        <v>202301</v>
      </c>
    </row>
    <row r="937" spans="1:23" x14ac:dyDescent="0.35">
      <c r="A937">
        <v>2022</v>
      </c>
      <c r="B937">
        <v>2022</v>
      </c>
      <c r="C937">
        <v>12</v>
      </c>
      <c r="D937" t="s">
        <v>82</v>
      </c>
      <c r="E937" t="s">
        <v>83</v>
      </c>
      <c r="F937" t="s">
        <v>84</v>
      </c>
      <c r="G937" t="s">
        <v>85</v>
      </c>
      <c r="H937">
        <v>40</v>
      </c>
      <c r="I937">
        <v>42878.01</v>
      </c>
      <c r="J937">
        <v>1025.93</v>
      </c>
      <c r="K937">
        <v>7397.54</v>
      </c>
      <c r="L937">
        <v>7397.54</v>
      </c>
      <c r="O937">
        <v>0</v>
      </c>
      <c r="P937">
        <v>0</v>
      </c>
      <c r="Q937">
        <v>0</v>
      </c>
      <c r="R937">
        <v>0</v>
      </c>
      <c r="S937">
        <v>0</v>
      </c>
      <c r="T937">
        <v>43903.94</v>
      </c>
      <c r="U937">
        <v>51301.48</v>
      </c>
      <c r="V937">
        <v>202212</v>
      </c>
      <c r="W937">
        <v>202302</v>
      </c>
    </row>
    <row r="938" spans="1:23" x14ac:dyDescent="0.35">
      <c r="A938">
        <v>2022</v>
      </c>
      <c r="B938">
        <v>2022</v>
      </c>
      <c r="C938">
        <v>12</v>
      </c>
      <c r="D938" t="s">
        <v>82</v>
      </c>
      <c r="E938" t="s">
        <v>83</v>
      </c>
      <c r="F938" t="s">
        <v>84</v>
      </c>
      <c r="G938" t="s">
        <v>85</v>
      </c>
      <c r="H938">
        <v>50</v>
      </c>
      <c r="I938">
        <v>28278.080000000002</v>
      </c>
      <c r="J938">
        <v>577.1</v>
      </c>
      <c r="K938">
        <v>0</v>
      </c>
      <c r="O938">
        <v>0</v>
      </c>
      <c r="P938">
        <v>0</v>
      </c>
      <c r="Q938">
        <v>0</v>
      </c>
      <c r="R938">
        <v>0</v>
      </c>
      <c r="S938">
        <v>0</v>
      </c>
      <c r="T938">
        <v>28855.18</v>
      </c>
      <c r="U938">
        <v>28855.18</v>
      </c>
      <c r="V938">
        <v>202212</v>
      </c>
      <c r="W938">
        <v>202301</v>
      </c>
    </row>
    <row r="939" spans="1:23" x14ac:dyDescent="0.35">
      <c r="A939">
        <v>2022</v>
      </c>
      <c r="B939">
        <v>2022</v>
      </c>
      <c r="C939">
        <v>12</v>
      </c>
      <c r="D939" t="s">
        <v>82</v>
      </c>
      <c r="E939" t="s">
        <v>83</v>
      </c>
      <c r="F939" t="s">
        <v>84</v>
      </c>
      <c r="G939" t="s">
        <v>85</v>
      </c>
      <c r="H939">
        <v>50</v>
      </c>
      <c r="I939">
        <v>2344.8000000000002</v>
      </c>
      <c r="J939">
        <v>47.86</v>
      </c>
      <c r="K939">
        <v>0</v>
      </c>
      <c r="O939">
        <v>0</v>
      </c>
      <c r="P939">
        <v>0</v>
      </c>
      <c r="Q939">
        <v>0</v>
      </c>
      <c r="R939">
        <v>0</v>
      </c>
      <c r="S939">
        <v>0</v>
      </c>
      <c r="T939">
        <v>2392.66</v>
      </c>
      <c r="U939">
        <v>2392.66</v>
      </c>
      <c r="V939">
        <v>202212</v>
      </c>
      <c r="W939">
        <v>202302</v>
      </c>
    </row>
    <row r="940" spans="1:23" x14ac:dyDescent="0.35">
      <c r="A940">
        <v>2022</v>
      </c>
      <c r="B940">
        <v>2022</v>
      </c>
      <c r="C940">
        <v>12</v>
      </c>
      <c r="D940" t="s">
        <v>82</v>
      </c>
      <c r="E940" t="s">
        <v>83</v>
      </c>
      <c r="F940" t="s">
        <v>84</v>
      </c>
      <c r="G940" t="s">
        <v>85</v>
      </c>
      <c r="H940">
        <v>60</v>
      </c>
      <c r="I940">
        <v>962433.7</v>
      </c>
      <c r="J940">
        <v>19641.52</v>
      </c>
      <c r="K940">
        <v>0</v>
      </c>
      <c r="O940">
        <v>19225.34</v>
      </c>
      <c r="P940">
        <v>30709.37</v>
      </c>
      <c r="Q940">
        <v>3493.86</v>
      </c>
      <c r="R940">
        <v>141227.35</v>
      </c>
      <c r="S940">
        <v>9627.74</v>
      </c>
      <c r="T940">
        <v>962849.88</v>
      </c>
      <c r="U940">
        <v>962849.88</v>
      </c>
      <c r="V940">
        <v>202212</v>
      </c>
      <c r="W940">
        <v>202212</v>
      </c>
    </row>
    <row r="941" spans="1:23" x14ac:dyDescent="0.35">
      <c r="A941">
        <v>2022</v>
      </c>
      <c r="B941">
        <v>2022</v>
      </c>
      <c r="C941">
        <v>12</v>
      </c>
      <c r="D941" t="s">
        <v>82</v>
      </c>
      <c r="E941" t="s">
        <v>83</v>
      </c>
      <c r="F941" t="s">
        <v>84</v>
      </c>
      <c r="G941" t="s">
        <v>85</v>
      </c>
      <c r="H941">
        <v>60</v>
      </c>
      <c r="I941">
        <v>961394.45</v>
      </c>
      <c r="J941">
        <v>19620.3</v>
      </c>
      <c r="K941">
        <v>0</v>
      </c>
      <c r="O941">
        <v>17408.669999999998</v>
      </c>
      <c r="P941">
        <v>28193.17</v>
      </c>
      <c r="Q941">
        <v>3112.64</v>
      </c>
      <c r="R941">
        <v>139794.53</v>
      </c>
      <c r="S941">
        <v>9431.0300000000007</v>
      </c>
      <c r="T941">
        <v>963606.08</v>
      </c>
      <c r="U941">
        <v>963606.08</v>
      </c>
      <c r="V941">
        <v>202212</v>
      </c>
      <c r="W941">
        <v>202301</v>
      </c>
    </row>
    <row r="942" spans="1:23" x14ac:dyDescent="0.35">
      <c r="A942">
        <v>2022</v>
      </c>
      <c r="B942">
        <v>2022</v>
      </c>
      <c r="C942">
        <v>12</v>
      </c>
      <c r="D942" t="s">
        <v>82</v>
      </c>
      <c r="E942" t="s">
        <v>83</v>
      </c>
      <c r="F942" t="s">
        <v>84</v>
      </c>
      <c r="G942" t="s">
        <v>85</v>
      </c>
      <c r="H942">
        <v>60</v>
      </c>
      <c r="I942">
        <v>67867.73</v>
      </c>
      <c r="J942">
        <v>1385.06</v>
      </c>
      <c r="K942">
        <v>0</v>
      </c>
      <c r="O942">
        <v>491.46</v>
      </c>
      <c r="P942">
        <v>2551.21</v>
      </c>
      <c r="Q942">
        <v>297.14</v>
      </c>
      <c r="R942">
        <v>11853.66</v>
      </c>
      <c r="S942">
        <v>724.06</v>
      </c>
      <c r="T942">
        <v>68761.33</v>
      </c>
      <c r="U942">
        <v>68761.33</v>
      </c>
      <c r="V942">
        <v>202212</v>
      </c>
      <c r="W942">
        <v>202302</v>
      </c>
    </row>
    <row r="943" spans="1:23" x14ac:dyDescent="0.35">
      <c r="A943">
        <v>2022</v>
      </c>
      <c r="B943">
        <v>2022</v>
      </c>
      <c r="C943">
        <v>12</v>
      </c>
      <c r="D943" t="s">
        <v>82</v>
      </c>
      <c r="E943" t="s">
        <v>83</v>
      </c>
      <c r="F943" t="s">
        <v>84</v>
      </c>
      <c r="G943" t="s">
        <v>85</v>
      </c>
      <c r="H943">
        <v>71</v>
      </c>
      <c r="I943">
        <v>268828.77</v>
      </c>
      <c r="J943">
        <v>5485.92</v>
      </c>
      <c r="K943">
        <v>0</v>
      </c>
      <c r="O943">
        <v>0</v>
      </c>
      <c r="P943">
        <v>0</v>
      </c>
      <c r="Q943">
        <v>0</v>
      </c>
      <c r="R943">
        <v>0</v>
      </c>
      <c r="S943">
        <v>0</v>
      </c>
      <c r="T943">
        <v>274314.69</v>
      </c>
      <c r="U943">
        <v>274314.69</v>
      </c>
      <c r="V943">
        <v>202212</v>
      </c>
      <c r="W943">
        <v>202212</v>
      </c>
    </row>
    <row r="944" spans="1:23" x14ac:dyDescent="0.35">
      <c r="A944">
        <v>2022</v>
      </c>
      <c r="B944">
        <v>2022</v>
      </c>
      <c r="C944">
        <v>12</v>
      </c>
      <c r="D944" t="s">
        <v>82</v>
      </c>
      <c r="E944" t="s">
        <v>83</v>
      </c>
      <c r="F944" t="s">
        <v>84</v>
      </c>
      <c r="G944" t="s">
        <v>85</v>
      </c>
      <c r="H944">
        <v>71</v>
      </c>
      <c r="I944">
        <v>296501.15000000002</v>
      </c>
      <c r="J944">
        <v>6050.81</v>
      </c>
      <c r="K944">
        <v>0</v>
      </c>
      <c r="O944">
        <v>0</v>
      </c>
      <c r="P944">
        <v>0</v>
      </c>
      <c r="Q944">
        <v>0</v>
      </c>
      <c r="R944">
        <v>0</v>
      </c>
      <c r="S944">
        <v>0</v>
      </c>
      <c r="T944">
        <v>302551.96000000002</v>
      </c>
      <c r="U944">
        <v>302551.96000000002</v>
      </c>
      <c r="V944">
        <v>202212</v>
      </c>
      <c r="W944">
        <v>202301</v>
      </c>
    </row>
    <row r="945" spans="1:23" x14ac:dyDescent="0.35">
      <c r="A945">
        <v>2022</v>
      </c>
      <c r="B945">
        <v>2022</v>
      </c>
      <c r="C945">
        <v>12</v>
      </c>
      <c r="D945" t="s">
        <v>82</v>
      </c>
      <c r="E945" t="s">
        <v>83</v>
      </c>
      <c r="F945" t="s">
        <v>84</v>
      </c>
      <c r="G945" t="s">
        <v>85</v>
      </c>
      <c r="H945">
        <v>71</v>
      </c>
      <c r="I945">
        <v>39243.589999999997</v>
      </c>
      <c r="J945">
        <v>800.96</v>
      </c>
      <c r="K945">
        <v>0</v>
      </c>
      <c r="O945">
        <v>0</v>
      </c>
      <c r="P945">
        <v>0</v>
      </c>
      <c r="Q945">
        <v>0</v>
      </c>
      <c r="R945">
        <v>0</v>
      </c>
      <c r="S945">
        <v>0</v>
      </c>
      <c r="T945">
        <v>40044.550000000003</v>
      </c>
      <c r="U945">
        <v>40044.550000000003</v>
      </c>
      <c r="V945">
        <v>202212</v>
      </c>
      <c r="W945">
        <v>202302</v>
      </c>
    </row>
    <row r="946" spans="1:23" x14ac:dyDescent="0.35">
      <c r="A946">
        <v>2022</v>
      </c>
      <c r="B946">
        <v>2022</v>
      </c>
      <c r="C946">
        <v>12</v>
      </c>
      <c r="D946" t="s">
        <v>82</v>
      </c>
      <c r="E946" t="s">
        <v>83</v>
      </c>
      <c r="F946" t="s">
        <v>84</v>
      </c>
      <c r="G946" t="s">
        <v>85</v>
      </c>
      <c r="H946">
        <v>72</v>
      </c>
      <c r="I946">
        <v>767.66</v>
      </c>
      <c r="J946">
        <v>15.69</v>
      </c>
      <c r="K946">
        <v>0</v>
      </c>
      <c r="O946">
        <v>0</v>
      </c>
      <c r="P946">
        <v>0</v>
      </c>
      <c r="Q946">
        <v>0</v>
      </c>
      <c r="R946">
        <v>0</v>
      </c>
      <c r="S946">
        <v>0</v>
      </c>
      <c r="T946">
        <v>783.35</v>
      </c>
      <c r="U946">
        <v>783.35</v>
      </c>
      <c r="V946">
        <v>202212</v>
      </c>
      <c r="W946">
        <v>202212</v>
      </c>
    </row>
    <row r="947" spans="1:23" x14ac:dyDescent="0.35">
      <c r="A947">
        <v>2022</v>
      </c>
      <c r="B947">
        <v>2022</v>
      </c>
      <c r="C947">
        <v>12</v>
      </c>
      <c r="D947" t="s">
        <v>82</v>
      </c>
      <c r="E947" t="s">
        <v>83</v>
      </c>
      <c r="F947" t="s">
        <v>84</v>
      </c>
      <c r="G947" t="s">
        <v>85</v>
      </c>
      <c r="H947">
        <v>72</v>
      </c>
      <c r="I947">
        <v>372.18</v>
      </c>
      <c r="J947">
        <v>7.59</v>
      </c>
      <c r="K947">
        <v>0</v>
      </c>
      <c r="O947">
        <v>0</v>
      </c>
      <c r="P947">
        <v>0</v>
      </c>
      <c r="Q947">
        <v>0</v>
      </c>
      <c r="R947">
        <v>0</v>
      </c>
      <c r="S947">
        <v>0</v>
      </c>
      <c r="T947">
        <v>379.77</v>
      </c>
      <c r="U947">
        <v>379.77</v>
      </c>
      <c r="V947">
        <v>202212</v>
      </c>
      <c r="W947">
        <v>202301</v>
      </c>
    </row>
    <row r="948" spans="1:23" x14ac:dyDescent="0.35">
      <c r="A948">
        <v>2022</v>
      </c>
      <c r="B948">
        <v>2022</v>
      </c>
      <c r="C948">
        <v>12</v>
      </c>
      <c r="D948" t="s">
        <v>82</v>
      </c>
      <c r="E948" t="s">
        <v>83</v>
      </c>
      <c r="F948" t="s">
        <v>84</v>
      </c>
      <c r="G948" t="s">
        <v>85</v>
      </c>
      <c r="H948">
        <v>72</v>
      </c>
      <c r="I948">
        <v>4906.5600000000004</v>
      </c>
      <c r="J948">
        <v>100.13</v>
      </c>
      <c r="K948">
        <v>0</v>
      </c>
      <c r="O948">
        <v>0</v>
      </c>
      <c r="P948">
        <v>0</v>
      </c>
      <c r="Q948">
        <v>0</v>
      </c>
      <c r="R948">
        <v>0</v>
      </c>
      <c r="S948">
        <v>0</v>
      </c>
      <c r="T948">
        <v>5006.6899999999996</v>
      </c>
      <c r="U948">
        <v>5006.6899999999996</v>
      </c>
      <c r="V948">
        <v>202212</v>
      </c>
      <c r="W948">
        <v>202302</v>
      </c>
    </row>
    <row r="949" spans="1:23" x14ac:dyDescent="0.35">
      <c r="A949">
        <v>2022</v>
      </c>
      <c r="B949">
        <v>2022</v>
      </c>
      <c r="C949">
        <v>12</v>
      </c>
      <c r="D949" t="s">
        <v>82</v>
      </c>
      <c r="E949" t="s">
        <v>83</v>
      </c>
      <c r="F949" t="s">
        <v>84</v>
      </c>
      <c r="G949" t="s">
        <v>85</v>
      </c>
      <c r="H949">
        <v>81</v>
      </c>
      <c r="I949">
        <v>5146.3599999999997</v>
      </c>
      <c r="J949">
        <v>105.02</v>
      </c>
      <c r="K949">
        <v>0</v>
      </c>
      <c r="O949">
        <v>0</v>
      </c>
      <c r="P949">
        <v>0</v>
      </c>
      <c r="Q949">
        <v>0</v>
      </c>
      <c r="R949">
        <v>0</v>
      </c>
      <c r="S949">
        <v>0</v>
      </c>
      <c r="T949">
        <v>5251.38</v>
      </c>
      <c r="U949">
        <v>5251.38</v>
      </c>
      <c r="V949">
        <v>202212</v>
      </c>
      <c r="W949">
        <v>202212</v>
      </c>
    </row>
    <row r="950" spans="1:23" x14ac:dyDescent="0.35">
      <c r="A950">
        <v>2022</v>
      </c>
      <c r="B950">
        <v>2022</v>
      </c>
      <c r="C950">
        <v>12</v>
      </c>
      <c r="D950" t="s">
        <v>82</v>
      </c>
      <c r="E950" t="s">
        <v>83</v>
      </c>
      <c r="F950" t="s">
        <v>84</v>
      </c>
      <c r="G950" t="s">
        <v>85</v>
      </c>
      <c r="H950">
        <v>81</v>
      </c>
      <c r="I950">
        <v>3922.02</v>
      </c>
      <c r="J950">
        <v>80.09</v>
      </c>
      <c r="K950">
        <v>0</v>
      </c>
      <c r="O950">
        <v>0</v>
      </c>
      <c r="P950">
        <v>0</v>
      </c>
      <c r="Q950">
        <v>0</v>
      </c>
      <c r="R950">
        <v>0</v>
      </c>
      <c r="S950">
        <v>0</v>
      </c>
      <c r="T950">
        <v>4002.11</v>
      </c>
      <c r="U950">
        <v>4002.11</v>
      </c>
      <c r="V950">
        <v>202212</v>
      </c>
      <c r="W950">
        <v>202301</v>
      </c>
    </row>
    <row r="951" spans="1:23" x14ac:dyDescent="0.35">
      <c r="A951">
        <v>2022</v>
      </c>
      <c r="B951">
        <v>2022</v>
      </c>
      <c r="C951">
        <v>12</v>
      </c>
      <c r="D951" t="s">
        <v>82</v>
      </c>
      <c r="E951" t="s">
        <v>83</v>
      </c>
      <c r="F951" t="s">
        <v>84</v>
      </c>
      <c r="G951" t="s">
        <v>85</v>
      </c>
      <c r="H951">
        <v>81</v>
      </c>
      <c r="I951">
        <v>45.47</v>
      </c>
      <c r="J951">
        <v>0.93</v>
      </c>
      <c r="K951">
        <v>0</v>
      </c>
      <c r="O951">
        <v>0</v>
      </c>
      <c r="P951">
        <v>0</v>
      </c>
      <c r="Q951">
        <v>0</v>
      </c>
      <c r="R951">
        <v>0</v>
      </c>
      <c r="S951">
        <v>0</v>
      </c>
      <c r="T951">
        <v>46.4</v>
      </c>
      <c r="U951">
        <v>46.4</v>
      </c>
      <c r="V951">
        <v>202212</v>
      </c>
      <c r="W951">
        <v>202302</v>
      </c>
    </row>
    <row r="952" spans="1:23" x14ac:dyDescent="0.35">
      <c r="A952">
        <v>2022</v>
      </c>
      <c r="B952">
        <v>2022</v>
      </c>
      <c r="C952">
        <v>12</v>
      </c>
      <c r="D952" t="s">
        <v>82</v>
      </c>
      <c r="E952" t="s">
        <v>83</v>
      </c>
      <c r="F952" t="s">
        <v>84</v>
      </c>
      <c r="G952" t="s">
        <v>85</v>
      </c>
      <c r="H952">
        <v>82</v>
      </c>
      <c r="I952">
        <v>112</v>
      </c>
      <c r="J952">
        <v>2.29</v>
      </c>
      <c r="K952">
        <v>0</v>
      </c>
      <c r="O952">
        <v>0</v>
      </c>
      <c r="P952">
        <v>0</v>
      </c>
      <c r="Q952">
        <v>0</v>
      </c>
      <c r="R952">
        <v>0</v>
      </c>
      <c r="S952">
        <v>0</v>
      </c>
      <c r="T952">
        <v>114.29</v>
      </c>
      <c r="U952">
        <v>114.29</v>
      </c>
      <c r="V952">
        <v>202212</v>
      </c>
      <c r="W952">
        <v>202209</v>
      </c>
    </row>
    <row r="953" spans="1:23" x14ac:dyDescent="0.35">
      <c r="A953">
        <v>2022</v>
      </c>
      <c r="B953">
        <v>2022</v>
      </c>
      <c r="C953">
        <v>12</v>
      </c>
      <c r="D953" t="s">
        <v>82</v>
      </c>
      <c r="E953" t="s">
        <v>83</v>
      </c>
      <c r="F953" t="s">
        <v>84</v>
      </c>
      <c r="G953" t="s">
        <v>85</v>
      </c>
      <c r="H953">
        <v>82</v>
      </c>
      <c r="I953">
        <v>211.1</v>
      </c>
      <c r="J953">
        <v>4.32</v>
      </c>
      <c r="K953">
        <v>0</v>
      </c>
      <c r="O953">
        <v>0</v>
      </c>
      <c r="P953">
        <v>0</v>
      </c>
      <c r="Q953">
        <v>0</v>
      </c>
      <c r="R953">
        <v>0</v>
      </c>
      <c r="S953">
        <v>0</v>
      </c>
      <c r="T953">
        <v>215.42</v>
      </c>
      <c r="U953">
        <v>215.42</v>
      </c>
      <c r="V953">
        <v>202212</v>
      </c>
      <c r="W953">
        <v>202210</v>
      </c>
    </row>
    <row r="954" spans="1:23" x14ac:dyDescent="0.35">
      <c r="A954">
        <v>2022</v>
      </c>
      <c r="B954">
        <v>2022</v>
      </c>
      <c r="C954">
        <v>12</v>
      </c>
      <c r="D954" t="s">
        <v>82</v>
      </c>
      <c r="E954" t="s">
        <v>83</v>
      </c>
      <c r="F954" t="s">
        <v>84</v>
      </c>
      <c r="G954" t="s">
        <v>85</v>
      </c>
      <c r="H954">
        <v>82</v>
      </c>
      <c r="I954">
        <v>400.35</v>
      </c>
      <c r="J954">
        <v>8.18</v>
      </c>
      <c r="K954">
        <v>0</v>
      </c>
      <c r="O954">
        <v>0</v>
      </c>
      <c r="P954">
        <v>0</v>
      </c>
      <c r="Q954">
        <v>0</v>
      </c>
      <c r="R954">
        <v>0</v>
      </c>
      <c r="S954">
        <v>0</v>
      </c>
      <c r="T954">
        <v>408.53</v>
      </c>
      <c r="U954">
        <v>408.53</v>
      </c>
      <c r="V954">
        <v>202212</v>
      </c>
      <c r="W954">
        <v>202211</v>
      </c>
    </row>
    <row r="955" spans="1:23" x14ac:dyDescent="0.35">
      <c r="A955">
        <v>2022</v>
      </c>
      <c r="B955">
        <v>2022</v>
      </c>
      <c r="C955">
        <v>12</v>
      </c>
      <c r="D955" t="s">
        <v>82</v>
      </c>
      <c r="E955" t="s">
        <v>83</v>
      </c>
      <c r="F955" t="s">
        <v>84</v>
      </c>
      <c r="G955" t="s">
        <v>85</v>
      </c>
      <c r="H955">
        <v>82</v>
      </c>
      <c r="I955">
        <v>18009.16</v>
      </c>
      <c r="J955">
        <v>367.43</v>
      </c>
      <c r="K955">
        <v>0</v>
      </c>
      <c r="O955">
        <v>0</v>
      </c>
      <c r="P955">
        <v>0</v>
      </c>
      <c r="Q955">
        <v>0</v>
      </c>
      <c r="R955">
        <v>0</v>
      </c>
      <c r="S955">
        <v>0</v>
      </c>
      <c r="T955">
        <v>18376.59</v>
      </c>
      <c r="U955">
        <v>18376.59</v>
      </c>
      <c r="V955">
        <v>202212</v>
      </c>
      <c r="W955">
        <v>202212</v>
      </c>
    </row>
    <row r="956" spans="1:23" x14ac:dyDescent="0.35">
      <c r="A956">
        <v>2022</v>
      </c>
      <c r="B956">
        <v>2022</v>
      </c>
      <c r="C956">
        <v>12</v>
      </c>
      <c r="D956" t="s">
        <v>82</v>
      </c>
      <c r="E956" t="s">
        <v>83</v>
      </c>
      <c r="F956" t="s">
        <v>84</v>
      </c>
      <c r="G956" t="s">
        <v>85</v>
      </c>
      <c r="H956">
        <v>82</v>
      </c>
      <c r="I956">
        <v>25775.01</v>
      </c>
      <c r="J956">
        <v>525.88</v>
      </c>
      <c r="K956">
        <v>0</v>
      </c>
      <c r="O956">
        <v>0</v>
      </c>
      <c r="P956">
        <v>0</v>
      </c>
      <c r="Q956">
        <v>0</v>
      </c>
      <c r="R956">
        <v>0</v>
      </c>
      <c r="S956">
        <v>0</v>
      </c>
      <c r="T956">
        <v>26300.89</v>
      </c>
      <c r="U956">
        <v>26300.89</v>
      </c>
      <c r="V956">
        <v>202212</v>
      </c>
      <c r="W956">
        <v>202301</v>
      </c>
    </row>
    <row r="957" spans="1:23" x14ac:dyDescent="0.35">
      <c r="A957">
        <v>2022</v>
      </c>
      <c r="B957">
        <v>2022</v>
      </c>
      <c r="C957">
        <v>12</v>
      </c>
      <c r="D957" t="s">
        <v>82</v>
      </c>
      <c r="E957" t="s">
        <v>83</v>
      </c>
      <c r="F957" t="s">
        <v>84</v>
      </c>
      <c r="G957" t="s">
        <v>85</v>
      </c>
      <c r="H957">
        <v>82</v>
      </c>
      <c r="I957">
        <v>1151.1500000000001</v>
      </c>
      <c r="J957">
        <v>23.47</v>
      </c>
      <c r="K957">
        <v>0</v>
      </c>
      <c r="O957">
        <v>0</v>
      </c>
      <c r="P957">
        <v>0</v>
      </c>
      <c r="Q957">
        <v>0</v>
      </c>
      <c r="R957">
        <v>0</v>
      </c>
      <c r="S957">
        <v>0</v>
      </c>
      <c r="T957">
        <v>1174.6199999999999</v>
      </c>
      <c r="U957">
        <v>1174.6199999999999</v>
      </c>
      <c r="V957">
        <v>202212</v>
      </c>
      <c r="W957">
        <v>202302</v>
      </c>
    </row>
    <row r="958" spans="1:23" x14ac:dyDescent="0.35">
      <c r="A958">
        <v>2022</v>
      </c>
      <c r="B958">
        <v>2022</v>
      </c>
      <c r="C958">
        <v>12</v>
      </c>
      <c r="D958" t="s">
        <v>82</v>
      </c>
      <c r="E958" t="s">
        <v>86</v>
      </c>
      <c r="F958" t="s">
        <v>87</v>
      </c>
      <c r="G958" t="s">
        <v>85</v>
      </c>
      <c r="H958">
        <v>40</v>
      </c>
      <c r="I958">
        <v>372.18</v>
      </c>
      <c r="J958">
        <v>7.6</v>
      </c>
      <c r="K958">
        <v>0</v>
      </c>
      <c r="O958">
        <v>0</v>
      </c>
      <c r="P958">
        <v>0</v>
      </c>
      <c r="Q958">
        <v>0</v>
      </c>
      <c r="R958">
        <v>0</v>
      </c>
      <c r="S958">
        <v>0</v>
      </c>
      <c r="T958">
        <v>379.78</v>
      </c>
      <c r="U958">
        <v>379.78</v>
      </c>
      <c r="V958">
        <v>202212</v>
      </c>
      <c r="W958">
        <v>202212</v>
      </c>
    </row>
    <row r="959" spans="1:23" x14ac:dyDescent="0.35">
      <c r="A959">
        <v>2022</v>
      </c>
      <c r="B959">
        <v>2022</v>
      </c>
      <c r="C959">
        <v>12</v>
      </c>
      <c r="D959" t="s">
        <v>82</v>
      </c>
      <c r="E959" t="s">
        <v>86</v>
      </c>
      <c r="F959" t="s">
        <v>87</v>
      </c>
      <c r="G959" t="s">
        <v>85</v>
      </c>
      <c r="H959">
        <v>40</v>
      </c>
      <c r="I959">
        <v>0</v>
      </c>
      <c r="J959">
        <v>3.14</v>
      </c>
      <c r="K959">
        <v>153.96</v>
      </c>
      <c r="L959">
        <v>153.96</v>
      </c>
      <c r="O959">
        <v>0</v>
      </c>
      <c r="P959">
        <v>0</v>
      </c>
      <c r="Q959">
        <v>0</v>
      </c>
      <c r="R959">
        <v>0</v>
      </c>
      <c r="S959">
        <v>0</v>
      </c>
      <c r="T959">
        <v>3.14</v>
      </c>
      <c r="U959">
        <v>157.1</v>
      </c>
      <c r="V959">
        <v>202212</v>
      </c>
      <c r="W959">
        <v>202301</v>
      </c>
    </row>
    <row r="960" spans="1:23" x14ac:dyDescent="0.35">
      <c r="A960">
        <v>2022</v>
      </c>
      <c r="B960">
        <v>2022</v>
      </c>
      <c r="C960">
        <v>12</v>
      </c>
      <c r="D960" t="s">
        <v>82</v>
      </c>
      <c r="E960" t="s">
        <v>86</v>
      </c>
      <c r="F960" t="s">
        <v>87</v>
      </c>
      <c r="G960" t="s">
        <v>85</v>
      </c>
      <c r="H960">
        <v>71</v>
      </c>
      <c r="I960">
        <v>123.89</v>
      </c>
      <c r="J960">
        <v>2.5299999999999998</v>
      </c>
      <c r="K960">
        <v>0</v>
      </c>
      <c r="O960">
        <v>0</v>
      </c>
      <c r="P960">
        <v>0</v>
      </c>
      <c r="Q960">
        <v>0</v>
      </c>
      <c r="R960">
        <v>0</v>
      </c>
      <c r="S960">
        <v>0</v>
      </c>
      <c r="T960">
        <v>126.42</v>
      </c>
      <c r="U960">
        <v>126.42</v>
      </c>
      <c r="V960">
        <v>202212</v>
      </c>
      <c r="W960">
        <v>202212</v>
      </c>
    </row>
    <row r="961" spans="1:23" x14ac:dyDescent="0.35">
      <c r="A961">
        <v>2022</v>
      </c>
      <c r="B961">
        <v>2022</v>
      </c>
      <c r="C961">
        <v>12</v>
      </c>
      <c r="D961" t="s">
        <v>88</v>
      </c>
      <c r="E961" t="s">
        <v>83</v>
      </c>
      <c r="F961" t="s">
        <v>84</v>
      </c>
      <c r="G961" t="s">
        <v>85</v>
      </c>
      <c r="H961">
        <v>10</v>
      </c>
      <c r="I961">
        <v>2342.0300000000002</v>
      </c>
      <c r="J961">
        <v>47.8</v>
      </c>
      <c r="K961">
        <v>0</v>
      </c>
      <c r="O961">
        <v>0</v>
      </c>
      <c r="P961">
        <v>0</v>
      </c>
      <c r="Q961">
        <v>0</v>
      </c>
      <c r="R961">
        <v>0</v>
      </c>
      <c r="S961">
        <v>0</v>
      </c>
      <c r="T961">
        <v>2389.83</v>
      </c>
      <c r="U961">
        <v>2389.83</v>
      </c>
      <c r="V961">
        <v>202212</v>
      </c>
      <c r="W961">
        <v>202301</v>
      </c>
    </row>
    <row r="962" spans="1:23" x14ac:dyDescent="0.35">
      <c r="A962">
        <v>2022</v>
      </c>
      <c r="B962">
        <v>2022</v>
      </c>
      <c r="C962">
        <v>12</v>
      </c>
      <c r="D962" t="s">
        <v>88</v>
      </c>
      <c r="E962" t="s">
        <v>83</v>
      </c>
      <c r="F962" t="s">
        <v>84</v>
      </c>
      <c r="G962" t="s">
        <v>85</v>
      </c>
      <c r="H962">
        <v>20</v>
      </c>
      <c r="I962">
        <v>9722.0400000000009</v>
      </c>
      <c r="J962">
        <v>198.4</v>
      </c>
      <c r="K962">
        <v>0</v>
      </c>
      <c r="O962">
        <v>0</v>
      </c>
      <c r="P962">
        <v>0</v>
      </c>
      <c r="Q962">
        <v>0</v>
      </c>
      <c r="R962">
        <v>0</v>
      </c>
      <c r="S962">
        <v>0</v>
      </c>
      <c r="T962">
        <v>9920.44</v>
      </c>
      <c r="U962">
        <v>9920.44</v>
      </c>
      <c r="V962">
        <v>202212</v>
      </c>
      <c r="W962">
        <v>202301</v>
      </c>
    </row>
    <row r="963" spans="1:23" x14ac:dyDescent="0.35">
      <c r="A963">
        <v>2022</v>
      </c>
      <c r="B963">
        <v>2022</v>
      </c>
      <c r="C963">
        <v>12</v>
      </c>
      <c r="D963" t="s">
        <v>88</v>
      </c>
      <c r="E963" t="s">
        <v>83</v>
      </c>
      <c r="F963" t="s">
        <v>84</v>
      </c>
      <c r="G963" t="s">
        <v>85</v>
      </c>
      <c r="H963">
        <v>40</v>
      </c>
      <c r="I963">
        <v>7507.93</v>
      </c>
      <c r="J963">
        <v>165.76</v>
      </c>
      <c r="K963">
        <v>615.84</v>
      </c>
      <c r="L963">
        <v>615.84</v>
      </c>
      <c r="O963">
        <v>0</v>
      </c>
      <c r="P963">
        <v>0</v>
      </c>
      <c r="Q963">
        <v>0</v>
      </c>
      <c r="R963">
        <v>0</v>
      </c>
      <c r="S963">
        <v>0</v>
      </c>
      <c r="T963">
        <v>7673.6900000000005</v>
      </c>
      <c r="U963">
        <v>8289.5300000000007</v>
      </c>
      <c r="V963">
        <v>202212</v>
      </c>
      <c r="W963">
        <v>202212</v>
      </c>
    </row>
    <row r="964" spans="1:23" x14ac:dyDescent="0.35">
      <c r="A964">
        <v>2022</v>
      </c>
      <c r="B964">
        <v>2022</v>
      </c>
      <c r="C964">
        <v>12</v>
      </c>
      <c r="D964" t="s">
        <v>88</v>
      </c>
      <c r="E964" t="s">
        <v>83</v>
      </c>
      <c r="F964" t="s">
        <v>84</v>
      </c>
      <c r="G964" t="s">
        <v>85</v>
      </c>
      <c r="H964">
        <v>40</v>
      </c>
      <c r="I964">
        <v>95939.65</v>
      </c>
      <c r="J964">
        <v>1970.48</v>
      </c>
      <c r="K964">
        <v>615.84</v>
      </c>
      <c r="L964">
        <v>615.84</v>
      </c>
      <c r="O964">
        <v>0</v>
      </c>
      <c r="P964">
        <v>0</v>
      </c>
      <c r="Q964">
        <v>0</v>
      </c>
      <c r="R964">
        <v>0</v>
      </c>
      <c r="S964">
        <v>0</v>
      </c>
      <c r="T964">
        <v>97910.13</v>
      </c>
      <c r="U964">
        <v>98525.97</v>
      </c>
      <c r="V964">
        <v>202212</v>
      </c>
      <c r="W964">
        <v>202301</v>
      </c>
    </row>
    <row r="965" spans="1:23" x14ac:dyDescent="0.35">
      <c r="A965">
        <v>2022</v>
      </c>
      <c r="B965">
        <v>2022</v>
      </c>
      <c r="C965">
        <v>12</v>
      </c>
      <c r="D965" t="s">
        <v>88</v>
      </c>
      <c r="E965" t="s">
        <v>83</v>
      </c>
      <c r="F965" t="s">
        <v>84</v>
      </c>
      <c r="G965" t="s">
        <v>85</v>
      </c>
      <c r="H965">
        <v>40</v>
      </c>
      <c r="I965">
        <v>34159.519999999997</v>
      </c>
      <c r="J965">
        <v>698.63</v>
      </c>
      <c r="K965">
        <v>76.23</v>
      </c>
      <c r="L965">
        <v>76.23</v>
      </c>
      <c r="O965">
        <v>0</v>
      </c>
      <c r="P965">
        <v>0</v>
      </c>
      <c r="Q965">
        <v>0</v>
      </c>
      <c r="R965">
        <v>0</v>
      </c>
      <c r="S965">
        <v>0</v>
      </c>
      <c r="T965">
        <v>34858.149999999994</v>
      </c>
      <c r="U965">
        <v>34934.379999999997</v>
      </c>
      <c r="V965">
        <v>202212</v>
      </c>
      <c r="W965">
        <v>202302</v>
      </c>
    </row>
    <row r="966" spans="1:23" x14ac:dyDescent="0.35">
      <c r="A966">
        <v>2022</v>
      </c>
      <c r="B966">
        <v>2022</v>
      </c>
      <c r="C966">
        <v>12</v>
      </c>
      <c r="D966" t="s">
        <v>88</v>
      </c>
      <c r="E966" t="s">
        <v>83</v>
      </c>
      <c r="F966" t="s">
        <v>84</v>
      </c>
      <c r="G966" t="s">
        <v>85</v>
      </c>
      <c r="H966">
        <v>60</v>
      </c>
      <c r="I966">
        <v>41307.19</v>
      </c>
      <c r="J966">
        <v>843.01</v>
      </c>
      <c r="K966">
        <v>0</v>
      </c>
      <c r="O966">
        <v>1440.35</v>
      </c>
      <c r="P966">
        <v>1657.75</v>
      </c>
      <c r="Q966">
        <v>190.67</v>
      </c>
      <c r="R966">
        <v>8078.15</v>
      </c>
      <c r="S966">
        <v>506.79</v>
      </c>
      <c r="T966">
        <v>40709.85</v>
      </c>
      <c r="U966">
        <v>40709.85</v>
      </c>
      <c r="V966">
        <v>202212</v>
      </c>
      <c r="W966">
        <v>202212</v>
      </c>
    </row>
    <row r="967" spans="1:23" x14ac:dyDescent="0.35">
      <c r="A967">
        <v>2022</v>
      </c>
      <c r="B967">
        <v>2022</v>
      </c>
      <c r="C967">
        <v>12</v>
      </c>
      <c r="D967" t="s">
        <v>88</v>
      </c>
      <c r="E967" t="s">
        <v>83</v>
      </c>
      <c r="F967" t="s">
        <v>84</v>
      </c>
      <c r="G967" t="s">
        <v>85</v>
      </c>
      <c r="H967">
        <v>60</v>
      </c>
      <c r="I967">
        <v>115491.9</v>
      </c>
      <c r="J967">
        <v>2356.98</v>
      </c>
      <c r="K967">
        <v>0</v>
      </c>
      <c r="O967">
        <v>2485.27</v>
      </c>
      <c r="P967">
        <v>6076.33</v>
      </c>
      <c r="Q967">
        <v>649.70000000000005</v>
      </c>
      <c r="R967">
        <v>28105.87</v>
      </c>
      <c r="S967">
        <v>2179.2399999999998</v>
      </c>
      <c r="T967">
        <v>115363.61</v>
      </c>
      <c r="U967">
        <v>115363.61</v>
      </c>
      <c r="V967">
        <v>202212</v>
      </c>
      <c r="W967">
        <v>202301</v>
      </c>
    </row>
    <row r="968" spans="1:23" x14ac:dyDescent="0.35">
      <c r="A968">
        <v>2022</v>
      </c>
      <c r="B968">
        <v>2022</v>
      </c>
      <c r="C968">
        <v>12</v>
      </c>
      <c r="D968" t="s">
        <v>88</v>
      </c>
      <c r="E968" t="s">
        <v>83</v>
      </c>
      <c r="F968" t="s">
        <v>84</v>
      </c>
      <c r="G968" t="s">
        <v>85</v>
      </c>
      <c r="H968">
        <v>60</v>
      </c>
      <c r="I968">
        <v>11158.75</v>
      </c>
      <c r="J968">
        <v>227.73</v>
      </c>
      <c r="K968">
        <v>0</v>
      </c>
      <c r="O968">
        <v>628.13</v>
      </c>
      <c r="P968">
        <v>945.55</v>
      </c>
      <c r="Q968">
        <v>94.53</v>
      </c>
      <c r="R968">
        <v>0</v>
      </c>
      <c r="S968">
        <v>0</v>
      </c>
      <c r="T968">
        <v>10758.35</v>
      </c>
      <c r="U968">
        <v>10758.35</v>
      </c>
      <c r="V968">
        <v>202212</v>
      </c>
      <c r="W968">
        <v>202302</v>
      </c>
    </row>
    <row r="969" spans="1:23" x14ac:dyDescent="0.35">
      <c r="A969">
        <v>2022</v>
      </c>
      <c r="B969">
        <v>2022</v>
      </c>
      <c r="C969">
        <v>12</v>
      </c>
      <c r="D969" t="s">
        <v>88</v>
      </c>
      <c r="E969" t="s">
        <v>83</v>
      </c>
      <c r="F969" t="s">
        <v>84</v>
      </c>
      <c r="G969" t="s">
        <v>85</v>
      </c>
      <c r="H969">
        <v>71</v>
      </c>
      <c r="I969">
        <v>16996.39</v>
      </c>
      <c r="J969">
        <v>346.87</v>
      </c>
      <c r="K969">
        <v>0</v>
      </c>
      <c r="O969">
        <v>0</v>
      </c>
      <c r="P969">
        <v>0</v>
      </c>
      <c r="Q969">
        <v>0</v>
      </c>
      <c r="R969">
        <v>0</v>
      </c>
      <c r="S969">
        <v>0</v>
      </c>
      <c r="T969">
        <v>17343.259999999998</v>
      </c>
      <c r="U969">
        <v>17343.259999999998</v>
      </c>
      <c r="V969">
        <v>202212</v>
      </c>
      <c r="W969">
        <v>202212</v>
      </c>
    </row>
    <row r="970" spans="1:23" x14ac:dyDescent="0.35">
      <c r="A970">
        <v>2022</v>
      </c>
      <c r="B970">
        <v>2022</v>
      </c>
      <c r="C970">
        <v>12</v>
      </c>
      <c r="D970" t="s">
        <v>88</v>
      </c>
      <c r="E970" t="s">
        <v>83</v>
      </c>
      <c r="F970" t="s">
        <v>84</v>
      </c>
      <c r="G970" t="s">
        <v>85</v>
      </c>
      <c r="H970">
        <v>71</v>
      </c>
      <c r="I970">
        <v>26741.34</v>
      </c>
      <c r="J970">
        <v>545.67999999999995</v>
      </c>
      <c r="K970">
        <v>0</v>
      </c>
      <c r="O970">
        <v>0</v>
      </c>
      <c r="P970">
        <v>0</v>
      </c>
      <c r="Q970">
        <v>0</v>
      </c>
      <c r="R970">
        <v>0</v>
      </c>
      <c r="S970">
        <v>0</v>
      </c>
      <c r="T970">
        <v>27287.02</v>
      </c>
      <c r="U970">
        <v>27287.02</v>
      </c>
      <c r="V970">
        <v>202212</v>
      </c>
      <c r="W970">
        <v>202301</v>
      </c>
    </row>
    <row r="971" spans="1:23" x14ac:dyDescent="0.35">
      <c r="A971">
        <v>2022</v>
      </c>
      <c r="B971">
        <v>2022</v>
      </c>
      <c r="C971">
        <v>12</v>
      </c>
      <c r="D971" t="s">
        <v>88</v>
      </c>
      <c r="E971" t="s">
        <v>83</v>
      </c>
      <c r="F971" t="s">
        <v>84</v>
      </c>
      <c r="G971" t="s">
        <v>85</v>
      </c>
      <c r="H971">
        <v>71</v>
      </c>
      <c r="I971">
        <v>7049.64</v>
      </c>
      <c r="J971">
        <v>143.87</v>
      </c>
      <c r="K971">
        <v>0</v>
      </c>
      <c r="O971">
        <v>0</v>
      </c>
      <c r="P971">
        <v>0</v>
      </c>
      <c r="Q971">
        <v>0</v>
      </c>
      <c r="R971">
        <v>0</v>
      </c>
      <c r="S971">
        <v>0</v>
      </c>
      <c r="T971">
        <v>7193.51</v>
      </c>
      <c r="U971">
        <v>7193.51</v>
      </c>
      <c r="V971">
        <v>202212</v>
      </c>
      <c r="W971">
        <v>202302</v>
      </c>
    </row>
    <row r="972" spans="1:23" x14ac:dyDescent="0.35">
      <c r="A972">
        <v>2022</v>
      </c>
      <c r="B972">
        <v>2022</v>
      </c>
      <c r="C972">
        <v>12</v>
      </c>
      <c r="D972" t="s">
        <v>88</v>
      </c>
      <c r="E972" t="s">
        <v>83</v>
      </c>
      <c r="F972" t="s">
        <v>84</v>
      </c>
      <c r="G972" t="s">
        <v>85</v>
      </c>
      <c r="H972">
        <v>82</v>
      </c>
      <c r="I972">
        <v>1063.47</v>
      </c>
      <c r="J972">
        <v>21.69</v>
      </c>
      <c r="K972">
        <v>0</v>
      </c>
      <c r="O972">
        <v>0</v>
      </c>
      <c r="P972">
        <v>0</v>
      </c>
      <c r="Q972">
        <v>0</v>
      </c>
      <c r="R972">
        <v>0</v>
      </c>
      <c r="S972">
        <v>0</v>
      </c>
      <c r="T972">
        <v>1085.1600000000001</v>
      </c>
      <c r="U972">
        <v>1085.1600000000001</v>
      </c>
      <c r="V972">
        <v>202212</v>
      </c>
      <c r="W972">
        <v>202212</v>
      </c>
    </row>
    <row r="973" spans="1:23" x14ac:dyDescent="0.35">
      <c r="A973">
        <v>2022</v>
      </c>
      <c r="B973">
        <v>2022</v>
      </c>
      <c r="C973">
        <v>12</v>
      </c>
      <c r="D973" t="s">
        <v>88</v>
      </c>
      <c r="E973" t="s">
        <v>83</v>
      </c>
      <c r="F973" t="s">
        <v>84</v>
      </c>
      <c r="G973" t="s">
        <v>85</v>
      </c>
      <c r="H973">
        <v>82</v>
      </c>
      <c r="I973">
        <v>975.55</v>
      </c>
      <c r="J973">
        <v>19.91</v>
      </c>
      <c r="K973">
        <v>0</v>
      </c>
      <c r="O973">
        <v>0</v>
      </c>
      <c r="P973">
        <v>0</v>
      </c>
      <c r="Q973">
        <v>0</v>
      </c>
      <c r="R973">
        <v>0</v>
      </c>
      <c r="S973">
        <v>0</v>
      </c>
      <c r="T973">
        <v>995.46</v>
      </c>
      <c r="U973">
        <v>995.46</v>
      </c>
      <c r="V973">
        <v>202212</v>
      </c>
      <c r="W973">
        <v>202301</v>
      </c>
    </row>
    <row r="974" spans="1:23" x14ac:dyDescent="0.35">
      <c r="A974">
        <v>2022</v>
      </c>
      <c r="B974">
        <v>2022</v>
      </c>
      <c r="C974">
        <v>12</v>
      </c>
      <c r="D974" t="s">
        <v>88</v>
      </c>
      <c r="E974" t="s">
        <v>83</v>
      </c>
      <c r="F974" t="s">
        <v>84</v>
      </c>
      <c r="G974" t="s">
        <v>85</v>
      </c>
      <c r="H974">
        <v>82</v>
      </c>
      <c r="I974">
        <v>-20.56</v>
      </c>
      <c r="J974">
        <v>-0.42</v>
      </c>
      <c r="K974">
        <v>0</v>
      </c>
      <c r="O974">
        <v>0</v>
      </c>
      <c r="P974">
        <v>0</v>
      </c>
      <c r="Q974">
        <v>0</v>
      </c>
      <c r="R974">
        <v>0</v>
      </c>
      <c r="S974">
        <v>0</v>
      </c>
      <c r="T974">
        <v>-20.98</v>
      </c>
      <c r="U974">
        <v>-20.98</v>
      </c>
      <c r="V974">
        <v>202212</v>
      </c>
      <c r="W974">
        <v>202302</v>
      </c>
    </row>
    <row r="975" spans="1:23" x14ac:dyDescent="0.35">
      <c r="A975">
        <v>2022</v>
      </c>
      <c r="B975">
        <v>2022</v>
      </c>
      <c r="C975">
        <v>12</v>
      </c>
      <c r="D975" t="s">
        <v>88</v>
      </c>
      <c r="E975" t="s">
        <v>86</v>
      </c>
      <c r="F975" t="s">
        <v>87</v>
      </c>
      <c r="G975" t="s">
        <v>85</v>
      </c>
      <c r="H975">
        <v>40</v>
      </c>
      <c r="I975">
        <v>101.59</v>
      </c>
      <c r="J975">
        <v>2.0699999999999998</v>
      </c>
      <c r="K975">
        <v>0</v>
      </c>
      <c r="O975">
        <v>0</v>
      </c>
      <c r="P975">
        <v>0</v>
      </c>
      <c r="Q975">
        <v>0</v>
      </c>
      <c r="R975">
        <v>0</v>
      </c>
      <c r="S975">
        <v>0</v>
      </c>
      <c r="T975">
        <v>103.66</v>
      </c>
      <c r="U975">
        <v>103.66</v>
      </c>
      <c r="V975">
        <v>202212</v>
      </c>
      <c r="W975">
        <v>202212</v>
      </c>
    </row>
    <row r="976" spans="1:23" x14ac:dyDescent="0.35">
      <c r="A976">
        <v>2022</v>
      </c>
      <c r="B976">
        <v>2022</v>
      </c>
      <c r="C976">
        <v>12</v>
      </c>
      <c r="D976" t="s">
        <v>88</v>
      </c>
      <c r="E976" t="s">
        <v>86</v>
      </c>
      <c r="F976" t="s">
        <v>87</v>
      </c>
      <c r="G976" t="s">
        <v>85</v>
      </c>
      <c r="H976">
        <v>40</v>
      </c>
      <c r="I976">
        <v>3527.41</v>
      </c>
      <c r="J976">
        <v>71.94</v>
      </c>
      <c r="K976">
        <v>0</v>
      </c>
      <c r="O976">
        <v>0</v>
      </c>
      <c r="P976">
        <v>0</v>
      </c>
      <c r="Q976">
        <v>0</v>
      </c>
      <c r="R976">
        <v>0</v>
      </c>
      <c r="S976">
        <v>0</v>
      </c>
      <c r="T976">
        <v>3599.35</v>
      </c>
      <c r="U976">
        <v>3599.35</v>
      </c>
      <c r="V976">
        <v>202212</v>
      </c>
      <c r="W976">
        <v>202301</v>
      </c>
    </row>
    <row r="977" spans="1:23" x14ac:dyDescent="0.35">
      <c r="A977">
        <v>2022</v>
      </c>
      <c r="B977">
        <v>2022</v>
      </c>
      <c r="C977">
        <v>12</v>
      </c>
      <c r="D977" t="s">
        <v>88</v>
      </c>
      <c r="E977" t="s">
        <v>86</v>
      </c>
      <c r="F977" t="s">
        <v>87</v>
      </c>
      <c r="G977" t="s">
        <v>85</v>
      </c>
      <c r="H977">
        <v>71</v>
      </c>
      <c r="I977">
        <v>5.92</v>
      </c>
      <c r="J977">
        <v>0.12</v>
      </c>
      <c r="K977">
        <v>0</v>
      </c>
      <c r="O977">
        <v>0</v>
      </c>
      <c r="P977">
        <v>0</v>
      </c>
      <c r="Q977">
        <v>0</v>
      </c>
      <c r="R977">
        <v>0</v>
      </c>
      <c r="S977">
        <v>0</v>
      </c>
      <c r="T977">
        <v>6.04</v>
      </c>
      <c r="U977">
        <v>6.04</v>
      </c>
      <c r="V977">
        <v>202212</v>
      </c>
      <c r="W977">
        <v>202212</v>
      </c>
    </row>
    <row r="978" spans="1:23" x14ac:dyDescent="0.35">
      <c r="A978">
        <v>2022</v>
      </c>
      <c r="B978">
        <v>2022</v>
      </c>
      <c r="C978">
        <v>12</v>
      </c>
      <c r="D978" t="s">
        <v>88</v>
      </c>
      <c r="E978" t="s">
        <v>86</v>
      </c>
      <c r="F978" t="s">
        <v>87</v>
      </c>
      <c r="G978" t="s">
        <v>85</v>
      </c>
      <c r="H978">
        <v>71</v>
      </c>
      <c r="I978">
        <v>348.37</v>
      </c>
      <c r="J978">
        <v>7.11</v>
      </c>
      <c r="K978">
        <v>0</v>
      </c>
      <c r="O978">
        <v>0</v>
      </c>
      <c r="P978">
        <v>0</v>
      </c>
      <c r="Q978">
        <v>0</v>
      </c>
      <c r="R978">
        <v>0</v>
      </c>
      <c r="S978">
        <v>0</v>
      </c>
      <c r="T978">
        <v>355.48</v>
      </c>
      <c r="U978">
        <v>355.48</v>
      </c>
      <c r="V978">
        <v>202212</v>
      </c>
      <c r="W978">
        <v>202301</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workbookViewId="0"/>
  </sheetViews>
  <sheetFormatPr defaultRowHeight="14.5" x14ac:dyDescent="0.35"/>
  <cols>
    <col min="1" max="3" width="13" customWidth="1"/>
    <col min="4" max="4" width="6" customWidth="1"/>
    <col min="5" max="6" width="11" customWidth="1"/>
    <col min="7" max="7" width="7" customWidth="1"/>
    <col min="8" max="9" width="13" customWidth="1"/>
  </cols>
  <sheetData>
    <row r="1" spans="1:9" x14ac:dyDescent="0.35">
      <c r="A1" t="s">
        <v>22</v>
      </c>
      <c r="B1" t="s">
        <v>23</v>
      </c>
      <c r="C1" t="s">
        <v>24</v>
      </c>
      <c r="D1" t="s">
        <v>25</v>
      </c>
      <c r="E1" t="s">
        <v>26</v>
      </c>
      <c r="F1" t="s">
        <v>27</v>
      </c>
      <c r="G1" t="s">
        <v>28</v>
      </c>
      <c r="H1" t="s">
        <v>40</v>
      </c>
      <c r="I1" t="s">
        <v>41</v>
      </c>
    </row>
    <row r="2" spans="1:9" x14ac:dyDescent="0.35">
      <c r="A2">
        <v>2022</v>
      </c>
      <c r="B2">
        <v>2022</v>
      </c>
      <c r="C2">
        <v>1</v>
      </c>
      <c r="D2" t="s">
        <v>82</v>
      </c>
      <c r="E2" t="s">
        <v>83</v>
      </c>
      <c r="F2" t="s">
        <v>84</v>
      </c>
      <c r="G2" t="s">
        <v>85</v>
      </c>
      <c r="H2">
        <v>3606</v>
      </c>
      <c r="I2">
        <v>3606</v>
      </c>
    </row>
    <row r="3" spans="1:9" x14ac:dyDescent="0.35">
      <c r="A3">
        <v>2022</v>
      </c>
      <c r="B3">
        <v>2022</v>
      </c>
      <c r="C3">
        <v>1</v>
      </c>
      <c r="D3" t="s">
        <v>82</v>
      </c>
      <c r="E3" t="s">
        <v>86</v>
      </c>
      <c r="F3" t="s">
        <v>87</v>
      </c>
      <c r="G3" t="s">
        <v>85</v>
      </c>
      <c r="H3">
        <v>2</v>
      </c>
      <c r="I3">
        <v>2</v>
      </c>
    </row>
    <row r="4" spans="1:9" x14ac:dyDescent="0.35">
      <c r="A4">
        <v>2022</v>
      </c>
      <c r="B4">
        <v>2022</v>
      </c>
      <c r="C4">
        <v>1</v>
      </c>
      <c r="D4" t="s">
        <v>88</v>
      </c>
      <c r="E4" t="s">
        <v>83</v>
      </c>
      <c r="F4" t="s">
        <v>84</v>
      </c>
      <c r="G4" t="s">
        <v>85</v>
      </c>
      <c r="H4">
        <v>54</v>
      </c>
      <c r="I4">
        <v>54</v>
      </c>
    </row>
    <row r="5" spans="1:9" x14ac:dyDescent="0.35">
      <c r="A5">
        <v>2022</v>
      </c>
      <c r="B5">
        <v>2022</v>
      </c>
      <c r="C5">
        <v>1</v>
      </c>
      <c r="D5" t="s">
        <v>88</v>
      </c>
      <c r="E5" t="s">
        <v>86</v>
      </c>
      <c r="F5" t="s">
        <v>87</v>
      </c>
      <c r="G5" t="s">
        <v>85</v>
      </c>
      <c r="H5">
        <v>1</v>
      </c>
      <c r="I5">
        <v>1</v>
      </c>
    </row>
    <row r="6" spans="1:9" x14ac:dyDescent="0.35">
      <c r="A6">
        <v>2022</v>
      </c>
      <c r="B6">
        <v>2022</v>
      </c>
      <c r="C6">
        <v>2</v>
      </c>
      <c r="D6" t="s">
        <v>82</v>
      </c>
      <c r="E6" t="s">
        <v>83</v>
      </c>
      <c r="F6" t="s">
        <v>84</v>
      </c>
      <c r="G6" t="s">
        <v>85</v>
      </c>
      <c r="H6">
        <v>3536</v>
      </c>
      <c r="I6">
        <v>3536</v>
      </c>
    </row>
    <row r="7" spans="1:9" x14ac:dyDescent="0.35">
      <c r="A7">
        <v>2022</v>
      </c>
      <c r="B7">
        <v>2022</v>
      </c>
      <c r="C7">
        <v>2</v>
      </c>
      <c r="D7" t="s">
        <v>82</v>
      </c>
      <c r="E7" t="s">
        <v>86</v>
      </c>
      <c r="F7" t="s">
        <v>87</v>
      </c>
      <c r="G7" t="s">
        <v>85</v>
      </c>
      <c r="H7">
        <v>2</v>
      </c>
      <c r="I7">
        <v>2</v>
      </c>
    </row>
    <row r="8" spans="1:9" x14ac:dyDescent="0.35">
      <c r="A8">
        <v>2022</v>
      </c>
      <c r="B8">
        <v>2022</v>
      </c>
      <c r="C8">
        <v>2</v>
      </c>
      <c r="D8" t="s">
        <v>88</v>
      </c>
      <c r="E8" t="s">
        <v>83</v>
      </c>
      <c r="F8" t="s">
        <v>84</v>
      </c>
      <c r="G8" t="s">
        <v>85</v>
      </c>
      <c r="H8">
        <v>55</v>
      </c>
      <c r="I8">
        <v>55</v>
      </c>
    </row>
    <row r="9" spans="1:9" x14ac:dyDescent="0.35">
      <c r="A9">
        <v>2022</v>
      </c>
      <c r="B9">
        <v>2022</v>
      </c>
      <c r="C9">
        <v>2</v>
      </c>
      <c r="D9" t="s">
        <v>88</v>
      </c>
      <c r="E9" t="s">
        <v>86</v>
      </c>
      <c r="F9" t="s">
        <v>87</v>
      </c>
      <c r="G9" t="s">
        <v>85</v>
      </c>
      <c r="H9">
        <v>1</v>
      </c>
      <c r="I9">
        <v>1</v>
      </c>
    </row>
    <row r="10" spans="1:9" x14ac:dyDescent="0.35">
      <c r="A10">
        <v>2022</v>
      </c>
      <c r="B10">
        <v>2022</v>
      </c>
      <c r="C10">
        <v>3</v>
      </c>
      <c r="D10" t="s">
        <v>82</v>
      </c>
      <c r="E10" t="s">
        <v>83</v>
      </c>
      <c r="F10" t="s">
        <v>84</v>
      </c>
      <c r="G10" t="s">
        <v>85</v>
      </c>
      <c r="H10">
        <v>3473</v>
      </c>
      <c r="I10">
        <v>3473</v>
      </c>
    </row>
    <row r="11" spans="1:9" x14ac:dyDescent="0.35">
      <c r="A11">
        <v>2022</v>
      </c>
      <c r="B11">
        <v>2022</v>
      </c>
      <c r="C11">
        <v>3</v>
      </c>
      <c r="D11" t="s">
        <v>82</v>
      </c>
      <c r="E11" t="s">
        <v>86</v>
      </c>
      <c r="F11" t="s">
        <v>87</v>
      </c>
      <c r="G11" t="s">
        <v>85</v>
      </c>
      <c r="H11">
        <v>2</v>
      </c>
      <c r="I11">
        <v>2</v>
      </c>
    </row>
    <row r="12" spans="1:9" x14ac:dyDescent="0.35">
      <c r="A12">
        <v>2022</v>
      </c>
      <c r="B12">
        <v>2022</v>
      </c>
      <c r="C12">
        <v>3</v>
      </c>
      <c r="D12" t="s">
        <v>88</v>
      </c>
      <c r="E12" t="s">
        <v>83</v>
      </c>
      <c r="F12" t="s">
        <v>84</v>
      </c>
      <c r="G12" t="s">
        <v>85</v>
      </c>
      <c r="H12">
        <v>54</v>
      </c>
      <c r="I12">
        <v>54</v>
      </c>
    </row>
    <row r="13" spans="1:9" x14ac:dyDescent="0.35">
      <c r="A13">
        <v>2022</v>
      </c>
      <c r="B13">
        <v>2022</v>
      </c>
      <c r="C13">
        <v>3</v>
      </c>
      <c r="D13" t="s">
        <v>88</v>
      </c>
      <c r="E13" t="s">
        <v>86</v>
      </c>
      <c r="F13" t="s">
        <v>87</v>
      </c>
      <c r="G13" t="s">
        <v>85</v>
      </c>
      <c r="H13">
        <v>1</v>
      </c>
      <c r="I13">
        <v>1</v>
      </c>
    </row>
    <row r="14" spans="1:9" x14ac:dyDescent="0.35">
      <c r="A14">
        <v>2022</v>
      </c>
      <c r="B14">
        <v>2022</v>
      </c>
      <c r="C14">
        <v>4</v>
      </c>
      <c r="D14" t="s">
        <v>82</v>
      </c>
      <c r="E14" t="s">
        <v>83</v>
      </c>
      <c r="F14" t="s">
        <v>84</v>
      </c>
      <c r="G14" t="s">
        <v>85</v>
      </c>
      <c r="H14">
        <v>3411</v>
      </c>
      <c r="I14">
        <v>3411</v>
      </c>
    </row>
    <row r="15" spans="1:9" x14ac:dyDescent="0.35">
      <c r="A15">
        <v>2022</v>
      </c>
      <c r="B15">
        <v>2022</v>
      </c>
      <c r="C15">
        <v>4</v>
      </c>
      <c r="D15" t="s">
        <v>82</v>
      </c>
      <c r="E15" t="s">
        <v>86</v>
      </c>
      <c r="F15" t="s">
        <v>87</v>
      </c>
      <c r="G15" t="s">
        <v>85</v>
      </c>
      <c r="H15">
        <v>2</v>
      </c>
      <c r="I15">
        <v>2</v>
      </c>
    </row>
    <row r="16" spans="1:9" x14ac:dyDescent="0.35">
      <c r="A16">
        <v>2022</v>
      </c>
      <c r="B16">
        <v>2022</v>
      </c>
      <c r="C16">
        <v>4</v>
      </c>
      <c r="D16" t="s">
        <v>88</v>
      </c>
      <c r="E16" t="s">
        <v>83</v>
      </c>
      <c r="F16" t="s">
        <v>84</v>
      </c>
      <c r="G16" t="s">
        <v>85</v>
      </c>
      <c r="H16">
        <v>56</v>
      </c>
      <c r="I16">
        <v>56</v>
      </c>
    </row>
    <row r="17" spans="1:9" x14ac:dyDescent="0.35">
      <c r="A17">
        <v>2022</v>
      </c>
      <c r="B17">
        <v>2022</v>
      </c>
      <c r="C17">
        <v>4</v>
      </c>
      <c r="D17" t="s">
        <v>88</v>
      </c>
      <c r="E17" t="s">
        <v>86</v>
      </c>
      <c r="F17" t="s">
        <v>87</v>
      </c>
      <c r="G17" t="s">
        <v>85</v>
      </c>
      <c r="H17">
        <v>1</v>
      </c>
      <c r="I17">
        <v>1</v>
      </c>
    </row>
    <row r="18" spans="1:9" x14ac:dyDescent="0.35">
      <c r="A18">
        <v>2022</v>
      </c>
      <c r="B18">
        <v>2022</v>
      </c>
      <c r="C18">
        <v>5</v>
      </c>
      <c r="D18" t="s">
        <v>82</v>
      </c>
      <c r="E18" t="s">
        <v>83</v>
      </c>
      <c r="F18" t="s">
        <v>84</v>
      </c>
      <c r="G18" t="s">
        <v>85</v>
      </c>
      <c r="H18">
        <v>3358</v>
      </c>
      <c r="I18">
        <v>3358</v>
      </c>
    </row>
    <row r="19" spans="1:9" x14ac:dyDescent="0.35">
      <c r="A19">
        <v>2022</v>
      </c>
      <c r="B19">
        <v>2022</v>
      </c>
      <c r="C19">
        <v>5</v>
      </c>
      <c r="D19" t="s">
        <v>82</v>
      </c>
      <c r="E19" t="s">
        <v>86</v>
      </c>
      <c r="F19" t="s">
        <v>87</v>
      </c>
      <c r="G19" t="s">
        <v>85</v>
      </c>
      <c r="H19">
        <v>2</v>
      </c>
      <c r="I19">
        <v>2</v>
      </c>
    </row>
    <row r="20" spans="1:9" x14ac:dyDescent="0.35">
      <c r="A20">
        <v>2022</v>
      </c>
      <c r="B20">
        <v>2022</v>
      </c>
      <c r="C20">
        <v>5</v>
      </c>
      <c r="D20" t="s">
        <v>88</v>
      </c>
      <c r="E20" t="s">
        <v>83</v>
      </c>
      <c r="F20" t="s">
        <v>84</v>
      </c>
      <c r="G20" t="s">
        <v>85</v>
      </c>
      <c r="H20">
        <v>55</v>
      </c>
      <c r="I20">
        <v>55</v>
      </c>
    </row>
    <row r="21" spans="1:9" x14ac:dyDescent="0.35">
      <c r="A21">
        <v>2022</v>
      </c>
      <c r="B21">
        <v>2022</v>
      </c>
      <c r="C21">
        <v>5</v>
      </c>
      <c r="D21" t="s">
        <v>88</v>
      </c>
      <c r="E21" t="s">
        <v>86</v>
      </c>
      <c r="F21" t="s">
        <v>87</v>
      </c>
      <c r="G21" t="s">
        <v>85</v>
      </c>
      <c r="H21">
        <v>1</v>
      </c>
      <c r="I21">
        <v>1</v>
      </c>
    </row>
    <row r="22" spans="1:9" x14ac:dyDescent="0.35">
      <c r="A22">
        <v>2022</v>
      </c>
      <c r="B22">
        <v>2022</v>
      </c>
      <c r="C22">
        <v>6</v>
      </c>
      <c r="D22" t="s">
        <v>82</v>
      </c>
      <c r="E22" t="s">
        <v>83</v>
      </c>
      <c r="F22" t="s">
        <v>84</v>
      </c>
      <c r="G22" t="s">
        <v>85</v>
      </c>
      <c r="H22">
        <v>3304</v>
      </c>
      <c r="I22">
        <v>3304</v>
      </c>
    </row>
    <row r="23" spans="1:9" x14ac:dyDescent="0.35">
      <c r="A23">
        <v>2022</v>
      </c>
      <c r="B23">
        <v>2022</v>
      </c>
      <c r="C23">
        <v>6</v>
      </c>
      <c r="D23" t="s">
        <v>82</v>
      </c>
      <c r="E23" t="s">
        <v>86</v>
      </c>
      <c r="F23" t="s">
        <v>87</v>
      </c>
      <c r="G23" t="s">
        <v>85</v>
      </c>
      <c r="H23">
        <v>2</v>
      </c>
      <c r="I23">
        <v>2</v>
      </c>
    </row>
    <row r="24" spans="1:9" x14ac:dyDescent="0.35">
      <c r="A24">
        <v>2022</v>
      </c>
      <c r="B24">
        <v>2022</v>
      </c>
      <c r="C24">
        <v>6</v>
      </c>
      <c r="D24" t="s">
        <v>88</v>
      </c>
      <c r="E24" t="s">
        <v>83</v>
      </c>
      <c r="F24" t="s">
        <v>84</v>
      </c>
      <c r="G24" t="s">
        <v>85</v>
      </c>
      <c r="H24">
        <v>55</v>
      </c>
      <c r="I24">
        <v>55</v>
      </c>
    </row>
    <row r="25" spans="1:9" x14ac:dyDescent="0.35">
      <c r="A25">
        <v>2022</v>
      </c>
      <c r="B25">
        <v>2022</v>
      </c>
      <c r="C25">
        <v>6</v>
      </c>
      <c r="D25" t="s">
        <v>88</v>
      </c>
      <c r="E25" t="s">
        <v>86</v>
      </c>
      <c r="F25" t="s">
        <v>87</v>
      </c>
      <c r="G25" t="s">
        <v>85</v>
      </c>
      <c r="H25">
        <v>1</v>
      </c>
      <c r="I25">
        <v>1</v>
      </c>
    </row>
    <row r="26" spans="1:9" x14ac:dyDescent="0.35">
      <c r="A26">
        <v>2022</v>
      </c>
      <c r="B26">
        <v>2022</v>
      </c>
      <c r="C26">
        <v>7</v>
      </c>
      <c r="D26" t="s">
        <v>82</v>
      </c>
      <c r="E26" t="s">
        <v>83</v>
      </c>
      <c r="F26" t="s">
        <v>84</v>
      </c>
      <c r="G26" t="s">
        <v>85</v>
      </c>
      <c r="H26">
        <v>3263</v>
      </c>
      <c r="I26">
        <v>3263</v>
      </c>
    </row>
    <row r="27" spans="1:9" x14ac:dyDescent="0.35">
      <c r="A27">
        <v>2022</v>
      </c>
      <c r="B27">
        <v>2022</v>
      </c>
      <c r="C27">
        <v>7</v>
      </c>
      <c r="D27" t="s">
        <v>82</v>
      </c>
      <c r="E27" t="s">
        <v>86</v>
      </c>
      <c r="F27" t="s">
        <v>87</v>
      </c>
      <c r="G27" t="s">
        <v>85</v>
      </c>
      <c r="H27">
        <v>2</v>
      </c>
      <c r="I27">
        <v>2</v>
      </c>
    </row>
    <row r="28" spans="1:9" x14ac:dyDescent="0.35">
      <c r="A28">
        <v>2022</v>
      </c>
      <c r="B28">
        <v>2022</v>
      </c>
      <c r="C28">
        <v>7</v>
      </c>
      <c r="D28" t="s">
        <v>88</v>
      </c>
      <c r="E28" t="s">
        <v>83</v>
      </c>
      <c r="F28" t="s">
        <v>84</v>
      </c>
      <c r="G28" t="s">
        <v>85</v>
      </c>
      <c r="H28">
        <v>55</v>
      </c>
      <c r="I28">
        <v>55</v>
      </c>
    </row>
    <row r="29" spans="1:9" x14ac:dyDescent="0.35">
      <c r="A29">
        <v>2022</v>
      </c>
      <c r="B29">
        <v>2022</v>
      </c>
      <c r="C29">
        <v>7</v>
      </c>
      <c r="D29" t="s">
        <v>88</v>
      </c>
      <c r="E29" t="s">
        <v>86</v>
      </c>
      <c r="F29" t="s">
        <v>87</v>
      </c>
      <c r="G29" t="s">
        <v>85</v>
      </c>
      <c r="H29">
        <v>1</v>
      </c>
      <c r="I29">
        <v>1</v>
      </c>
    </row>
    <row r="30" spans="1:9" x14ac:dyDescent="0.35">
      <c r="A30">
        <v>2022</v>
      </c>
      <c r="B30">
        <v>2022</v>
      </c>
      <c r="C30">
        <v>8</v>
      </c>
      <c r="D30" t="s">
        <v>82</v>
      </c>
      <c r="E30" t="s">
        <v>83</v>
      </c>
      <c r="F30" t="s">
        <v>84</v>
      </c>
      <c r="G30" t="s">
        <v>85</v>
      </c>
      <c r="H30">
        <v>3211</v>
      </c>
      <c r="I30">
        <v>3211</v>
      </c>
    </row>
    <row r="31" spans="1:9" x14ac:dyDescent="0.35">
      <c r="A31">
        <v>2022</v>
      </c>
      <c r="B31">
        <v>2022</v>
      </c>
      <c r="C31">
        <v>8</v>
      </c>
      <c r="D31" t="s">
        <v>82</v>
      </c>
      <c r="E31" t="s">
        <v>86</v>
      </c>
      <c r="F31" t="s">
        <v>87</v>
      </c>
      <c r="G31" t="s">
        <v>85</v>
      </c>
      <c r="H31">
        <v>2</v>
      </c>
      <c r="I31">
        <v>2</v>
      </c>
    </row>
    <row r="32" spans="1:9" x14ac:dyDescent="0.35">
      <c r="A32">
        <v>2022</v>
      </c>
      <c r="B32">
        <v>2022</v>
      </c>
      <c r="C32">
        <v>8</v>
      </c>
      <c r="D32" t="s">
        <v>88</v>
      </c>
      <c r="E32" t="s">
        <v>83</v>
      </c>
      <c r="F32" t="s">
        <v>84</v>
      </c>
      <c r="G32" t="s">
        <v>85</v>
      </c>
      <c r="H32">
        <v>53</v>
      </c>
      <c r="I32">
        <v>53</v>
      </c>
    </row>
    <row r="33" spans="1:9" x14ac:dyDescent="0.35">
      <c r="A33">
        <v>2022</v>
      </c>
      <c r="B33">
        <v>2022</v>
      </c>
      <c r="C33">
        <v>8</v>
      </c>
      <c r="D33" t="s">
        <v>88</v>
      </c>
      <c r="E33" t="s">
        <v>86</v>
      </c>
      <c r="F33" t="s">
        <v>87</v>
      </c>
      <c r="G33" t="s">
        <v>85</v>
      </c>
      <c r="H33">
        <v>1</v>
      </c>
      <c r="I33">
        <v>1</v>
      </c>
    </row>
    <row r="34" spans="1:9" x14ac:dyDescent="0.35">
      <c r="A34">
        <v>2022</v>
      </c>
      <c r="B34">
        <v>2022</v>
      </c>
      <c r="C34">
        <v>9</v>
      </c>
      <c r="D34" t="s">
        <v>82</v>
      </c>
      <c r="E34" t="s">
        <v>83</v>
      </c>
      <c r="F34" t="s">
        <v>84</v>
      </c>
      <c r="G34" t="s">
        <v>85</v>
      </c>
      <c r="H34">
        <v>3153</v>
      </c>
      <c r="I34">
        <v>3153</v>
      </c>
    </row>
    <row r="35" spans="1:9" x14ac:dyDescent="0.35">
      <c r="A35">
        <v>2022</v>
      </c>
      <c r="B35">
        <v>2022</v>
      </c>
      <c r="C35">
        <v>9</v>
      </c>
      <c r="D35" t="s">
        <v>82</v>
      </c>
      <c r="E35" t="s">
        <v>86</v>
      </c>
      <c r="F35" t="s">
        <v>87</v>
      </c>
      <c r="G35" t="s">
        <v>85</v>
      </c>
      <c r="H35">
        <v>2</v>
      </c>
      <c r="I35">
        <v>2</v>
      </c>
    </row>
    <row r="36" spans="1:9" x14ac:dyDescent="0.35">
      <c r="A36">
        <v>2022</v>
      </c>
      <c r="B36">
        <v>2022</v>
      </c>
      <c r="C36">
        <v>9</v>
      </c>
      <c r="D36" t="s">
        <v>88</v>
      </c>
      <c r="E36" t="s">
        <v>83</v>
      </c>
      <c r="F36" t="s">
        <v>84</v>
      </c>
      <c r="G36" t="s">
        <v>85</v>
      </c>
      <c r="H36">
        <v>52</v>
      </c>
      <c r="I36">
        <v>52</v>
      </c>
    </row>
    <row r="37" spans="1:9" x14ac:dyDescent="0.35">
      <c r="A37">
        <v>2022</v>
      </c>
      <c r="B37">
        <v>2022</v>
      </c>
      <c r="C37">
        <v>9</v>
      </c>
      <c r="D37" t="s">
        <v>88</v>
      </c>
      <c r="E37" t="s">
        <v>86</v>
      </c>
      <c r="F37" t="s">
        <v>87</v>
      </c>
      <c r="G37" t="s">
        <v>85</v>
      </c>
      <c r="H37">
        <v>1</v>
      </c>
      <c r="I37">
        <v>1</v>
      </c>
    </row>
    <row r="38" spans="1:9" x14ac:dyDescent="0.35">
      <c r="A38">
        <v>2022</v>
      </c>
      <c r="B38">
        <v>2022</v>
      </c>
      <c r="C38">
        <v>10</v>
      </c>
      <c r="D38" t="s">
        <v>82</v>
      </c>
      <c r="E38" t="s">
        <v>83</v>
      </c>
      <c r="F38" t="s">
        <v>84</v>
      </c>
      <c r="G38" t="s">
        <v>85</v>
      </c>
      <c r="H38">
        <v>3106</v>
      </c>
      <c r="I38">
        <v>3106</v>
      </c>
    </row>
    <row r="39" spans="1:9" x14ac:dyDescent="0.35">
      <c r="A39">
        <v>2022</v>
      </c>
      <c r="B39">
        <v>2022</v>
      </c>
      <c r="C39">
        <v>10</v>
      </c>
      <c r="D39" t="s">
        <v>82</v>
      </c>
      <c r="E39" t="s">
        <v>86</v>
      </c>
      <c r="F39" t="s">
        <v>87</v>
      </c>
      <c r="G39" t="s">
        <v>85</v>
      </c>
      <c r="H39">
        <v>2</v>
      </c>
      <c r="I39">
        <v>2</v>
      </c>
    </row>
    <row r="40" spans="1:9" x14ac:dyDescent="0.35">
      <c r="A40">
        <v>2022</v>
      </c>
      <c r="B40">
        <v>2022</v>
      </c>
      <c r="C40">
        <v>10</v>
      </c>
      <c r="D40" t="s">
        <v>88</v>
      </c>
      <c r="E40" t="s">
        <v>83</v>
      </c>
      <c r="F40" t="s">
        <v>84</v>
      </c>
      <c r="G40" t="s">
        <v>85</v>
      </c>
      <c r="H40">
        <v>51</v>
      </c>
      <c r="I40">
        <v>51</v>
      </c>
    </row>
    <row r="41" spans="1:9" x14ac:dyDescent="0.35">
      <c r="A41">
        <v>2022</v>
      </c>
      <c r="B41">
        <v>2022</v>
      </c>
      <c r="C41">
        <v>10</v>
      </c>
      <c r="D41" t="s">
        <v>88</v>
      </c>
      <c r="E41" t="s">
        <v>86</v>
      </c>
      <c r="F41" t="s">
        <v>87</v>
      </c>
      <c r="G41" t="s">
        <v>85</v>
      </c>
      <c r="H41">
        <v>1</v>
      </c>
      <c r="I41">
        <v>1</v>
      </c>
    </row>
    <row r="42" spans="1:9" x14ac:dyDescent="0.35">
      <c r="A42">
        <v>2022</v>
      </c>
      <c r="B42">
        <v>2022</v>
      </c>
      <c r="C42">
        <v>11</v>
      </c>
      <c r="D42" t="s">
        <v>82</v>
      </c>
      <c r="E42" t="s">
        <v>83</v>
      </c>
      <c r="F42" t="s">
        <v>84</v>
      </c>
      <c r="G42" t="s">
        <v>85</v>
      </c>
      <c r="H42">
        <v>3088</v>
      </c>
      <c r="I42">
        <v>3088</v>
      </c>
    </row>
    <row r="43" spans="1:9" x14ac:dyDescent="0.35">
      <c r="A43">
        <v>2022</v>
      </c>
      <c r="B43">
        <v>2022</v>
      </c>
      <c r="C43">
        <v>11</v>
      </c>
      <c r="D43" t="s">
        <v>82</v>
      </c>
      <c r="E43" t="s">
        <v>86</v>
      </c>
      <c r="F43" t="s">
        <v>87</v>
      </c>
      <c r="G43" t="s">
        <v>85</v>
      </c>
      <c r="H43">
        <v>2</v>
      </c>
      <c r="I43">
        <v>2</v>
      </c>
    </row>
    <row r="44" spans="1:9" x14ac:dyDescent="0.35">
      <c r="A44">
        <v>2022</v>
      </c>
      <c r="B44">
        <v>2022</v>
      </c>
      <c r="C44">
        <v>11</v>
      </c>
      <c r="D44" t="s">
        <v>88</v>
      </c>
      <c r="E44" t="s">
        <v>83</v>
      </c>
      <c r="F44" t="s">
        <v>84</v>
      </c>
      <c r="G44" t="s">
        <v>85</v>
      </c>
      <c r="H44">
        <v>52</v>
      </c>
      <c r="I44">
        <v>52</v>
      </c>
    </row>
    <row r="45" spans="1:9" x14ac:dyDescent="0.35">
      <c r="A45">
        <v>2022</v>
      </c>
      <c r="B45">
        <v>2022</v>
      </c>
      <c r="C45">
        <v>11</v>
      </c>
      <c r="D45" t="s">
        <v>88</v>
      </c>
      <c r="E45" t="s">
        <v>86</v>
      </c>
      <c r="F45" t="s">
        <v>87</v>
      </c>
      <c r="G45" t="s">
        <v>85</v>
      </c>
      <c r="H45">
        <v>1</v>
      </c>
      <c r="I45">
        <v>1</v>
      </c>
    </row>
    <row r="46" spans="1:9" x14ac:dyDescent="0.35">
      <c r="A46">
        <v>2022</v>
      </c>
      <c r="B46">
        <v>2022</v>
      </c>
      <c r="C46">
        <v>12</v>
      </c>
      <c r="D46" t="s">
        <v>82</v>
      </c>
      <c r="E46" t="s">
        <v>83</v>
      </c>
      <c r="F46" t="s">
        <v>84</v>
      </c>
      <c r="G46" t="s">
        <v>85</v>
      </c>
      <c r="H46">
        <v>3066</v>
      </c>
      <c r="I46">
        <v>3066</v>
      </c>
    </row>
    <row r="47" spans="1:9" x14ac:dyDescent="0.35">
      <c r="A47">
        <v>2022</v>
      </c>
      <c r="B47">
        <v>2022</v>
      </c>
      <c r="C47">
        <v>12</v>
      </c>
      <c r="D47" t="s">
        <v>82</v>
      </c>
      <c r="E47" t="s">
        <v>86</v>
      </c>
      <c r="F47" t="s">
        <v>87</v>
      </c>
      <c r="G47" t="s">
        <v>85</v>
      </c>
      <c r="H47">
        <v>2</v>
      </c>
      <c r="I47">
        <v>2</v>
      </c>
    </row>
    <row r="48" spans="1:9" x14ac:dyDescent="0.35">
      <c r="A48">
        <v>2022</v>
      </c>
      <c r="B48">
        <v>2022</v>
      </c>
      <c r="C48">
        <v>12</v>
      </c>
      <c r="D48" t="s">
        <v>88</v>
      </c>
      <c r="E48" t="s">
        <v>83</v>
      </c>
      <c r="F48" t="s">
        <v>84</v>
      </c>
      <c r="G48" t="s">
        <v>85</v>
      </c>
      <c r="H48">
        <v>53</v>
      </c>
      <c r="I48">
        <v>53</v>
      </c>
    </row>
    <row r="49" spans="1:9" x14ac:dyDescent="0.35">
      <c r="A49">
        <v>2022</v>
      </c>
      <c r="B49">
        <v>2022</v>
      </c>
      <c r="C49">
        <v>12</v>
      </c>
      <c r="D49" t="s">
        <v>88</v>
      </c>
      <c r="E49" t="s">
        <v>86</v>
      </c>
      <c r="F49" t="s">
        <v>87</v>
      </c>
      <c r="G49" t="s">
        <v>85</v>
      </c>
      <c r="H49">
        <v>1</v>
      </c>
      <c r="I49">
        <v>1</v>
      </c>
    </row>
  </sheetData>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V m e U o C e u q G j A A A A 9 Q A A A B I A H A B D b 2 5 m a W c v U G F j a 2 F n Z S 5 4 b W w g o h g A K K A U A A A A A A A A A A A A A A A A A A A A A A A A A A A A h Y + x D o I w G I R f h X S n L X V R 8 l M G V 0 l M i M a 1 g Q q N 8 G N o s b y b g 4 / k K 4 h R 1 M 3 x v r t L 7 u 7 X G 6 R j 2 w Q X 3 V v T Y U I i y k m g s e h K g 1 V C B n c M l y S V s F X F S V U 6 m M J o 4 9 G a h N T O n W P G v P f U L 2 j X V 0 x w H r F D t s m L W r c q N G i d w k K T T 6 v 8 3 y I S 9 q 8 x U t B V R A U X l A O b G W Q G v 7 6 Y 5 j 7 d H w j r o X F D r 6 X G c J c D m y W w 9 w X 5 A F B L A w Q U A A I A C A C 9 W Z 5 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V m e U i i K R 7 g O A A A A E Q A A A B M A H A B G b 3 J t d W x h c y 9 T Z W N 0 a W 9 u M S 5 t I K I Y A C i g F A A A A A A A A A A A A A A A A A A A A A A A A A A A A C t O T S 7 J z M 9 T C I b Q h t Y A U E s B A i 0 A F A A C A A g A v V m e U o C e u q G j A A A A 9 Q A A A B I A A A A A A A A A A A A A A A A A A A A A A E N v b m Z p Z y 9 Q Y W N r Y W d l L n h t b F B L A Q I t A B Q A A g A I A L 1 Z n l I P y u m r p A A A A O k A A A A T A A A A A A A A A A A A A A A A A O 8 A A A B b Q 2 9 u d G V u d F 9 U e X B l c 1 0 u e G 1 s U E s B A i 0 A F A A C A A g A v V m e 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J 5 p f h G G J X F B t Q w B c O D i F p s A A A A A A g A A A A A A A 2 Y A A M A A A A A Q A A A A v / J D D s F q J N 2 u N 1 9 k w 7 U f S g A A A A A E g A A A o A A A A B A A A A B W O K 7 S / 7 c x + O N V y I o i g k Y A U A A A A D v f H k O S U A R 3 2 / j c g 6 Z O 7 S J f K e Z f f 3 G l V Q B l h t n L m V L G / 6 u C 4 j + y + G J E 2 J E a q s I w + J x A H d I M C r v b Y / k z q n h K v y W B X c 2 A g B C X o E l V I j 8 A A s y f F A A A A I R + r 3 G 9 Z 7 M h O 6 B u y 0 4 1 M c n N u l s g < / D a t a M a s h u p > 
</file>

<file path=customXml/itemProps1.xml><?xml version="1.0" encoding="utf-8"?>
<ds:datastoreItem xmlns:ds="http://schemas.openxmlformats.org/officeDocument/2006/customXml" ds:itemID="{BA412007-F78B-47F0-96D3-0850EAFCF9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Introduction</vt:lpstr>
      <vt:lpstr>CLAIM_TYPE</vt:lpstr>
      <vt:lpstr>CLAIM_LAG</vt:lpstr>
      <vt:lpstr>DATA_CLAIMS</vt:lpstr>
      <vt:lpstr>DATA_ENROLL</vt:lpstr>
      <vt:lpstr>DATA_CLAIMS</vt:lpstr>
      <vt:lpstr>DATA_ENROLL</vt:lpstr>
      <vt:lpstr>DATA_RISK</vt:lpstr>
      <vt:lpstr>CLAIM_TYPE!Provider_payment</vt:lpstr>
      <vt:lpstr>Provider_payment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Bachofer</dc:creator>
  <cp:lastModifiedBy>Robst, John</cp:lastModifiedBy>
  <cp:lastPrinted>2021-06-23T19:15:55Z</cp:lastPrinted>
  <dcterms:created xsi:type="dcterms:W3CDTF">2020-09-15T12:57:00Z</dcterms:created>
  <dcterms:modified xsi:type="dcterms:W3CDTF">2023-03-09T14:03:35Z</dcterms:modified>
</cp:coreProperties>
</file>