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_REPO\101 - SOLUTION BACKUP\HRIS_SIT\HRIS-ePAccount 2021-08-11\HRIS-ePAccount\UploadedFile\"/>
    </mc:Choice>
  </mc:AlternateContent>
  <bookViews>
    <workbookView xWindow="-120" yWindow="-120" windowWidth="20730" windowHeight="11310"/>
  </bookViews>
  <sheets>
    <sheet name="CASUALFINAL" sheetId="2" r:id="rId1"/>
  </sheets>
  <calcPr calcId="162913"/>
</workbook>
</file>

<file path=xl/calcChain.xml><?xml version="1.0" encoding="utf-8"?>
<calcChain xmlns="http://schemas.openxmlformats.org/spreadsheetml/2006/main">
  <c r="CD23" i="2" l="1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A22" i="2"/>
  <c r="BZ22" i="2"/>
  <c r="BA22" i="2"/>
  <c r="AF22" i="2"/>
  <c r="AA22" i="2"/>
  <c r="V22" i="2"/>
  <c r="Q22" i="2"/>
  <c r="D22" i="2"/>
  <c r="CA21" i="2"/>
  <c r="BZ21" i="2"/>
  <c r="BA21" i="2"/>
  <c r="AF21" i="2"/>
  <c r="AA21" i="2"/>
  <c r="V21" i="2"/>
  <c r="Q21" i="2"/>
  <c r="D21" i="2"/>
  <c r="CA20" i="2"/>
  <c r="BZ20" i="2"/>
  <c r="BA20" i="2"/>
  <c r="AF20" i="2"/>
  <c r="AA20" i="2"/>
  <c r="V20" i="2"/>
  <c r="Q20" i="2"/>
  <c r="CA19" i="2"/>
  <c r="BZ19" i="2"/>
  <c r="BA19" i="2"/>
  <c r="AF19" i="2"/>
  <c r="AA19" i="2"/>
  <c r="V19" i="2"/>
  <c r="Q19" i="2"/>
  <c r="D19" i="2"/>
  <c r="CA18" i="2"/>
  <c r="BZ18" i="2"/>
  <c r="BA18" i="2"/>
  <c r="AF18" i="2"/>
  <c r="AA18" i="2"/>
  <c r="V18" i="2"/>
  <c r="Q18" i="2"/>
  <c r="D18" i="2"/>
  <c r="CA17" i="2"/>
  <c r="BZ17" i="2"/>
  <c r="BA17" i="2"/>
  <c r="AF17" i="2"/>
  <c r="AA17" i="2"/>
  <c r="V17" i="2"/>
  <c r="Q17" i="2"/>
  <c r="CA16" i="2"/>
  <c r="BZ16" i="2"/>
  <c r="BA16" i="2"/>
  <c r="AF16" i="2"/>
  <c r="AA16" i="2"/>
  <c r="D16" i="2" s="1"/>
  <c r="V16" i="2"/>
  <c r="Q16" i="2"/>
  <c r="CA15" i="2"/>
  <c r="BZ15" i="2"/>
  <c r="BA15" i="2"/>
  <c r="AF15" i="2"/>
  <c r="AA15" i="2"/>
  <c r="V15" i="2"/>
  <c r="Q15" i="2"/>
  <c r="D15" i="2"/>
  <c r="CA14" i="2"/>
  <c r="BZ14" i="2"/>
  <c r="BA14" i="2"/>
  <c r="AF14" i="2"/>
  <c r="AA14" i="2"/>
  <c r="V14" i="2"/>
  <c r="Q14" i="2"/>
  <c r="D14" i="2"/>
  <c r="CA13" i="2"/>
  <c r="BZ13" i="2"/>
  <c r="BA13" i="2"/>
  <c r="AF13" i="2"/>
  <c r="AA13" i="2"/>
  <c r="V13" i="2"/>
  <c r="Q13" i="2"/>
  <c r="D13" i="2"/>
  <c r="CA12" i="2"/>
  <c r="BZ12" i="2"/>
  <c r="BA12" i="2"/>
  <c r="AF12" i="2"/>
  <c r="AA12" i="2"/>
  <c r="V12" i="2"/>
  <c r="Q12" i="2"/>
  <c r="D12" i="2"/>
  <c r="CA11" i="2"/>
  <c r="BZ11" i="2"/>
  <c r="BA11" i="2"/>
  <c r="AF11" i="2"/>
  <c r="AA11" i="2"/>
  <c r="V11" i="2"/>
  <c r="Q11" i="2"/>
  <c r="D11" i="2"/>
  <c r="CA10" i="2"/>
  <c r="BZ10" i="2"/>
  <c r="BA10" i="2"/>
  <c r="AF10" i="2"/>
  <c r="AA10" i="2"/>
  <c r="V10" i="2"/>
  <c r="D10" i="2" s="1"/>
  <c r="Q10" i="2"/>
  <c r="CA9" i="2"/>
  <c r="BZ9" i="2"/>
  <c r="BA9" i="2"/>
  <c r="AF9" i="2"/>
  <c r="AA9" i="2"/>
  <c r="D9" i="2" s="1"/>
  <c r="V9" i="2"/>
  <c r="Q9" i="2"/>
  <c r="CA8" i="2"/>
  <c r="BZ8" i="2"/>
  <c r="BA8" i="2"/>
  <c r="AF8" i="2"/>
  <c r="AA8" i="2"/>
  <c r="V8" i="2"/>
  <c r="Q8" i="2"/>
  <c r="CA7" i="2"/>
  <c r="BZ7" i="2"/>
  <c r="BA7" i="2"/>
  <c r="AF7" i="2"/>
  <c r="AA7" i="2"/>
  <c r="V7" i="2"/>
  <c r="D7" i="2" s="1"/>
  <c r="Q7" i="2"/>
  <c r="CA6" i="2"/>
  <c r="BZ6" i="2"/>
  <c r="BA6" i="2"/>
  <c r="AF6" i="2"/>
  <c r="AA6" i="2"/>
  <c r="V6" i="2"/>
  <c r="D6" i="2" s="1"/>
  <c r="Q6" i="2"/>
  <c r="D20" i="2" l="1"/>
  <c r="D17" i="2"/>
  <c r="D8" i="2"/>
</calcChain>
</file>

<file path=xl/sharedStrings.xml><?xml version="1.0" encoding="utf-8"?>
<sst xmlns="http://schemas.openxmlformats.org/spreadsheetml/2006/main" count="138" uniqueCount="115">
  <si>
    <t>NAME</t>
  </si>
  <si>
    <t>POSITION</t>
  </si>
  <si>
    <t>PERA</t>
  </si>
  <si>
    <t>GROSS INCOME</t>
  </si>
  <si>
    <t>PHIC</t>
  </si>
  <si>
    <t>SIF</t>
  </si>
  <si>
    <t>GSIS</t>
  </si>
  <si>
    <t>HDMF</t>
  </si>
  <si>
    <t>LOAN DEDUCTIONS</t>
  </si>
  <si>
    <t>TOTAL DEDUCTIONS</t>
  </si>
  <si>
    <t>NET PAY</t>
  </si>
  <si>
    <t>1ST QUINCENA</t>
  </si>
  <si>
    <t>2ND QUINCENA</t>
  </si>
  <si>
    <t>LEAVE EARNED</t>
  </si>
  <si>
    <t>WAGES</t>
  </si>
  <si>
    <t>TOTAL</t>
  </si>
  <si>
    <t>LEAVE WITH PAY</t>
  </si>
  <si>
    <t>AMOUNT</t>
  </si>
  <si>
    <t>NO. OF DAYS</t>
  </si>
  <si>
    <t>DEDUCTIONS</t>
  </si>
  <si>
    <t>NO. OF MINUTES</t>
  </si>
  <si>
    <t>UNDERTIME AND LATES PORTION OF SALARY</t>
  </si>
  <si>
    <t>UNDERTIME AND LATES PORTION OF PERA</t>
  </si>
  <si>
    <t>LEAVE WITHOUT PAY PORTION OF SALARY</t>
  </si>
  <si>
    <t>LEAVE WITHOUT PAY PORTION OF PERA</t>
  </si>
  <si>
    <t>DAILY RATE</t>
  </si>
  <si>
    <t>W/HOLDING TAX</t>
  </si>
  <si>
    <t>NO. OF WORKING DAYS</t>
  </si>
  <si>
    <t>AMOUNT excluding SPL</t>
  </si>
  <si>
    <t>OBLIGATED AMOUNT</t>
  </si>
  <si>
    <t>SPECIAL LEAVE</t>
  </si>
  <si>
    <t>OPTIONAL CONTRIBUTIONS</t>
  </si>
  <si>
    <t>MANDATORY DEDUCTIONS (GS)</t>
  </si>
  <si>
    <t>MANDATORY DEDUCTIONS (PS)</t>
  </si>
  <si>
    <t>GSIS Conso Loan</t>
  </si>
  <si>
    <t>GSIS Policy Loan Regular</t>
  </si>
  <si>
    <t>GSIS Policy Loan Optional</t>
  </si>
  <si>
    <t>UOLI Loan</t>
  </si>
  <si>
    <t>GSIS Emergency Loan</t>
  </si>
  <si>
    <t>Educational Assistance Loan</t>
  </si>
  <si>
    <t>HDMF MPL Loan</t>
  </si>
  <si>
    <t>HDMF Housing Loan</t>
  </si>
  <si>
    <t>HDMF Calamity Loan</t>
  </si>
  <si>
    <t>GSIS E-Card Loan</t>
  </si>
  <si>
    <t>GSIS Real Estate Loan</t>
  </si>
  <si>
    <t>GSIS SOS Loan</t>
  </si>
  <si>
    <t>NICO Loan</t>
  </si>
  <si>
    <t>Network Loan</t>
  </si>
  <si>
    <t>CCMPC Loan</t>
  </si>
  <si>
    <t>NHMFC Housing Loan</t>
  </si>
  <si>
    <t>NAFC</t>
  </si>
  <si>
    <t xml:space="preserve">GSIS Housing Loan </t>
  </si>
  <si>
    <t>HELP</t>
  </si>
  <si>
    <t>GSIS UOLI Premiums</t>
  </si>
  <si>
    <t>GSIS UOLI E-45 Premiums</t>
  </si>
  <si>
    <t>GSIS UOLI E-50 Premiums</t>
  </si>
  <si>
    <t>GSIS UOLI E-55 Premiums</t>
  </si>
  <si>
    <t>GSIS UOLI E-60 Premiums</t>
  </si>
  <si>
    <t>GSIS UOLI E-65 Premiums</t>
  </si>
  <si>
    <t>EHP</t>
  </si>
  <si>
    <t>CEAP</t>
  </si>
  <si>
    <t>GSIS ADDTL INS</t>
  </si>
  <si>
    <t>SSS Premium</t>
  </si>
  <si>
    <t>PHILAM LIFE</t>
  </si>
  <si>
    <t>HDMF PS2</t>
  </si>
  <si>
    <t>HDMF MP2</t>
  </si>
  <si>
    <t>HIP</t>
  </si>
  <si>
    <t>TOTAL LWOP &amp; UNDERTIME</t>
  </si>
  <si>
    <t>ID No</t>
  </si>
  <si>
    <t>HDMF
Loyalty
Card</t>
  </si>
  <si>
    <t>9657</t>
  </si>
  <si>
    <t xml:space="preserve">ABADILLA, DEVIE ANN G. </t>
  </si>
  <si>
    <t>ACCOUNTANT II</t>
  </si>
  <si>
    <t>Other-Premium</t>
  </si>
  <si>
    <t>GSIS MPL</t>
  </si>
  <si>
    <t>GSIS GFAL</t>
  </si>
  <si>
    <t>TAX PYBL-2020</t>
  </si>
  <si>
    <t>GSIS-COMP LN</t>
  </si>
  <si>
    <t>4666</t>
  </si>
  <si>
    <t xml:space="preserve">ALINDAJAO, GERALD L. </t>
  </si>
  <si>
    <t>4956</t>
  </si>
  <si>
    <t xml:space="preserve">DUMAPIAS, SHEKINAH FAITH L. </t>
  </si>
  <si>
    <t>ACCOUNTING CLERK II</t>
  </si>
  <si>
    <t>1653</t>
  </si>
  <si>
    <t xml:space="preserve">FENIS, EMILY B. </t>
  </si>
  <si>
    <t>ACCOUNTING CLERK I</t>
  </si>
  <si>
    <t>5427</t>
  </si>
  <si>
    <t xml:space="preserve">HORNIDO, RESA GEN D. </t>
  </si>
  <si>
    <t>5428</t>
  </si>
  <si>
    <t xml:space="preserve">JANOYAN, RUBELYN L. </t>
  </si>
  <si>
    <t>1543</t>
  </si>
  <si>
    <t xml:space="preserve">LASACA, DEONISIO R. </t>
  </si>
  <si>
    <t>5504</t>
  </si>
  <si>
    <t xml:space="preserve">LAVILLA, RONALD E. </t>
  </si>
  <si>
    <t>CLERK I</t>
  </si>
  <si>
    <t>4905</t>
  </si>
  <si>
    <t xml:space="preserve">LOMIGO, KEYILLE JENN O. </t>
  </si>
  <si>
    <t>6719</t>
  </si>
  <si>
    <t xml:space="preserve">MOREÑO, WILLY G. </t>
  </si>
  <si>
    <t>DRIVER II</t>
  </si>
  <si>
    <t>5519</t>
  </si>
  <si>
    <t xml:space="preserve">NAQUILA, JILLY V. </t>
  </si>
  <si>
    <t>4275</t>
  </si>
  <si>
    <t xml:space="preserve">SALUNDAGUIT, GIZERENCE O. </t>
  </si>
  <si>
    <t>9658</t>
  </si>
  <si>
    <t xml:space="preserve">SECUYA, MONIQUE THERESE R. </t>
  </si>
  <si>
    <t>2986</t>
  </si>
  <si>
    <t xml:space="preserve">SEDENTARIO, MARIEL O. </t>
  </si>
  <si>
    <t>2965</t>
  </si>
  <si>
    <t xml:space="preserve">UDAL, JANELLE FE S. </t>
  </si>
  <si>
    <t>4097</t>
  </si>
  <si>
    <t xml:space="preserve">UYANGUREN, ELGIE MAE A. </t>
  </si>
  <si>
    <t>1405</t>
  </si>
  <si>
    <t xml:space="preserve">VILLAVER, LAARNI M. </t>
  </si>
  <si>
    <t>Total  &gt;&gt;&gt;&gt;&gt;&gt;&gt;&gt;&gt;&gt;&gt;&gt;&gt;&gt;&gt;&gt;&gt;&gt;&gt;&gt;&gt;&gt;&gt;&gt;&gt;&gt;&gt;&gt;&gt;&gt;&gt;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</si>
</sst>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4" fontId="1" fillId="0" borderId="1" xfId="0" applyNumberFormat="1" applyFont="1" applyFill="1" applyBorder="1" applyAlignment="1">
      <alignment horizontal="center" vertical="center" wrapText="1"/>
    </xf>
    <xf numFmtId="4" fontId="1" fillId="0" borderId="28" xfId="0" applyNumberFormat="1" applyFont="1" applyFill="1" applyBorder="1" applyAlignment="1">
      <alignment horizontal="center" vertical="center" wrapText="1"/>
    </xf>
    <xf numFmtId="4" fontId="1" fillId="0" borderId="10" xfId="0" applyNumberFormat="1" applyFont="1" applyFill="1" applyBorder="1" applyAlignment="1">
      <alignment horizontal="center" vertical="center" wrapText="1"/>
    </xf>
    <xf numFmtId="4" fontId="1" fillId="0" borderId="26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4" fontId="1" fillId="0" borderId="0" xfId="0" applyNumberFormat="1" applyFont="1" applyFill="1" applyAlignment="1">
      <alignment wrapText="1"/>
    </xf>
    <xf numFmtId="4" fontId="1" fillId="0" borderId="19" xfId="0" applyNumberFormat="1" applyFont="1" applyFill="1" applyBorder="1" applyAlignment="1">
      <alignment horizontal="center" vertical="center" wrapText="1"/>
    </xf>
    <xf numFmtId="4" fontId="1" fillId="0" borderId="11" xfId="0" applyNumberFormat="1" applyFont="1" applyFill="1" applyBorder="1" applyAlignment="1">
      <alignment horizontal="center" vertical="center" wrapText="1"/>
    </xf>
    <xf numFmtId="4" fontId="1" fillId="0" borderId="12" xfId="0" applyNumberFormat="1" applyFont="1" applyFill="1" applyBorder="1" applyAlignment="1">
      <alignment horizontal="center" vertical="center" wrapText="1"/>
    </xf>
    <xf numFmtId="4" fontId="1" fillId="0" borderId="9" xfId="0" applyNumberFormat="1" applyFont="1" applyFill="1" applyBorder="1" applyAlignment="1">
      <alignment horizontal="center" vertical="center" wrapText="1"/>
    </xf>
    <xf numFmtId="4" fontId="1" fillId="0" borderId="17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wrapText="1"/>
    </xf>
    <xf numFmtId="4" fontId="1" fillId="0" borderId="18" xfId="0" applyNumberFormat="1" applyFont="1" applyFill="1" applyBorder="1" applyAlignment="1">
      <alignment horizontal="center" vertical="center" wrapText="1"/>
    </xf>
    <xf numFmtId="4" fontId="1" fillId="0" borderId="19" xfId="0" applyNumberFormat="1" applyFont="1" applyFill="1" applyBorder="1" applyAlignment="1">
      <alignment horizontal="center" vertical="center" wrapText="1"/>
    </xf>
    <xf numFmtId="4" fontId="1" fillId="0" borderId="7" xfId="0" applyNumberFormat="1" applyFont="1" applyFill="1" applyBorder="1" applyAlignment="1">
      <alignment horizontal="center" vertical="center" wrapText="1"/>
    </xf>
    <xf numFmtId="4" fontId="1" fillId="0" borderId="12" xfId="0" applyNumberFormat="1" applyFont="1" applyFill="1" applyBorder="1" applyAlignment="1">
      <alignment horizontal="center" vertical="center" wrapText="1"/>
    </xf>
    <xf numFmtId="4" fontId="1" fillId="0" borderId="3" xfId="0" applyNumberFormat="1" applyFont="1" applyFill="1" applyBorder="1" applyAlignment="1">
      <alignment horizontal="center" vertical="center" wrapText="1"/>
    </xf>
    <xf numFmtId="4" fontId="1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Fill="1" applyBorder="1" applyAlignment="1">
      <alignment horizontal="center" vertical="center" wrapText="1"/>
    </xf>
    <xf numFmtId="4" fontId="1" fillId="0" borderId="13" xfId="0" applyNumberFormat="1" applyFont="1" applyFill="1" applyBorder="1" applyAlignment="1">
      <alignment horizontal="center" vertical="center" wrapText="1"/>
    </xf>
    <xf numFmtId="4" fontId="1" fillId="0" borderId="15" xfId="0" applyNumberFormat="1" applyFont="1" applyFill="1" applyBorder="1" applyAlignment="1">
      <alignment horizontal="center" vertical="center" wrapText="1"/>
    </xf>
    <xf numFmtId="4" fontId="1" fillId="0" borderId="8" xfId="0" applyNumberFormat="1" applyFont="1" applyFill="1" applyBorder="1" applyAlignment="1">
      <alignment horizontal="center" vertical="center" wrapText="1"/>
    </xf>
    <xf numFmtId="4" fontId="1" fillId="0" borderId="16" xfId="0" applyNumberFormat="1" applyFont="1" applyFill="1" applyBorder="1" applyAlignment="1">
      <alignment horizontal="center" vertical="center" wrapText="1"/>
    </xf>
    <xf numFmtId="4" fontId="1" fillId="0" borderId="20" xfId="0" applyNumberFormat="1" applyFont="1" applyFill="1" applyBorder="1" applyAlignment="1">
      <alignment horizontal="center" vertical="center" wrapText="1"/>
    </xf>
    <xf numFmtId="4" fontId="1" fillId="0" borderId="21" xfId="0" applyNumberFormat="1" applyFont="1" applyFill="1" applyBorder="1" applyAlignment="1">
      <alignment horizontal="center" vertical="center" wrapText="1"/>
    </xf>
    <xf numFmtId="4" fontId="1" fillId="0" borderId="14" xfId="0" applyNumberFormat="1" applyFont="1" applyFill="1" applyBorder="1" applyAlignment="1">
      <alignment horizontal="center" vertical="center" wrapText="1"/>
    </xf>
    <xf numFmtId="4" fontId="1" fillId="0" borderId="6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 wrapText="1"/>
    </xf>
    <xf numFmtId="4" fontId="1" fillId="0" borderId="27" xfId="0" applyNumberFormat="1" applyFont="1" applyFill="1" applyBorder="1" applyAlignment="1">
      <alignment horizontal="center" vertical="center" wrapText="1"/>
    </xf>
    <xf numFmtId="4" fontId="1" fillId="0" borderId="22" xfId="0" applyNumberFormat="1" applyFont="1" applyFill="1" applyBorder="1" applyAlignment="1">
      <alignment horizontal="center" vertical="center" wrapText="1"/>
    </xf>
    <xf numFmtId="4" fontId="1" fillId="0" borderId="23" xfId="0" applyNumberFormat="1" applyFont="1" applyFill="1" applyBorder="1" applyAlignment="1">
      <alignment horizontal="center" vertical="center" wrapText="1"/>
    </xf>
    <xf numFmtId="4" fontId="1" fillId="0" borderId="24" xfId="0" applyNumberFormat="1" applyFont="1" applyFill="1" applyBorder="1" applyAlignment="1">
      <alignment horizontal="center" vertical="center" wrapText="1"/>
    </xf>
    <xf numFmtId="4" fontId="1" fillId="0" borderId="25" xfId="0" applyNumberFormat="1" applyFont="1" applyFill="1" applyBorder="1" applyAlignment="1">
      <alignment horizontal="center" vertical="center" wrapText="1"/>
    </xf>
    <xf numFmtId="4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49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/>
    <xf numFmtId="4" fontId="1" fillId="0" borderId="29" xfId="0" applyNumberFormat="1" applyFont="1" applyFill="1" applyBorder="1" applyAlignment="1">
      <alignment wrapText="1"/>
    </xf>
    <xf numFmtId="4" fontId="2" fillId="0" borderId="29" xfId="0" applyNumberFormat="1" applyFont="1" applyFill="1" applyBorder="1" applyAlignment="1">
      <alignment wrapText="1"/>
    </xf>
    <xf numFmtId="49" fontId="2" fillId="0" borderId="30" xfId="0" applyNumberFormat="1" applyFont="1" applyFill="1" applyBorder="1" applyAlignment="1">
      <alignment horizontal="center" vertical="center"/>
    </xf>
    <xf numFmtId="49" fontId="2" fillId="0" borderId="31" xfId="0" applyNumberFormat="1" applyFont="1" applyFill="1" applyBorder="1" applyAlignment="1">
      <alignment horizontal="center" vertical="center"/>
    </xf>
    <xf numFmtId="49" fontId="2" fillId="0" borderId="3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3"/>
  <sheetViews>
    <sheetView tabSelected="1" zoomScale="70" zoomScaleNormal="70" workbookViewId="0">
      <selection activeCell="I15" sqref="I15"/>
    </sheetView>
  </sheetViews>
  <sheetFormatPr defaultRowHeight="12.75" x14ac:dyDescent="0.2"/>
  <cols>
    <col min="1" max="1" width="9.140625" style="13"/>
    <col min="2" max="3" width="37.85546875" style="14" customWidth="1"/>
    <col min="4" max="48" width="12.140625" style="21" customWidth="1"/>
    <col min="49" max="52" width="12.140625" style="21" hidden="1" customWidth="1"/>
    <col min="53" max="76" width="12.140625" style="21" customWidth="1"/>
    <col min="77" max="77" width="12.140625" style="21" hidden="1" customWidth="1"/>
    <col min="78" max="82" width="12.140625" style="21" customWidth="1"/>
    <col min="83" max="16384" width="9.140625" style="14"/>
  </cols>
  <sheetData>
    <row r="1" spans="1:101" s="2" customFormat="1" ht="13.5" thickBot="1" x14ac:dyDescent="0.25">
      <c r="A1" s="1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5" customFormat="1" ht="15" customHeight="1" thickBot="1" x14ac:dyDescent="0.3">
      <c r="A2" s="44" t="s">
        <v>68</v>
      </c>
      <c r="B2" s="47" t="s">
        <v>0</v>
      </c>
      <c r="C2" s="47" t="s">
        <v>1</v>
      </c>
      <c r="D2" s="26" t="s">
        <v>29</v>
      </c>
      <c r="E2" s="26" t="s">
        <v>25</v>
      </c>
      <c r="F2" s="26" t="s">
        <v>27</v>
      </c>
      <c r="G2" s="26" t="s">
        <v>14</v>
      </c>
      <c r="H2" s="26" t="s">
        <v>2</v>
      </c>
      <c r="I2" s="29" t="s">
        <v>23</v>
      </c>
      <c r="J2" s="30"/>
      <c r="K2" s="29" t="s">
        <v>24</v>
      </c>
      <c r="L2" s="30"/>
      <c r="M2" s="29" t="s">
        <v>21</v>
      </c>
      <c r="N2" s="30"/>
      <c r="O2" s="29" t="s">
        <v>22</v>
      </c>
      <c r="P2" s="30"/>
      <c r="Q2" s="30" t="s">
        <v>67</v>
      </c>
      <c r="R2" s="26" t="s">
        <v>3</v>
      </c>
      <c r="S2" s="26" t="s">
        <v>13</v>
      </c>
      <c r="T2" s="29" t="s">
        <v>16</v>
      </c>
      <c r="U2" s="35"/>
      <c r="V2" s="30"/>
      <c r="W2" s="29" t="s">
        <v>32</v>
      </c>
      <c r="X2" s="35"/>
      <c r="Y2" s="35"/>
      <c r="Z2" s="35"/>
      <c r="AA2" s="30"/>
      <c r="AB2" s="38" t="s">
        <v>19</v>
      </c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40"/>
      <c r="CA2" s="26" t="s">
        <v>9</v>
      </c>
      <c r="CB2" s="26" t="s">
        <v>10</v>
      </c>
      <c r="CC2" s="26" t="s">
        <v>11</v>
      </c>
      <c r="CD2" s="26" t="s">
        <v>12</v>
      </c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</row>
    <row r="3" spans="1:101" s="5" customFormat="1" ht="48" customHeight="1" x14ac:dyDescent="0.25">
      <c r="A3" s="45"/>
      <c r="B3" s="48"/>
      <c r="C3" s="48"/>
      <c r="D3" s="27"/>
      <c r="E3" s="27"/>
      <c r="F3" s="27"/>
      <c r="G3" s="27"/>
      <c r="H3" s="27"/>
      <c r="I3" s="31"/>
      <c r="J3" s="32"/>
      <c r="K3" s="31"/>
      <c r="L3" s="32"/>
      <c r="M3" s="31"/>
      <c r="N3" s="32"/>
      <c r="O3" s="31"/>
      <c r="P3" s="32"/>
      <c r="Q3" s="33"/>
      <c r="R3" s="27"/>
      <c r="S3" s="27"/>
      <c r="T3" s="36"/>
      <c r="U3" s="37"/>
      <c r="V3" s="33"/>
      <c r="W3" s="36"/>
      <c r="X3" s="37"/>
      <c r="Y3" s="37"/>
      <c r="Z3" s="37"/>
      <c r="AA3" s="33"/>
      <c r="AB3" s="35" t="s">
        <v>33</v>
      </c>
      <c r="AC3" s="35"/>
      <c r="AD3" s="35"/>
      <c r="AE3" s="35"/>
      <c r="AF3" s="30"/>
      <c r="AG3" s="29" t="s">
        <v>31</v>
      </c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0"/>
      <c r="BB3" s="29" t="s">
        <v>8</v>
      </c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0"/>
      <c r="CA3" s="27"/>
      <c r="CB3" s="27"/>
      <c r="CC3" s="27"/>
      <c r="CD3" s="27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</row>
    <row r="4" spans="1:101" s="7" customFormat="1" ht="15" customHeight="1" thickBot="1" x14ac:dyDescent="0.3">
      <c r="A4" s="45"/>
      <c r="B4" s="48"/>
      <c r="C4" s="48"/>
      <c r="D4" s="27"/>
      <c r="E4" s="27"/>
      <c r="F4" s="27"/>
      <c r="G4" s="27"/>
      <c r="H4" s="27"/>
      <c r="I4" s="22" t="s">
        <v>18</v>
      </c>
      <c r="J4" s="24" t="s">
        <v>17</v>
      </c>
      <c r="K4" s="22" t="s">
        <v>18</v>
      </c>
      <c r="L4" s="24" t="s">
        <v>17</v>
      </c>
      <c r="M4" s="22" t="s">
        <v>20</v>
      </c>
      <c r="N4" s="24" t="s">
        <v>17</v>
      </c>
      <c r="O4" s="22" t="s">
        <v>20</v>
      </c>
      <c r="P4" s="24" t="s">
        <v>17</v>
      </c>
      <c r="Q4" s="33"/>
      <c r="R4" s="27"/>
      <c r="S4" s="27"/>
      <c r="T4" s="22" t="s">
        <v>18</v>
      </c>
      <c r="U4" s="22" t="s">
        <v>30</v>
      </c>
      <c r="V4" s="24" t="s">
        <v>28</v>
      </c>
      <c r="W4" s="41"/>
      <c r="X4" s="42"/>
      <c r="Y4" s="42"/>
      <c r="Z4" s="42"/>
      <c r="AA4" s="34"/>
      <c r="AB4" s="43"/>
      <c r="AC4" s="43"/>
      <c r="AD4" s="43"/>
      <c r="AE4" s="43"/>
      <c r="AF4" s="32"/>
      <c r="AG4" s="36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3"/>
      <c r="BB4" s="31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32"/>
      <c r="CA4" s="27"/>
      <c r="CB4" s="27"/>
      <c r="CC4" s="27"/>
      <c r="CD4" s="27"/>
      <c r="CE4" s="6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</row>
    <row r="5" spans="1:101" s="12" customFormat="1" ht="47.25" customHeight="1" thickBot="1" x14ac:dyDescent="0.3">
      <c r="A5" s="46"/>
      <c r="B5" s="49"/>
      <c r="C5" s="49"/>
      <c r="D5" s="28"/>
      <c r="E5" s="28"/>
      <c r="F5" s="28"/>
      <c r="G5" s="28"/>
      <c r="H5" s="28"/>
      <c r="I5" s="23"/>
      <c r="J5" s="25"/>
      <c r="K5" s="23"/>
      <c r="L5" s="25"/>
      <c r="M5" s="23"/>
      <c r="N5" s="25"/>
      <c r="O5" s="23"/>
      <c r="P5" s="25"/>
      <c r="Q5" s="34"/>
      <c r="R5" s="28"/>
      <c r="S5" s="28"/>
      <c r="T5" s="23"/>
      <c r="U5" s="23"/>
      <c r="V5" s="25"/>
      <c r="W5" s="16" t="s">
        <v>6</v>
      </c>
      <c r="X5" s="17" t="s">
        <v>7</v>
      </c>
      <c r="Y5" s="17" t="s">
        <v>4</v>
      </c>
      <c r="Z5" s="17" t="s">
        <v>5</v>
      </c>
      <c r="AA5" s="18" t="s">
        <v>15</v>
      </c>
      <c r="AB5" s="19" t="s">
        <v>6</v>
      </c>
      <c r="AC5" s="10" t="s">
        <v>7</v>
      </c>
      <c r="AD5" s="10" t="s">
        <v>4</v>
      </c>
      <c r="AE5" s="11" t="s">
        <v>26</v>
      </c>
      <c r="AF5" s="20" t="s">
        <v>15</v>
      </c>
      <c r="AG5" s="8" t="s">
        <v>53</v>
      </c>
      <c r="AH5" s="8" t="s">
        <v>54</v>
      </c>
      <c r="AI5" s="8" t="s">
        <v>55</v>
      </c>
      <c r="AJ5" s="8" t="s">
        <v>56</v>
      </c>
      <c r="AK5" s="8" t="s">
        <v>57</v>
      </c>
      <c r="AL5" s="8" t="s">
        <v>58</v>
      </c>
      <c r="AM5" s="8" t="s">
        <v>59</v>
      </c>
      <c r="AN5" s="8" t="s">
        <v>66</v>
      </c>
      <c r="AO5" s="8" t="s">
        <v>60</v>
      </c>
      <c r="AP5" s="8" t="s">
        <v>61</v>
      </c>
      <c r="AQ5" s="8" t="s">
        <v>62</v>
      </c>
      <c r="AR5" s="8" t="s">
        <v>63</v>
      </c>
      <c r="AS5" s="8" t="s">
        <v>64</v>
      </c>
      <c r="AT5" s="8" t="s">
        <v>65</v>
      </c>
      <c r="AU5" s="8" t="s">
        <v>69</v>
      </c>
      <c r="AV5" s="8" t="s">
        <v>73</v>
      </c>
      <c r="AW5" s="8"/>
      <c r="AX5" s="8"/>
      <c r="AY5" s="8"/>
      <c r="AZ5" s="8"/>
      <c r="BA5" s="8" t="s">
        <v>15</v>
      </c>
      <c r="BB5" s="9" t="s">
        <v>34</v>
      </c>
      <c r="BC5" s="9" t="s">
        <v>35</v>
      </c>
      <c r="BD5" s="9" t="s">
        <v>36</v>
      </c>
      <c r="BE5" s="9" t="s">
        <v>37</v>
      </c>
      <c r="BF5" s="9" t="s">
        <v>38</v>
      </c>
      <c r="BG5" s="9" t="s">
        <v>39</v>
      </c>
      <c r="BH5" s="9" t="s">
        <v>40</v>
      </c>
      <c r="BI5" s="9" t="s">
        <v>41</v>
      </c>
      <c r="BJ5" s="9" t="s">
        <v>42</v>
      </c>
      <c r="BK5" s="9" t="s">
        <v>43</v>
      </c>
      <c r="BL5" s="9" t="s">
        <v>44</v>
      </c>
      <c r="BM5" s="9" t="s">
        <v>45</v>
      </c>
      <c r="BN5" s="10" t="s">
        <v>46</v>
      </c>
      <c r="BO5" s="10" t="s">
        <v>47</v>
      </c>
      <c r="BP5" s="10" t="s">
        <v>48</v>
      </c>
      <c r="BQ5" s="10" t="s">
        <v>49</v>
      </c>
      <c r="BR5" s="10" t="s">
        <v>50</v>
      </c>
      <c r="BS5" s="10" t="s">
        <v>51</v>
      </c>
      <c r="BT5" s="11" t="s">
        <v>52</v>
      </c>
      <c r="BU5" s="11" t="s">
        <v>74</v>
      </c>
      <c r="BV5" s="11" t="s">
        <v>75</v>
      </c>
      <c r="BW5" s="11" t="s">
        <v>76</v>
      </c>
      <c r="BX5" s="11" t="s">
        <v>77</v>
      </c>
      <c r="BY5" s="11"/>
      <c r="BZ5" s="20" t="s">
        <v>15</v>
      </c>
      <c r="CA5" s="28"/>
      <c r="CB5" s="28"/>
      <c r="CC5" s="28"/>
      <c r="CD5" s="28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</row>
    <row r="6" spans="1:101" x14ac:dyDescent="0.2">
      <c r="A6" s="50" t="s">
        <v>70</v>
      </c>
      <c r="B6" s="51" t="s">
        <v>71</v>
      </c>
      <c r="C6" s="51" t="s">
        <v>72</v>
      </c>
      <c r="D6" s="52">
        <f>R6+S6-V6+AA6</f>
        <v>48351.040000000001</v>
      </c>
      <c r="E6" s="52">
        <v>1664.9</v>
      </c>
      <c r="F6" s="52">
        <v>22</v>
      </c>
      <c r="G6" s="52">
        <v>36627.800000000003</v>
      </c>
      <c r="H6" s="52">
        <v>2000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f>J6+L6+N6+P6</f>
        <v>0</v>
      </c>
      <c r="R6" s="52">
        <v>38627.800000000003</v>
      </c>
      <c r="S6" s="52">
        <v>4578.4799999999996</v>
      </c>
      <c r="T6" s="52">
        <v>0</v>
      </c>
      <c r="U6" s="52">
        <v>0</v>
      </c>
      <c r="V6" s="52">
        <f>T6 *E6</f>
        <v>0</v>
      </c>
      <c r="W6" s="52">
        <v>4395.34</v>
      </c>
      <c r="X6" s="52">
        <v>100</v>
      </c>
      <c r="Y6" s="52">
        <v>549.41999999999996</v>
      </c>
      <c r="Z6" s="52">
        <v>100</v>
      </c>
      <c r="AA6" s="52">
        <f>SUM(W6:Z6)</f>
        <v>5144.76</v>
      </c>
      <c r="AB6" s="52">
        <v>3296.5</v>
      </c>
      <c r="AC6" s="52">
        <v>732.56</v>
      </c>
      <c r="AD6" s="52">
        <v>549.41</v>
      </c>
      <c r="AE6" s="52">
        <v>2180.88</v>
      </c>
      <c r="AF6" s="52">
        <f>AB6+AC6+AD6+AE6</f>
        <v>6759.35</v>
      </c>
      <c r="AG6" s="52">
        <v>0</v>
      </c>
      <c r="AH6" s="52">
        <v>0</v>
      </c>
      <c r="AI6" s="52">
        <v>0</v>
      </c>
      <c r="AJ6" s="52">
        <v>0</v>
      </c>
      <c r="AK6" s="52">
        <v>0</v>
      </c>
      <c r="AL6" s="52">
        <v>0</v>
      </c>
      <c r="AM6" s="52">
        <v>0</v>
      </c>
      <c r="AN6" s="52">
        <v>0</v>
      </c>
      <c r="AO6" s="52">
        <v>0</v>
      </c>
      <c r="AP6" s="52">
        <v>0</v>
      </c>
      <c r="AQ6" s="52">
        <v>400</v>
      </c>
      <c r="AR6" s="52">
        <v>0</v>
      </c>
      <c r="AS6" s="52">
        <v>0</v>
      </c>
      <c r="AT6" s="52">
        <v>1000</v>
      </c>
      <c r="AU6" s="52">
        <v>0</v>
      </c>
      <c r="AV6" s="52">
        <v>0</v>
      </c>
      <c r="AW6" s="52">
        <v>0</v>
      </c>
      <c r="AX6" s="52">
        <v>0</v>
      </c>
      <c r="AY6" s="52">
        <v>0</v>
      </c>
      <c r="AZ6" s="52">
        <v>0</v>
      </c>
      <c r="BA6" s="52">
        <f>SUM(AG6:AZ6)</f>
        <v>1400</v>
      </c>
      <c r="BB6" s="52">
        <v>0</v>
      </c>
      <c r="BC6" s="52">
        <v>0</v>
      </c>
      <c r="BD6" s="52">
        <v>0</v>
      </c>
      <c r="BE6" s="52">
        <v>0</v>
      </c>
      <c r="BF6" s="52">
        <v>0</v>
      </c>
      <c r="BG6" s="52">
        <v>0</v>
      </c>
      <c r="BH6" s="52">
        <v>0</v>
      </c>
      <c r="BI6" s="52">
        <v>0</v>
      </c>
      <c r="BJ6" s="52">
        <v>0</v>
      </c>
      <c r="BK6" s="52">
        <v>0</v>
      </c>
      <c r="BL6" s="52">
        <v>0</v>
      </c>
      <c r="BM6" s="52">
        <v>0</v>
      </c>
      <c r="BN6" s="52">
        <v>0</v>
      </c>
      <c r="BO6" s="52">
        <v>0</v>
      </c>
      <c r="BP6" s="52">
        <v>0</v>
      </c>
      <c r="BQ6" s="52">
        <v>0</v>
      </c>
      <c r="BR6" s="52">
        <v>0</v>
      </c>
      <c r="BS6" s="52">
        <v>0</v>
      </c>
      <c r="BT6" s="52">
        <v>0</v>
      </c>
      <c r="BU6" s="52">
        <v>0</v>
      </c>
      <c r="BV6" s="52">
        <v>0</v>
      </c>
      <c r="BW6" s="52">
        <v>0</v>
      </c>
      <c r="BX6" s="52">
        <v>0</v>
      </c>
      <c r="BY6" s="52">
        <v>0</v>
      </c>
      <c r="BZ6" s="52">
        <f>SUM(BB6:BY6)</f>
        <v>0</v>
      </c>
      <c r="CA6" s="52">
        <f>AF6+BA6+BZ6</f>
        <v>8159.35</v>
      </c>
      <c r="CB6" s="52">
        <v>30468.45</v>
      </c>
      <c r="CC6" s="52">
        <v>16234</v>
      </c>
      <c r="CD6" s="52">
        <v>14234.45</v>
      </c>
    </row>
    <row r="7" spans="1:101" x14ac:dyDescent="0.2">
      <c r="A7" s="50" t="s">
        <v>78</v>
      </c>
      <c r="B7" s="51" t="s">
        <v>79</v>
      </c>
      <c r="C7" s="51" t="s">
        <v>72</v>
      </c>
      <c r="D7" s="52">
        <f>R7+S7-V7+AA7</f>
        <v>48351.040000000001</v>
      </c>
      <c r="E7" s="52">
        <v>1664.9</v>
      </c>
      <c r="F7" s="52">
        <v>22</v>
      </c>
      <c r="G7" s="52">
        <v>36627.800000000003</v>
      </c>
      <c r="H7" s="52">
        <v>2000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52">
        <f>J7+L7+N7+P7</f>
        <v>0</v>
      </c>
      <c r="R7" s="52">
        <v>38627.800000000003</v>
      </c>
      <c r="S7" s="52">
        <v>4578.4799999999996</v>
      </c>
      <c r="T7" s="52">
        <v>0</v>
      </c>
      <c r="U7" s="52">
        <v>0</v>
      </c>
      <c r="V7" s="52">
        <f>T7 *E7</f>
        <v>0</v>
      </c>
      <c r="W7" s="52">
        <v>4395.34</v>
      </c>
      <c r="X7" s="52">
        <v>100</v>
      </c>
      <c r="Y7" s="52">
        <v>549.41999999999996</v>
      </c>
      <c r="Z7" s="52">
        <v>100</v>
      </c>
      <c r="AA7" s="52">
        <f>SUM(W7:Z7)</f>
        <v>5144.76</v>
      </c>
      <c r="AB7" s="52">
        <v>3296.5</v>
      </c>
      <c r="AC7" s="52">
        <v>732.56</v>
      </c>
      <c r="AD7" s="52">
        <v>549.41</v>
      </c>
      <c r="AE7" s="52">
        <v>2136.1</v>
      </c>
      <c r="AF7" s="52">
        <f>AB7+AC7+AD7+AE7</f>
        <v>6714.57</v>
      </c>
      <c r="AG7" s="52">
        <v>0</v>
      </c>
      <c r="AH7" s="52">
        <v>0</v>
      </c>
      <c r="AI7" s="52">
        <v>0</v>
      </c>
      <c r="AJ7" s="52">
        <v>0</v>
      </c>
      <c r="AK7" s="52">
        <v>0</v>
      </c>
      <c r="AL7" s="52">
        <v>0</v>
      </c>
      <c r="AM7" s="52">
        <v>0</v>
      </c>
      <c r="AN7" s="52">
        <v>0</v>
      </c>
      <c r="AO7" s="52">
        <v>0</v>
      </c>
      <c r="AP7" s="52">
        <v>0</v>
      </c>
      <c r="AQ7" s="52">
        <v>400</v>
      </c>
      <c r="AR7" s="52">
        <v>0</v>
      </c>
      <c r="AS7" s="52">
        <v>0</v>
      </c>
      <c r="AT7" s="52">
        <v>0</v>
      </c>
      <c r="AU7" s="52">
        <v>0</v>
      </c>
      <c r="AV7" s="52">
        <v>0</v>
      </c>
      <c r="AW7" s="52">
        <v>0</v>
      </c>
      <c r="AX7" s="52">
        <v>0</v>
      </c>
      <c r="AY7" s="52">
        <v>0</v>
      </c>
      <c r="AZ7" s="52">
        <v>0</v>
      </c>
      <c r="BA7" s="52">
        <f>SUM(AG7:AZ7)</f>
        <v>400</v>
      </c>
      <c r="BB7" s="52">
        <v>0</v>
      </c>
      <c r="BC7" s="52">
        <v>0</v>
      </c>
      <c r="BD7" s="52">
        <v>0</v>
      </c>
      <c r="BE7" s="52">
        <v>0</v>
      </c>
      <c r="BF7" s="52">
        <v>0</v>
      </c>
      <c r="BG7" s="52">
        <v>0</v>
      </c>
      <c r="BH7" s="52">
        <v>0</v>
      </c>
      <c r="BI7" s="52">
        <v>0</v>
      </c>
      <c r="BJ7" s="52">
        <v>0</v>
      </c>
      <c r="BK7" s="52">
        <v>0</v>
      </c>
      <c r="BL7" s="52">
        <v>0</v>
      </c>
      <c r="BM7" s="52">
        <v>0</v>
      </c>
      <c r="BN7" s="52">
        <v>0</v>
      </c>
      <c r="BO7" s="52">
        <v>0</v>
      </c>
      <c r="BP7" s="52">
        <v>0</v>
      </c>
      <c r="BQ7" s="52">
        <v>0</v>
      </c>
      <c r="BR7" s="52">
        <v>0</v>
      </c>
      <c r="BS7" s="52">
        <v>0</v>
      </c>
      <c r="BT7" s="52">
        <v>0</v>
      </c>
      <c r="BU7" s="52">
        <v>6712.24</v>
      </c>
      <c r="BV7" s="52">
        <v>0</v>
      </c>
      <c r="BW7" s="52">
        <v>0</v>
      </c>
      <c r="BX7" s="52">
        <v>0</v>
      </c>
      <c r="BY7" s="52">
        <v>0</v>
      </c>
      <c r="BZ7" s="52">
        <f>SUM(BB7:BY7)</f>
        <v>6712.24</v>
      </c>
      <c r="CA7" s="52">
        <f>AF7+BA7+BZ7</f>
        <v>13826.81</v>
      </c>
      <c r="CB7" s="52">
        <v>24800.99</v>
      </c>
      <c r="CC7" s="52">
        <v>13400</v>
      </c>
      <c r="CD7" s="52">
        <v>11400.99</v>
      </c>
    </row>
    <row r="8" spans="1:101" x14ac:dyDescent="0.2">
      <c r="A8" s="50" t="s">
        <v>80</v>
      </c>
      <c r="B8" s="51" t="s">
        <v>81</v>
      </c>
      <c r="C8" s="51" t="s">
        <v>82</v>
      </c>
      <c r="D8" s="52">
        <f>R8+S8-V8+AA8</f>
        <v>22611.9</v>
      </c>
      <c r="E8" s="52">
        <v>736.36</v>
      </c>
      <c r="F8" s="52">
        <v>22</v>
      </c>
      <c r="G8" s="52">
        <v>16199.92</v>
      </c>
      <c r="H8" s="52">
        <v>2000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  <c r="Q8" s="52">
        <f>J8+L8+N8+P8</f>
        <v>0</v>
      </c>
      <c r="R8" s="52">
        <v>18199.919999999998</v>
      </c>
      <c r="S8" s="52">
        <v>2024.99</v>
      </c>
      <c r="T8" s="52">
        <v>0</v>
      </c>
      <c r="U8" s="52">
        <v>0</v>
      </c>
      <c r="V8" s="52">
        <f>T8 *E8</f>
        <v>0</v>
      </c>
      <c r="W8" s="52">
        <v>1943.99</v>
      </c>
      <c r="X8" s="52">
        <v>100</v>
      </c>
      <c r="Y8" s="52">
        <v>243</v>
      </c>
      <c r="Z8" s="52">
        <v>100</v>
      </c>
      <c r="AA8" s="52">
        <f>SUM(W8:Z8)</f>
        <v>2386.9899999999998</v>
      </c>
      <c r="AB8" s="52">
        <v>1457.99</v>
      </c>
      <c r="AC8" s="52">
        <v>324</v>
      </c>
      <c r="AD8" s="52">
        <v>243</v>
      </c>
      <c r="AE8" s="52">
        <v>0</v>
      </c>
      <c r="AF8" s="52">
        <f>AB8+AC8+AD8+AE8</f>
        <v>2024.99</v>
      </c>
      <c r="AG8" s="52">
        <v>0</v>
      </c>
      <c r="AH8" s="52">
        <v>0</v>
      </c>
      <c r="AI8" s="52">
        <v>0</v>
      </c>
      <c r="AJ8" s="52">
        <v>0</v>
      </c>
      <c r="AK8" s="52">
        <v>0</v>
      </c>
      <c r="AL8" s="52">
        <v>0</v>
      </c>
      <c r="AM8" s="52">
        <v>0</v>
      </c>
      <c r="AN8" s="52">
        <v>0</v>
      </c>
      <c r="AO8" s="52">
        <v>0</v>
      </c>
      <c r="AP8" s="52">
        <v>0</v>
      </c>
      <c r="AQ8" s="52">
        <v>400</v>
      </c>
      <c r="AR8" s="52">
        <v>0</v>
      </c>
      <c r="AS8" s="52">
        <v>0</v>
      </c>
      <c r="AT8" s="52">
        <v>0</v>
      </c>
      <c r="AU8" s="52">
        <v>0</v>
      </c>
      <c r="AV8" s="52">
        <v>0</v>
      </c>
      <c r="AW8" s="52">
        <v>0</v>
      </c>
      <c r="AX8" s="52">
        <v>0</v>
      </c>
      <c r="AY8" s="52">
        <v>0</v>
      </c>
      <c r="AZ8" s="52">
        <v>0</v>
      </c>
      <c r="BA8" s="52">
        <f>SUM(AG8:AZ8)</f>
        <v>400</v>
      </c>
      <c r="BB8" s="52">
        <v>0</v>
      </c>
      <c r="BC8" s="52">
        <v>0</v>
      </c>
      <c r="BD8" s="52">
        <v>0</v>
      </c>
      <c r="BE8" s="52">
        <v>0</v>
      </c>
      <c r="BF8" s="52">
        <v>0</v>
      </c>
      <c r="BG8" s="52">
        <v>0</v>
      </c>
      <c r="BH8" s="52">
        <v>472.99</v>
      </c>
      <c r="BI8" s="52">
        <v>0</v>
      </c>
      <c r="BJ8" s="52">
        <v>0</v>
      </c>
      <c r="BK8" s="52">
        <v>0</v>
      </c>
      <c r="BL8" s="52">
        <v>0</v>
      </c>
      <c r="BM8" s="52">
        <v>0</v>
      </c>
      <c r="BN8" s="52">
        <v>0</v>
      </c>
      <c r="BO8" s="52">
        <v>0</v>
      </c>
      <c r="BP8" s="52">
        <v>0</v>
      </c>
      <c r="BQ8" s="52">
        <v>0</v>
      </c>
      <c r="BR8" s="52">
        <v>0</v>
      </c>
      <c r="BS8" s="52">
        <v>0</v>
      </c>
      <c r="BT8" s="52">
        <v>0</v>
      </c>
      <c r="BU8" s="52">
        <v>0</v>
      </c>
      <c r="BV8" s="52">
        <v>0</v>
      </c>
      <c r="BW8" s="52">
        <v>0</v>
      </c>
      <c r="BX8" s="52">
        <v>0</v>
      </c>
      <c r="BY8" s="52">
        <v>0</v>
      </c>
      <c r="BZ8" s="52">
        <f>SUM(BB8:BY8)</f>
        <v>472.99</v>
      </c>
      <c r="CA8" s="52">
        <f>AF8+BA8+BZ8</f>
        <v>2897.9799999999996</v>
      </c>
      <c r="CB8" s="52">
        <v>15301.94</v>
      </c>
      <c r="CC8" s="52">
        <v>8650</v>
      </c>
      <c r="CD8" s="52">
        <v>6651.94</v>
      </c>
    </row>
    <row r="9" spans="1:101" x14ac:dyDescent="0.2">
      <c r="A9" s="50" t="s">
        <v>83</v>
      </c>
      <c r="B9" s="51" t="s">
        <v>84</v>
      </c>
      <c r="C9" s="51" t="s">
        <v>85</v>
      </c>
      <c r="D9" s="52">
        <f>R9+S9-V9+AA9</f>
        <v>20343.86</v>
      </c>
      <c r="E9" s="52">
        <v>654.54</v>
      </c>
      <c r="F9" s="52">
        <v>22</v>
      </c>
      <c r="G9" s="52">
        <v>14399.88</v>
      </c>
      <c r="H9" s="52">
        <v>2000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f>J9+L9+N9+P9</f>
        <v>0</v>
      </c>
      <c r="R9" s="52">
        <v>16399.88</v>
      </c>
      <c r="S9" s="52">
        <v>1799.99</v>
      </c>
      <c r="T9" s="52">
        <v>0</v>
      </c>
      <c r="U9" s="52">
        <v>0</v>
      </c>
      <c r="V9" s="52">
        <f>T9 *E9</f>
        <v>0</v>
      </c>
      <c r="W9" s="52">
        <v>1727.99</v>
      </c>
      <c r="X9" s="52">
        <v>100</v>
      </c>
      <c r="Y9" s="52">
        <v>216</v>
      </c>
      <c r="Z9" s="52">
        <v>100</v>
      </c>
      <c r="AA9" s="52">
        <f>SUM(W9:Z9)</f>
        <v>2143.9899999999998</v>
      </c>
      <c r="AB9" s="52">
        <v>1295.99</v>
      </c>
      <c r="AC9" s="52">
        <v>288</v>
      </c>
      <c r="AD9" s="52">
        <v>216</v>
      </c>
      <c r="AE9" s="52">
        <v>0</v>
      </c>
      <c r="AF9" s="52">
        <f>AB9+AC9+AD9+AE9</f>
        <v>1799.99</v>
      </c>
      <c r="AG9" s="52">
        <v>0</v>
      </c>
      <c r="AH9" s="52">
        <v>0</v>
      </c>
      <c r="AI9" s="52">
        <v>0</v>
      </c>
      <c r="AJ9" s="52">
        <v>0</v>
      </c>
      <c r="AK9" s="52">
        <v>0</v>
      </c>
      <c r="AL9" s="52">
        <v>0</v>
      </c>
      <c r="AM9" s="52">
        <v>0</v>
      </c>
      <c r="AN9" s="52">
        <v>0</v>
      </c>
      <c r="AO9" s="52">
        <v>0</v>
      </c>
      <c r="AP9" s="52">
        <v>0</v>
      </c>
      <c r="AQ9" s="52">
        <v>465</v>
      </c>
      <c r="AR9" s="52">
        <v>0</v>
      </c>
      <c r="AS9" s="52">
        <v>0</v>
      </c>
      <c r="AT9" s="52">
        <v>500</v>
      </c>
      <c r="AU9" s="52">
        <v>0</v>
      </c>
      <c r="AV9" s="52">
        <v>0</v>
      </c>
      <c r="AW9" s="52">
        <v>0</v>
      </c>
      <c r="AX9" s="52">
        <v>0</v>
      </c>
      <c r="AY9" s="52">
        <v>0</v>
      </c>
      <c r="AZ9" s="52">
        <v>0</v>
      </c>
      <c r="BA9" s="52">
        <f>SUM(AG9:AZ9)</f>
        <v>965</v>
      </c>
      <c r="BB9" s="52">
        <v>2707.91</v>
      </c>
      <c r="BC9" s="52">
        <v>0</v>
      </c>
      <c r="BD9" s="52">
        <v>0</v>
      </c>
      <c r="BE9" s="52">
        <v>0</v>
      </c>
      <c r="BF9" s="52">
        <v>750.32</v>
      </c>
      <c r="BG9" s="52">
        <v>216.67</v>
      </c>
      <c r="BH9" s="52">
        <v>2029.1</v>
      </c>
      <c r="BI9" s="52">
        <v>0</v>
      </c>
      <c r="BJ9" s="52">
        <v>0</v>
      </c>
      <c r="BK9" s="52">
        <v>0</v>
      </c>
      <c r="BL9" s="52">
        <v>0</v>
      </c>
      <c r="BM9" s="52">
        <v>0</v>
      </c>
      <c r="BN9" s="52">
        <v>0</v>
      </c>
      <c r="BO9" s="52">
        <v>0</v>
      </c>
      <c r="BP9" s="52">
        <v>0</v>
      </c>
      <c r="BQ9" s="52">
        <v>0</v>
      </c>
      <c r="BR9" s="52">
        <v>0</v>
      </c>
      <c r="BS9" s="52">
        <v>0</v>
      </c>
      <c r="BT9" s="52">
        <v>0</v>
      </c>
      <c r="BU9" s="52">
        <v>0</v>
      </c>
      <c r="BV9" s="52">
        <v>0</v>
      </c>
      <c r="BW9" s="52">
        <v>0</v>
      </c>
      <c r="BX9" s="52">
        <v>0</v>
      </c>
      <c r="BY9" s="52">
        <v>0</v>
      </c>
      <c r="BZ9" s="52">
        <f>SUM(BB9:BY9)</f>
        <v>5704</v>
      </c>
      <c r="CA9" s="52">
        <f>AF9+BA9+BZ9</f>
        <v>8468.99</v>
      </c>
      <c r="CB9" s="52">
        <v>7930.89</v>
      </c>
      <c r="CC9" s="52">
        <v>4965</v>
      </c>
      <c r="CD9" s="52">
        <v>2965.89</v>
      </c>
    </row>
    <row r="10" spans="1:101" x14ac:dyDescent="0.2">
      <c r="A10" s="50" t="s">
        <v>86</v>
      </c>
      <c r="B10" s="51" t="s">
        <v>87</v>
      </c>
      <c r="C10" s="51" t="s">
        <v>72</v>
      </c>
      <c r="D10" s="52">
        <f>R10+S10-V10+AA10</f>
        <v>48351.040000000001</v>
      </c>
      <c r="E10" s="52">
        <v>1664.9</v>
      </c>
      <c r="F10" s="52">
        <v>22</v>
      </c>
      <c r="G10" s="52">
        <v>36627.800000000003</v>
      </c>
      <c r="H10" s="52">
        <v>2000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f>J10+L10+N10+P10</f>
        <v>0</v>
      </c>
      <c r="R10" s="52">
        <v>38627.800000000003</v>
      </c>
      <c r="S10" s="52">
        <v>4578.4799999999996</v>
      </c>
      <c r="T10" s="52">
        <v>0</v>
      </c>
      <c r="U10" s="52">
        <v>0</v>
      </c>
      <c r="V10" s="52">
        <f>T10 *E10</f>
        <v>0</v>
      </c>
      <c r="W10" s="52">
        <v>4395.34</v>
      </c>
      <c r="X10" s="52">
        <v>100</v>
      </c>
      <c r="Y10" s="52">
        <v>549.41999999999996</v>
      </c>
      <c r="Z10" s="52">
        <v>100</v>
      </c>
      <c r="AA10" s="52">
        <f>SUM(W10:Z10)</f>
        <v>5144.76</v>
      </c>
      <c r="AB10" s="52">
        <v>3296.5</v>
      </c>
      <c r="AC10" s="52">
        <v>732.56</v>
      </c>
      <c r="AD10" s="52">
        <v>549.41</v>
      </c>
      <c r="AE10" s="52">
        <v>1999.93</v>
      </c>
      <c r="AF10" s="52">
        <f>AB10+AC10+AD10+AE10</f>
        <v>6578.4000000000005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0</v>
      </c>
      <c r="AM10" s="52">
        <v>0</v>
      </c>
      <c r="AN10" s="52">
        <v>0</v>
      </c>
      <c r="AO10" s="52">
        <v>0</v>
      </c>
      <c r="AP10" s="52">
        <v>0</v>
      </c>
      <c r="AQ10" s="52">
        <v>400</v>
      </c>
      <c r="AR10" s="52">
        <v>0</v>
      </c>
      <c r="AS10" s="52">
        <v>0</v>
      </c>
      <c r="AT10" s="52">
        <v>1000</v>
      </c>
      <c r="AU10" s="52">
        <v>0</v>
      </c>
      <c r="AV10" s="52">
        <v>0</v>
      </c>
      <c r="AW10" s="52">
        <v>0</v>
      </c>
      <c r="AX10" s="52">
        <v>0</v>
      </c>
      <c r="AY10" s="52">
        <v>0</v>
      </c>
      <c r="AZ10" s="52">
        <v>0</v>
      </c>
      <c r="BA10" s="52">
        <f>SUM(AG10:AZ10)</f>
        <v>1400</v>
      </c>
      <c r="BB10" s="52">
        <v>0</v>
      </c>
      <c r="BC10" s="52">
        <v>0</v>
      </c>
      <c r="BD10" s="52">
        <v>0</v>
      </c>
      <c r="BE10" s="52">
        <v>0</v>
      </c>
      <c r="BF10" s="52">
        <v>0</v>
      </c>
      <c r="BG10" s="52">
        <v>0</v>
      </c>
      <c r="BH10" s="52">
        <v>0</v>
      </c>
      <c r="BI10" s="52">
        <v>0</v>
      </c>
      <c r="BJ10" s="52">
        <v>0</v>
      </c>
      <c r="BK10" s="52">
        <v>0</v>
      </c>
      <c r="BL10" s="52">
        <v>0</v>
      </c>
      <c r="BM10" s="52">
        <v>0</v>
      </c>
      <c r="BN10" s="52">
        <v>0</v>
      </c>
      <c r="BO10" s="52">
        <v>0</v>
      </c>
      <c r="BP10" s="52">
        <v>0</v>
      </c>
      <c r="BQ10" s="52">
        <v>0</v>
      </c>
      <c r="BR10" s="52">
        <v>0</v>
      </c>
      <c r="BS10" s="52">
        <v>0</v>
      </c>
      <c r="BT10" s="52">
        <v>0</v>
      </c>
      <c r="BU10" s="52">
        <v>0</v>
      </c>
      <c r="BV10" s="52">
        <v>0</v>
      </c>
      <c r="BW10" s="52">
        <v>0</v>
      </c>
      <c r="BX10" s="52">
        <v>0</v>
      </c>
      <c r="BY10" s="52">
        <v>0</v>
      </c>
      <c r="BZ10" s="52">
        <f>SUM(BB10:BY10)</f>
        <v>0</v>
      </c>
      <c r="CA10" s="52">
        <f>AF10+BA10+BZ10</f>
        <v>7978.4000000000005</v>
      </c>
      <c r="CB10" s="52">
        <v>30649.4</v>
      </c>
      <c r="CC10" s="52">
        <v>16324</v>
      </c>
      <c r="CD10" s="52">
        <v>14325.4</v>
      </c>
    </row>
    <row r="11" spans="1:101" x14ac:dyDescent="0.2">
      <c r="A11" s="50" t="s">
        <v>88</v>
      </c>
      <c r="B11" s="51" t="s">
        <v>89</v>
      </c>
      <c r="C11" s="51" t="s">
        <v>72</v>
      </c>
      <c r="D11" s="52">
        <f>R11+S11-V11+AA11</f>
        <v>48351.040000000001</v>
      </c>
      <c r="E11" s="52">
        <v>1664.9</v>
      </c>
      <c r="F11" s="52">
        <v>22</v>
      </c>
      <c r="G11" s="52">
        <v>36627.800000000003</v>
      </c>
      <c r="H11" s="52">
        <v>2000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f>J11+L11+N11+P11</f>
        <v>0</v>
      </c>
      <c r="R11" s="52">
        <v>38627.800000000003</v>
      </c>
      <c r="S11" s="52">
        <v>4578.4799999999996</v>
      </c>
      <c r="T11" s="52">
        <v>0</v>
      </c>
      <c r="U11" s="52">
        <v>0</v>
      </c>
      <c r="V11" s="52">
        <f>T11 *E11</f>
        <v>0</v>
      </c>
      <c r="W11" s="52">
        <v>4395.34</v>
      </c>
      <c r="X11" s="52">
        <v>100</v>
      </c>
      <c r="Y11" s="52">
        <v>549.41999999999996</v>
      </c>
      <c r="Z11" s="52">
        <v>100</v>
      </c>
      <c r="AA11" s="52">
        <f>SUM(W11:Z11)</f>
        <v>5144.76</v>
      </c>
      <c r="AB11" s="52">
        <v>3296.5</v>
      </c>
      <c r="AC11" s="52">
        <v>732.56</v>
      </c>
      <c r="AD11" s="52">
        <v>549.41</v>
      </c>
      <c r="AE11" s="52">
        <v>2034.09</v>
      </c>
      <c r="AF11" s="52">
        <f>AB11+AC11+AD11+AE11</f>
        <v>6612.56</v>
      </c>
      <c r="AG11" s="52">
        <v>0</v>
      </c>
      <c r="AH11" s="52">
        <v>0</v>
      </c>
      <c r="AI11" s="52">
        <v>0</v>
      </c>
      <c r="AJ11" s="52">
        <v>0</v>
      </c>
      <c r="AK11" s="52">
        <v>0</v>
      </c>
      <c r="AL11" s="52">
        <v>0</v>
      </c>
      <c r="AM11" s="52">
        <v>0</v>
      </c>
      <c r="AN11" s="52">
        <v>0</v>
      </c>
      <c r="AO11" s="52">
        <v>0</v>
      </c>
      <c r="AP11" s="52">
        <v>0</v>
      </c>
      <c r="AQ11" s="52">
        <v>400</v>
      </c>
      <c r="AR11" s="52">
        <v>0</v>
      </c>
      <c r="AS11" s="52">
        <v>0</v>
      </c>
      <c r="AT11" s="52">
        <v>0</v>
      </c>
      <c r="AU11" s="52">
        <v>0</v>
      </c>
      <c r="AV11" s="52">
        <v>0</v>
      </c>
      <c r="AW11" s="52">
        <v>0</v>
      </c>
      <c r="AX11" s="52">
        <v>0</v>
      </c>
      <c r="AY11" s="52">
        <v>0</v>
      </c>
      <c r="AZ11" s="52">
        <v>0</v>
      </c>
      <c r="BA11" s="52">
        <f>SUM(AG11:AZ11)</f>
        <v>400</v>
      </c>
      <c r="BB11" s="52">
        <v>0</v>
      </c>
      <c r="BC11" s="52">
        <v>0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0</v>
      </c>
      <c r="BL11" s="52">
        <v>0</v>
      </c>
      <c r="BM11" s="52">
        <v>0</v>
      </c>
      <c r="BN11" s="52">
        <v>0</v>
      </c>
      <c r="BO11" s="52">
        <v>0</v>
      </c>
      <c r="BP11" s="52">
        <v>0</v>
      </c>
      <c r="BQ11" s="52">
        <v>0</v>
      </c>
      <c r="BR11" s="52">
        <v>0</v>
      </c>
      <c r="BS11" s="52">
        <v>0</v>
      </c>
      <c r="BT11" s="52">
        <v>0</v>
      </c>
      <c r="BU11" s="52">
        <v>0</v>
      </c>
      <c r="BV11" s="52">
        <v>0</v>
      </c>
      <c r="BW11" s="52">
        <v>0</v>
      </c>
      <c r="BX11" s="52">
        <v>0</v>
      </c>
      <c r="BY11" s="52">
        <v>0</v>
      </c>
      <c r="BZ11" s="52">
        <f>SUM(BB11:BY11)</f>
        <v>0</v>
      </c>
      <c r="CA11" s="52">
        <f>AF11+BA11+BZ11</f>
        <v>7012.56</v>
      </c>
      <c r="CB11" s="52">
        <v>31615.24</v>
      </c>
      <c r="CC11" s="52">
        <v>16807</v>
      </c>
      <c r="CD11" s="52">
        <v>14808.24</v>
      </c>
    </row>
    <row r="12" spans="1:101" x14ac:dyDescent="0.2">
      <c r="A12" s="50" t="s">
        <v>90</v>
      </c>
      <c r="B12" s="51" t="s">
        <v>91</v>
      </c>
      <c r="C12" s="51" t="s">
        <v>85</v>
      </c>
      <c r="D12" s="52">
        <f>R12+S12-V12+AA12</f>
        <v>20343.86</v>
      </c>
      <c r="E12" s="52">
        <v>654.54</v>
      </c>
      <c r="F12" s="52">
        <v>22</v>
      </c>
      <c r="G12" s="52">
        <v>14399.88</v>
      </c>
      <c r="H12" s="52">
        <v>2000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f>J12+L12+N12+P12</f>
        <v>0</v>
      </c>
      <c r="R12" s="52">
        <v>16399.88</v>
      </c>
      <c r="S12" s="52">
        <v>1799.99</v>
      </c>
      <c r="T12" s="52">
        <v>0</v>
      </c>
      <c r="U12" s="52">
        <v>0</v>
      </c>
      <c r="V12" s="52">
        <f>T12 *E12</f>
        <v>0</v>
      </c>
      <c r="W12" s="52">
        <v>1727.99</v>
      </c>
      <c r="X12" s="52">
        <v>100</v>
      </c>
      <c r="Y12" s="52">
        <v>216</v>
      </c>
      <c r="Z12" s="52">
        <v>100</v>
      </c>
      <c r="AA12" s="52">
        <f>SUM(W12:Z12)</f>
        <v>2143.9899999999998</v>
      </c>
      <c r="AB12" s="52">
        <v>1295.99</v>
      </c>
      <c r="AC12" s="52">
        <v>288</v>
      </c>
      <c r="AD12" s="52">
        <v>216</v>
      </c>
      <c r="AE12" s="52">
        <v>0</v>
      </c>
      <c r="AF12" s="52">
        <f>AB12+AC12+AD12+AE12</f>
        <v>1799.99</v>
      </c>
      <c r="AG12" s="52">
        <v>0</v>
      </c>
      <c r="AH12" s="52">
        <v>0</v>
      </c>
      <c r="AI12" s="52">
        <v>0</v>
      </c>
      <c r="AJ12" s="52">
        <v>0</v>
      </c>
      <c r="AK12" s="52">
        <v>0</v>
      </c>
      <c r="AL12" s="52">
        <v>0</v>
      </c>
      <c r="AM12" s="52">
        <v>0</v>
      </c>
      <c r="AN12" s="52">
        <v>0</v>
      </c>
      <c r="AO12" s="52">
        <v>0</v>
      </c>
      <c r="AP12" s="52">
        <v>0</v>
      </c>
      <c r="AQ12" s="52">
        <v>0</v>
      </c>
      <c r="AR12" s="52">
        <v>0</v>
      </c>
      <c r="AS12" s="52">
        <v>0</v>
      </c>
      <c r="AT12" s="52">
        <v>0</v>
      </c>
      <c r="AU12" s="52">
        <v>0</v>
      </c>
      <c r="AV12" s="52">
        <v>0</v>
      </c>
      <c r="AW12" s="52">
        <v>0</v>
      </c>
      <c r="AX12" s="52">
        <v>0</v>
      </c>
      <c r="AY12" s="52">
        <v>0</v>
      </c>
      <c r="AZ12" s="52">
        <v>0</v>
      </c>
      <c r="BA12" s="52">
        <f>SUM(AG12:AZ12)</f>
        <v>0</v>
      </c>
      <c r="BB12" s="52">
        <v>3342.57</v>
      </c>
      <c r="BC12" s="52">
        <v>0</v>
      </c>
      <c r="BD12" s="52">
        <v>0</v>
      </c>
      <c r="BE12" s="52">
        <v>0</v>
      </c>
      <c r="BF12" s="52">
        <v>748.87</v>
      </c>
      <c r="BG12" s="52">
        <v>216.67</v>
      </c>
      <c r="BH12" s="52">
        <v>1192.5</v>
      </c>
      <c r="BI12" s="52">
        <v>0</v>
      </c>
      <c r="BJ12" s="52">
        <v>1044.52</v>
      </c>
      <c r="BK12" s="52">
        <v>0</v>
      </c>
      <c r="BL12" s="52">
        <v>0</v>
      </c>
      <c r="BM12" s="52">
        <v>0</v>
      </c>
      <c r="BN12" s="52">
        <v>0</v>
      </c>
      <c r="BO12" s="52">
        <v>0</v>
      </c>
      <c r="BP12" s="52">
        <v>0</v>
      </c>
      <c r="BQ12" s="52">
        <v>0</v>
      </c>
      <c r="BR12" s="52">
        <v>0</v>
      </c>
      <c r="BS12" s="52">
        <v>0</v>
      </c>
      <c r="BT12" s="52">
        <v>0</v>
      </c>
      <c r="BU12" s="52">
        <v>0</v>
      </c>
      <c r="BV12" s="52">
        <v>0</v>
      </c>
      <c r="BW12" s="52">
        <v>0</v>
      </c>
      <c r="BX12" s="52">
        <v>0</v>
      </c>
      <c r="BY12" s="52">
        <v>0</v>
      </c>
      <c r="BZ12" s="52">
        <f>SUM(BB12:BY12)</f>
        <v>6545.1299999999992</v>
      </c>
      <c r="CA12" s="52">
        <f>AF12+BA12+BZ12</f>
        <v>8345.119999999999</v>
      </c>
      <c r="CB12" s="52">
        <v>8054.76</v>
      </c>
      <c r="CC12" s="52">
        <v>5027</v>
      </c>
      <c r="CD12" s="52">
        <v>3027.76</v>
      </c>
    </row>
    <row r="13" spans="1:101" x14ac:dyDescent="0.2">
      <c r="A13" s="50" t="s">
        <v>92</v>
      </c>
      <c r="B13" s="51" t="s">
        <v>93</v>
      </c>
      <c r="C13" s="51" t="s">
        <v>94</v>
      </c>
      <c r="D13" s="52">
        <f>R13+S13-V13+AA13</f>
        <v>19300.48</v>
      </c>
      <c r="E13" s="52">
        <v>616.9</v>
      </c>
      <c r="F13" s="52">
        <v>22</v>
      </c>
      <c r="G13" s="52">
        <v>13571.8</v>
      </c>
      <c r="H13" s="52">
        <v>2000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f>J13+L13+N13+P13</f>
        <v>0</v>
      </c>
      <c r="R13" s="52">
        <v>15571.8</v>
      </c>
      <c r="S13" s="52">
        <v>1696.48</v>
      </c>
      <c r="T13" s="52">
        <v>0</v>
      </c>
      <c r="U13" s="52">
        <v>0</v>
      </c>
      <c r="V13" s="52">
        <f>T13 *E13</f>
        <v>0</v>
      </c>
      <c r="W13" s="52">
        <v>1628.62</v>
      </c>
      <c r="X13" s="52">
        <v>100</v>
      </c>
      <c r="Y13" s="52">
        <v>203.58</v>
      </c>
      <c r="Z13" s="52">
        <v>100</v>
      </c>
      <c r="AA13" s="52">
        <f>SUM(W13:Z13)</f>
        <v>2032.1999999999998</v>
      </c>
      <c r="AB13" s="52">
        <v>1221.46</v>
      </c>
      <c r="AC13" s="52">
        <v>271.44</v>
      </c>
      <c r="AD13" s="52">
        <v>203.57</v>
      </c>
      <c r="AE13" s="52">
        <v>0</v>
      </c>
      <c r="AF13" s="52">
        <f>AB13+AC13+AD13+AE13</f>
        <v>1696.47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2">
        <v>0</v>
      </c>
      <c r="BA13" s="52">
        <f>SUM(AG13:AZ13)</f>
        <v>0</v>
      </c>
      <c r="BB13" s="52">
        <v>4291.1899999999996</v>
      </c>
      <c r="BC13" s="52">
        <v>100</v>
      </c>
      <c r="BD13" s="52">
        <v>0</v>
      </c>
      <c r="BE13" s="52">
        <v>0</v>
      </c>
      <c r="BF13" s="52">
        <v>1311.12</v>
      </c>
      <c r="BG13" s="52">
        <v>216.67</v>
      </c>
      <c r="BH13" s="52">
        <v>0</v>
      </c>
      <c r="BI13" s="52">
        <v>0</v>
      </c>
      <c r="BJ13" s="52">
        <v>0</v>
      </c>
      <c r="BK13" s="52">
        <v>0</v>
      </c>
      <c r="BL13" s="52">
        <v>0</v>
      </c>
      <c r="BM13" s="52">
        <v>0</v>
      </c>
      <c r="BN13" s="52">
        <v>0</v>
      </c>
      <c r="BO13" s="52">
        <v>0</v>
      </c>
      <c r="BP13" s="52">
        <v>0</v>
      </c>
      <c r="BQ13" s="52">
        <v>0</v>
      </c>
      <c r="BR13" s="52">
        <v>0</v>
      </c>
      <c r="BS13" s="52">
        <v>0</v>
      </c>
      <c r="BT13" s="52">
        <v>0</v>
      </c>
      <c r="BU13" s="52">
        <v>0</v>
      </c>
      <c r="BV13" s="52">
        <v>0</v>
      </c>
      <c r="BW13" s="52">
        <v>0</v>
      </c>
      <c r="BX13" s="52">
        <v>0</v>
      </c>
      <c r="BY13" s="52">
        <v>0</v>
      </c>
      <c r="BZ13" s="52">
        <f>SUM(BB13:BY13)</f>
        <v>5918.98</v>
      </c>
      <c r="CA13" s="52">
        <f>AF13+BA13+BZ13</f>
        <v>7615.45</v>
      </c>
      <c r="CB13" s="52">
        <v>7956.35</v>
      </c>
      <c r="CC13" s="52">
        <v>4978</v>
      </c>
      <c r="CD13" s="52">
        <v>2978.35</v>
      </c>
    </row>
    <row r="14" spans="1:101" x14ac:dyDescent="0.2">
      <c r="A14" s="50" t="s">
        <v>95</v>
      </c>
      <c r="B14" s="51" t="s">
        <v>96</v>
      </c>
      <c r="C14" s="51" t="s">
        <v>72</v>
      </c>
      <c r="D14" s="52">
        <f>R14+S14-V14+AA14</f>
        <v>48351.040000000001</v>
      </c>
      <c r="E14" s="52">
        <v>1664.9</v>
      </c>
      <c r="F14" s="52">
        <v>22</v>
      </c>
      <c r="G14" s="52">
        <v>36627.800000000003</v>
      </c>
      <c r="H14" s="52">
        <v>2000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f>J14+L14+N14+P14</f>
        <v>0</v>
      </c>
      <c r="R14" s="52">
        <v>38627.800000000003</v>
      </c>
      <c r="S14" s="52">
        <v>4578.4799999999996</v>
      </c>
      <c r="T14" s="52">
        <v>0</v>
      </c>
      <c r="U14" s="52">
        <v>0</v>
      </c>
      <c r="V14" s="52">
        <f>T14 *E14</f>
        <v>0</v>
      </c>
      <c r="W14" s="52">
        <v>4395.34</v>
      </c>
      <c r="X14" s="52">
        <v>100</v>
      </c>
      <c r="Y14" s="52">
        <v>549.41999999999996</v>
      </c>
      <c r="Z14" s="52">
        <v>100</v>
      </c>
      <c r="AA14" s="52">
        <f>SUM(W14:Z14)</f>
        <v>5144.76</v>
      </c>
      <c r="AB14" s="52">
        <v>3296.5</v>
      </c>
      <c r="AC14" s="52">
        <v>732.56</v>
      </c>
      <c r="AD14" s="52">
        <v>549.41</v>
      </c>
      <c r="AE14" s="52">
        <v>1984.42</v>
      </c>
      <c r="AF14" s="52">
        <f>AB14+AC14+AD14+AE14</f>
        <v>6562.89</v>
      </c>
      <c r="AG14" s="52">
        <v>0</v>
      </c>
      <c r="AH14" s="52">
        <v>0</v>
      </c>
      <c r="AI14" s="52">
        <v>0</v>
      </c>
      <c r="AJ14" s="52">
        <v>0</v>
      </c>
      <c r="AK14" s="52">
        <v>0</v>
      </c>
      <c r="AL14" s="52">
        <v>0</v>
      </c>
      <c r="AM14" s="52">
        <v>0</v>
      </c>
      <c r="AN14" s="52">
        <v>0</v>
      </c>
      <c r="AO14" s="52">
        <v>0</v>
      </c>
      <c r="AP14" s="52">
        <v>0</v>
      </c>
      <c r="AQ14" s="52">
        <v>400</v>
      </c>
      <c r="AR14" s="52">
        <v>0</v>
      </c>
      <c r="AS14" s="52">
        <v>0</v>
      </c>
      <c r="AT14" s="52">
        <v>1000</v>
      </c>
      <c r="AU14" s="52">
        <v>0</v>
      </c>
      <c r="AV14" s="52">
        <v>0</v>
      </c>
      <c r="AW14" s="52">
        <v>0</v>
      </c>
      <c r="AX14" s="52">
        <v>0</v>
      </c>
      <c r="AY14" s="52">
        <v>0</v>
      </c>
      <c r="AZ14" s="52">
        <v>0</v>
      </c>
      <c r="BA14" s="52">
        <f>SUM(AG14:AZ14)</f>
        <v>1400</v>
      </c>
      <c r="BB14" s="52">
        <v>0</v>
      </c>
      <c r="BC14" s="52">
        <v>0</v>
      </c>
      <c r="BD14" s="52">
        <v>0</v>
      </c>
      <c r="BE14" s="52">
        <v>0</v>
      </c>
      <c r="BF14" s="52">
        <v>0</v>
      </c>
      <c r="BG14" s="52">
        <v>0</v>
      </c>
      <c r="BH14" s="52">
        <v>0</v>
      </c>
      <c r="BI14" s="52">
        <v>0</v>
      </c>
      <c r="BJ14" s="52">
        <v>0</v>
      </c>
      <c r="BK14" s="52">
        <v>0</v>
      </c>
      <c r="BL14" s="52">
        <v>0</v>
      </c>
      <c r="BM14" s="52">
        <v>0</v>
      </c>
      <c r="BN14" s="52">
        <v>0</v>
      </c>
      <c r="BO14" s="52">
        <v>0</v>
      </c>
      <c r="BP14" s="52">
        <v>0</v>
      </c>
      <c r="BQ14" s="52">
        <v>0</v>
      </c>
      <c r="BR14" s="52">
        <v>0</v>
      </c>
      <c r="BS14" s="52">
        <v>0</v>
      </c>
      <c r="BT14" s="52">
        <v>0</v>
      </c>
      <c r="BU14" s="52">
        <v>0</v>
      </c>
      <c r="BV14" s="52">
        <v>0</v>
      </c>
      <c r="BW14" s="52">
        <v>0</v>
      </c>
      <c r="BX14" s="52">
        <v>0</v>
      </c>
      <c r="BY14" s="52">
        <v>0</v>
      </c>
      <c r="BZ14" s="52">
        <f>SUM(BB14:BY14)</f>
        <v>0</v>
      </c>
      <c r="CA14" s="52">
        <f>AF14+BA14+BZ14</f>
        <v>7962.89</v>
      </c>
      <c r="CB14" s="52">
        <v>30664.91</v>
      </c>
      <c r="CC14" s="52">
        <v>16332</v>
      </c>
      <c r="CD14" s="52">
        <v>14332.91</v>
      </c>
    </row>
    <row r="15" spans="1:101" x14ac:dyDescent="0.2">
      <c r="A15" s="50" t="s">
        <v>97</v>
      </c>
      <c r="B15" s="51" t="s">
        <v>98</v>
      </c>
      <c r="C15" s="51" t="s">
        <v>99</v>
      </c>
      <c r="D15" s="52">
        <f>R15+S15-V15+AA15</f>
        <v>20343.86</v>
      </c>
      <c r="E15" s="52">
        <v>654.54</v>
      </c>
      <c r="F15" s="52">
        <v>22</v>
      </c>
      <c r="G15" s="52">
        <v>14399.88</v>
      </c>
      <c r="H15" s="52">
        <v>2000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f>J15+L15+N15+P15</f>
        <v>0</v>
      </c>
      <c r="R15" s="52">
        <v>16399.88</v>
      </c>
      <c r="S15" s="52">
        <v>1799.99</v>
      </c>
      <c r="T15" s="52">
        <v>0</v>
      </c>
      <c r="U15" s="52">
        <v>0</v>
      </c>
      <c r="V15" s="52">
        <f>T15 *E15</f>
        <v>0</v>
      </c>
      <c r="W15" s="52">
        <v>1727.99</v>
      </c>
      <c r="X15" s="52">
        <v>100</v>
      </c>
      <c r="Y15" s="52">
        <v>216</v>
      </c>
      <c r="Z15" s="52">
        <v>100</v>
      </c>
      <c r="AA15" s="52">
        <f>SUM(W15:Z15)</f>
        <v>2143.9899999999998</v>
      </c>
      <c r="AB15" s="52">
        <v>1295.99</v>
      </c>
      <c r="AC15" s="52">
        <v>288</v>
      </c>
      <c r="AD15" s="52">
        <v>216</v>
      </c>
      <c r="AE15" s="52">
        <v>0</v>
      </c>
      <c r="AF15" s="52">
        <f>AB15+AC15+AD15+AE15</f>
        <v>1799.99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2">
        <v>0</v>
      </c>
      <c r="AM15" s="52">
        <v>0</v>
      </c>
      <c r="AN15" s="52">
        <v>0</v>
      </c>
      <c r="AO15" s="52">
        <v>0</v>
      </c>
      <c r="AP15" s="52">
        <v>0</v>
      </c>
      <c r="AQ15" s="52">
        <v>0</v>
      </c>
      <c r="AR15" s="52">
        <v>0</v>
      </c>
      <c r="AS15" s="52">
        <v>0</v>
      </c>
      <c r="AT15" s="52">
        <v>0</v>
      </c>
      <c r="AU15" s="52">
        <v>0</v>
      </c>
      <c r="AV15" s="52">
        <v>0</v>
      </c>
      <c r="AW15" s="52">
        <v>0</v>
      </c>
      <c r="AX15" s="52">
        <v>0</v>
      </c>
      <c r="AY15" s="52">
        <v>0</v>
      </c>
      <c r="AZ15" s="52">
        <v>0</v>
      </c>
      <c r="BA15" s="52">
        <f>SUM(AG15:AZ15)</f>
        <v>0</v>
      </c>
      <c r="BB15" s="52">
        <v>2591.58</v>
      </c>
      <c r="BC15" s="52">
        <v>0</v>
      </c>
      <c r="BD15" s="52">
        <v>0</v>
      </c>
      <c r="BE15" s="52">
        <v>0</v>
      </c>
      <c r="BF15" s="52">
        <v>706.83</v>
      </c>
      <c r="BG15" s="52">
        <v>216.67</v>
      </c>
      <c r="BH15" s="52">
        <v>0</v>
      </c>
      <c r="BI15" s="52">
        <v>0</v>
      </c>
      <c r="BJ15" s="52">
        <v>0</v>
      </c>
      <c r="BK15" s="52">
        <v>0</v>
      </c>
      <c r="BL15" s="52">
        <v>0</v>
      </c>
      <c r="BM15" s="52">
        <v>0</v>
      </c>
      <c r="BN15" s="52">
        <v>0</v>
      </c>
      <c r="BO15" s="52">
        <v>0</v>
      </c>
      <c r="BP15" s="52">
        <v>0</v>
      </c>
      <c r="BQ15" s="52">
        <v>0</v>
      </c>
      <c r="BR15" s="52">
        <v>0</v>
      </c>
      <c r="BS15" s="52">
        <v>0</v>
      </c>
      <c r="BT15" s="52">
        <v>0</v>
      </c>
      <c r="BU15" s="52">
        <v>0</v>
      </c>
      <c r="BV15" s="52">
        <v>0</v>
      </c>
      <c r="BW15" s="52">
        <v>0</v>
      </c>
      <c r="BX15" s="52">
        <v>0</v>
      </c>
      <c r="BY15" s="52">
        <v>0</v>
      </c>
      <c r="BZ15" s="52">
        <f>SUM(BB15:BY15)</f>
        <v>3515.08</v>
      </c>
      <c r="CA15" s="52">
        <f>AF15+BA15+BZ15</f>
        <v>5315.07</v>
      </c>
      <c r="CB15" s="52">
        <v>11084.81</v>
      </c>
      <c r="CC15" s="52">
        <v>6542</v>
      </c>
      <c r="CD15" s="52">
        <v>4542.8100000000004</v>
      </c>
    </row>
    <row r="16" spans="1:101" x14ac:dyDescent="0.2">
      <c r="A16" s="50" t="s">
        <v>100</v>
      </c>
      <c r="B16" s="51" t="s">
        <v>101</v>
      </c>
      <c r="C16" s="51" t="s">
        <v>72</v>
      </c>
      <c r="D16" s="52">
        <f>R16+S16-V16+AA16</f>
        <v>48351.040000000001</v>
      </c>
      <c r="E16" s="52">
        <v>1664.9</v>
      </c>
      <c r="F16" s="52">
        <v>22</v>
      </c>
      <c r="G16" s="52">
        <v>36627.800000000003</v>
      </c>
      <c r="H16" s="52">
        <v>2000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f>J16+L16+N16+P16</f>
        <v>0</v>
      </c>
      <c r="R16" s="52">
        <v>38627.800000000003</v>
      </c>
      <c r="S16" s="52">
        <v>4578.4799999999996</v>
      </c>
      <c r="T16" s="52">
        <v>0</v>
      </c>
      <c r="U16" s="52">
        <v>0</v>
      </c>
      <c r="V16" s="52">
        <f>T16 *E16</f>
        <v>0</v>
      </c>
      <c r="W16" s="52">
        <v>4395.34</v>
      </c>
      <c r="X16" s="52">
        <v>100</v>
      </c>
      <c r="Y16" s="52">
        <v>549.41999999999996</v>
      </c>
      <c r="Z16" s="52">
        <v>100</v>
      </c>
      <c r="AA16" s="52">
        <f>SUM(W16:Z16)</f>
        <v>5144.76</v>
      </c>
      <c r="AB16" s="52">
        <v>3296.5</v>
      </c>
      <c r="AC16" s="52">
        <v>732.56</v>
      </c>
      <c r="AD16" s="52">
        <v>549.41</v>
      </c>
      <c r="AE16" s="52">
        <v>2125.38</v>
      </c>
      <c r="AF16" s="52">
        <f>AB16+AC16+AD16+AE16</f>
        <v>6703.85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400</v>
      </c>
      <c r="AR16" s="52">
        <v>0</v>
      </c>
      <c r="AS16" s="52">
        <v>0</v>
      </c>
      <c r="AT16" s="52">
        <v>1000</v>
      </c>
      <c r="AU16" s="52">
        <v>0</v>
      </c>
      <c r="AV16" s="52">
        <v>0</v>
      </c>
      <c r="AW16" s="52">
        <v>0</v>
      </c>
      <c r="AX16" s="52">
        <v>0</v>
      </c>
      <c r="AY16" s="52">
        <v>0</v>
      </c>
      <c r="AZ16" s="52">
        <v>0</v>
      </c>
      <c r="BA16" s="52">
        <f>SUM(AG16:AZ16)</f>
        <v>1400</v>
      </c>
      <c r="BB16" s="52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0</v>
      </c>
      <c r="BO16" s="52">
        <v>0</v>
      </c>
      <c r="BP16" s="52">
        <v>0</v>
      </c>
      <c r="BQ16" s="52">
        <v>0</v>
      </c>
      <c r="BR16" s="52">
        <v>0</v>
      </c>
      <c r="BS16" s="52">
        <v>0</v>
      </c>
      <c r="BT16" s="52">
        <v>0</v>
      </c>
      <c r="BU16" s="52">
        <v>0</v>
      </c>
      <c r="BV16" s="52">
        <v>0</v>
      </c>
      <c r="BW16" s="52">
        <v>0</v>
      </c>
      <c r="BX16" s="52">
        <v>0</v>
      </c>
      <c r="BY16" s="52">
        <v>0</v>
      </c>
      <c r="BZ16" s="52">
        <f>SUM(BB16:BY16)</f>
        <v>0</v>
      </c>
      <c r="CA16" s="52">
        <f>AF16+BA16+BZ16</f>
        <v>8103.85</v>
      </c>
      <c r="CB16" s="52">
        <v>30523.95</v>
      </c>
      <c r="CC16" s="52">
        <v>16261</v>
      </c>
      <c r="CD16" s="52">
        <v>14262.95</v>
      </c>
    </row>
    <row r="17" spans="1:82" x14ac:dyDescent="0.2">
      <c r="A17" s="50" t="s">
        <v>102</v>
      </c>
      <c r="B17" s="51" t="s">
        <v>103</v>
      </c>
      <c r="C17" s="51" t="s">
        <v>72</v>
      </c>
      <c r="D17" s="52">
        <f>R17+S17-V17+AA17</f>
        <v>48351.040000000001</v>
      </c>
      <c r="E17" s="52">
        <v>1664.9</v>
      </c>
      <c r="F17" s="52">
        <v>22</v>
      </c>
      <c r="G17" s="52">
        <v>36627.800000000003</v>
      </c>
      <c r="H17" s="52">
        <v>2000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52">
        <v>0</v>
      </c>
      <c r="Q17" s="52">
        <f>J17+L17+N17+P17</f>
        <v>0</v>
      </c>
      <c r="R17" s="52">
        <v>38627.800000000003</v>
      </c>
      <c r="S17" s="52">
        <v>4578.4799999999996</v>
      </c>
      <c r="T17" s="52">
        <v>0</v>
      </c>
      <c r="U17" s="52">
        <v>0</v>
      </c>
      <c r="V17" s="52">
        <f>T17 *E17</f>
        <v>0</v>
      </c>
      <c r="W17" s="52">
        <v>4395.34</v>
      </c>
      <c r="X17" s="52">
        <v>100</v>
      </c>
      <c r="Y17" s="52">
        <v>549.41999999999996</v>
      </c>
      <c r="Z17" s="52">
        <v>100</v>
      </c>
      <c r="AA17" s="52">
        <f>SUM(W17:Z17)</f>
        <v>5144.76</v>
      </c>
      <c r="AB17" s="52">
        <v>3296.5</v>
      </c>
      <c r="AC17" s="52">
        <v>732.56</v>
      </c>
      <c r="AD17" s="52">
        <v>549.41</v>
      </c>
      <c r="AE17" s="52">
        <v>2143.6</v>
      </c>
      <c r="AF17" s="52">
        <f>AB17+AC17+AD17+AE17</f>
        <v>6722.07</v>
      </c>
      <c r="AG17" s="52">
        <v>0</v>
      </c>
      <c r="AH17" s="52">
        <v>0</v>
      </c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52">
        <v>0</v>
      </c>
      <c r="AO17" s="52">
        <v>0</v>
      </c>
      <c r="AP17" s="52">
        <v>0</v>
      </c>
      <c r="AQ17" s="52">
        <v>400</v>
      </c>
      <c r="AR17" s="52">
        <v>0</v>
      </c>
      <c r="AS17" s="52">
        <v>0</v>
      </c>
      <c r="AT17" s="52">
        <v>1000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2">
        <v>0</v>
      </c>
      <c r="BA17" s="52">
        <f>SUM(AG17:AZ17)</f>
        <v>1400</v>
      </c>
      <c r="BB17" s="52">
        <v>4744.1400000000003</v>
      </c>
      <c r="BC17" s="52">
        <v>0</v>
      </c>
      <c r="BD17" s="52">
        <v>0</v>
      </c>
      <c r="BE17" s="52">
        <v>0</v>
      </c>
      <c r="BF17" s="52">
        <v>1198.53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0</v>
      </c>
      <c r="BO17" s="52">
        <v>0</v>
      </c>
      <c r="BP17" s="52">
        <v>0</v>
      </c>
      <c r="BQ17" s="52">
        <v>0</v>
      </c>
      <c r="BR17" s="52">
        <v>0</v>
      </c>
      <c r="BS17" s="52">
        <v>0</v>
      </c>
      <c r="BT17" s="52">
        <v>0</v>
      </c>
      <c r="BU17" s="52">
        <v>0</v>
      </c>
      <c r="BV17" s="52">
        <v>0</v>
      </c>
      <c r="BW17" s="52">
        <v>0</v>
      </c>
      <c r="BX17" s="52">
        <v>0</v>
      </c>
      <c r="BY17" s="52">
        <v>0</v>
      </c>
      <c r="BZ17" s="52">
        <f>SUM(BB17:BY17)</f>
        <v>5942.67</v>
      </c>
      <c r="CA17" s="52">
        <f>AF17+BA17+BZ17</f>
        <v>14064.74</v>
      </c>
      <c r="CB17" s="52">
        <v>24563.06</v>
      </c>
      <c r="CC17" s="52">
        <v>13281</v>
      </c>
      <c r="CD17" s="52">
        <v>11282.06</v>
      </c>
    </row>
    <row r="18" spans="1:82" x14ac:dyDescent="0.2">
      <c r="A18" s="50" t="s">
        <v>104</v>
      </c>
      <c r="B18" s="51" t="s">
        <v>105</v>
      </c>
      <c r="C18" s="51" t="s">
        <v>82</v>
      </c>
      <c r="D18" s="52">
        <f>R18+S18-V18+AA18</f>
        <v>22611.9</v>
      </c>
      <c r="E18" s="52">
        <v>736.36</v>
      </c>
      <c r="F18" s="52">
        <v>22</v>
      </c>
      <c r="G18" s="52">
        <v>16199.92</v>
      </c>
      <c r="H18" s="52">
        <v>2000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52">
        <v>0</v>
      </c>
      <c r="Q18" s="52">
        <f>J18+L18+N18+P18</f>
        <v>0</v>
      </c>
      <c r="R18" s="52">
        <v>18199.919999999998</v>
      </c>
      <c r="S18" s="52">
        <v>2024.99</v>
      </c>
      <c r="T18" s="52">
        <v>0</v>
      </c>
      <c r="U18" s="52">
        <v>0</v>
      </c>
      <c r="V18" s="52">
        <f>T18 *E18</f>
        <v>0</v>
      </c>
      <c r="W18" s="52">
        <v>1943.99</v>
      </c>
      <c r="X18" s="52">
        <v>100</v>
      </c>
      <c r="Y18" s="52">
        <v>243</v>
      </c>
      <c r="Z18" s="52">
        <v>100</v>
      </c>
      <c r="AA18" s="52">
        <f>SUM(W18:Z18)</f>
        <v>2386.9899999999998</v>
      </c>
      <c r="AB18" s="52">
        <v>1457.99</v>
      </c>
      <c r="AC18" s="52">
        <v>324</v>
      </c>
      <c r="AD18" s="52">
        <v>243</v>
      </c>
      <c r="AE18" s="52">
        <v>0</v>
      </c>
      <c r="AF18" s="52">
        <f>AB18+AC18+AD18+AE18</f>
        <v>2024.99</v>
      </c>
      <c r="AG18" s="52">
        <v>0</v>
      </c>
      <c r="AH18" s="52">
        <v>0</v>
      </c>
      <c r="AI18" s="52">
        <v>0</v>
      </c>
      <c r="AJ18" s="52">
        <v>0</v>
      </c>
      <c r="AK18" s="52">
        <v>0</v>
      </c>
      <c r="AL18" s="52">
        <v>0</v>
      </c>
      <c r="AM18" s="52">
        <v>0</v>
      </c>
      <c r="AN18" s="52">
        <v>0</v>
      </c>
      <c r="AO18" s="52">
        <v>0</v>
      </c>
      <c r="AP18" s="52">
        <v>0</v>
      </c>
      <c r="AQ18" s="52">
        <v>400</v>
      </c>
      <c r="AR18" s="52">
        <v>0</v>
      </c>
      <c r="AS18" s="52">
        <v>0</v>
      </c>
      <c r="AT18" s="52">
        <v>0</v>
      </c>
      <c r="AU18" s="52">
        <v>0</v>
      </c>
      <c r="AV18" s="52">
        <v>0</v>
      </c>
      <c r="AW18" s="52">
        <v>0</v>
      </c>
      <c r="AX18" s="52">
        <v>0</v>
      </c>
      <c r="AY18" s="52">
        <v>0</v>
      </c>
      <c r="AZ18" s="52">
        <v>0</v>
      </c>
      <c r="BA18" s="52">
        <f>SUM(AG18:AZ18)</f>
        <v>400</v>
      </c>
      <c r="BB18" s="52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0</v>
      </c>
      <c r="BO18" s="52">
        <v>0</v>
      </c>
      <c r="BP18" s="52">
        <v>0</v>
      </c>
      <c r="BQ18" s="52">
        <v>0</v>
      </c>
      <c r="BR18" s="52">
        <v>0</v>
      </c>
      <c r="BS18" s="52">
        <v>0</v>
      </c>
      <c r="BT18" s="52">
        <v>0</v>
      </c>
      <c r="BU18" s="52">
        <v>0</v>
      </c>
      <c r="BV18" s="52">
        <v>0</v>
      </c>
      <c r="BW18" s="52">
        <v>0</v>
      </c>
      <c r="BX18" s="52">
        <v>0</v>
      </c>
      <c r="BY18" s="52">
        <v>0</v>
      </c>
      <c r="BZ18" s="52">
        <f>SUM(BB18:BY18)</f>
        <v>0</v>
      </c>
      <c r="CA18" s="52">
        <f>AF18+BA18+BZ18</f>
        <v>2424.9899999999998</v>
      </c>
      <c r="CB18" s="52">
        <v>15774.93</v>
      </c>
      <c r="CC18" s="52">
        <v>8887</v>
      </c>
      <c r="CD18" s="52">
        <v>6887.93</v>
      </c>
    </row>
    <row r="19" spans="1:82" x14ac:dyDescent="0.2">
      <c r="A19" s="50" t="s">
        <v>106</v>
      </c>
      <c r="B19" s="51" t="s">
        <v>107</v>
      </c>
      <c r="C19" s="51" t="s">
        <v>72</v>
      </c>
      <c r="D19" s="52">
        <f>R19+S19-V19+AA19</f>
        <v>48351.040000000001</v>
      </c>
      <c r="E19" s="52">
        <v>1664.9</v>
      </c>
      <c r="F19" s="52">
        <v>22</v>
      </c>
      <c r="G19" s="52">
        <v>36627.800000000003</v>
      </c>
      <c r="H19" s="52">
        <v>2000</v>
      </c>
      <c r="I19" s="52">
        <v>0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52">
        <f>J19+L19+N19+P19</f>
        <v>0</v>
      </c>
      <c r="R19" s="52">
        <v>38627.800000000003</v>
      </c>
      <c r="S19" s="52">
        <v>4578.4799999999996</v>
      </c>
      <c r="T19" s="52">
        <v>0</v>
      </c>
      <c r="U19" s="52">
        <v>0</v>
      </c>
      <c r="V19" s="52">
        <f>T19 *E19</f>
        <v>0</v>
      </c>
      <c r="W19" s="52">
        <v>4395.34</v>
      </c>
      <c r="X19" s="52">
        <v>100</v>
      </c>
      <c r="Y19" s="52">
        <v>549.41999999999996</v>
      </c>
      <c r="Z19" s="52">
        <v>100</v>
      </c>
      <c r="AA19" s="52">
        <f>SUM(W19:Z19)</f>
        <v>5144.76</v>
      </c>
      <c r="AB19" s="52">
        <v>3296.5</v>
      </c>
      <c r="AC19" s="52">
        <v>732.56</v>
      </c>
      <c r="AD19" s="52">
        <v>549.41</v>
      </c>
      <c r="AE19" s="52">
        <v>2034.49</v>
      </c>
      <c r="AF19" s="52">
        <f>AB19+AC19+AD19+AE19</f>
        <v>6612.96</v>
      </c>
      <c r="AG19" s="52">
        <v>0</v>
      </c>
      <c r="AH19" s="52">
        <v>0</v>
      </c>
      <c r="AI19" s="52">
        <v>0</v>
      </c>
      <c r="AJ19" s="52">
        <v>0</v>
      </c>
      <c r="AK19" s="52">
        <v>0</v>
      </c>
      <c r="AL19" s="52">
        <v>0</v>
      </c>
      <c r="AM19" s="52">
        <v>0</v>
      </c>
      <c r="AN19" s="52">
        <v>0</v>
      </c>
      <c r="AO19" s="52">
        <v>0</v>
      </c>
      <c r="AP19" s="52">
        <v>0</v>
      </c>
      <c r="AQ19" s="52">
        <v>400</v>
      </c>
      <c r="AR19" s="52">
        <v>0</v>
      </c>
      <c r="AS19" s="52">
        <v>0</v>
      </c>
      <c r="AT19" s="52">
        <v>1000</v>
      </c>
      <c r="AU19" s="52">
        <v>0</v>
      </c>
      <c r="AV19" s="52">
        <v>0</v>
      </c>
      <c r="AW19" s="52">
        <v>0</v>
      </c>
      <c r="AX19" s="52">
        <v>0</v>
      </c>
      <c r="AY19" s="52">
        <v>0</v>
      </c>
      <c r="AZ19" s="52">
        <v>0</v>
      </c>
      <c r="BA19" s="52">
        <f>SUM(AG19:AZ19)</f>
        <v>1400</v>
      </c>
      <c r="BB19" s="52">
        <v>0</v>
      </c>
      <c r="BC19" s="52">
        <v>0</v>
      </c>
      <c r="BD19" s="52">
        <v>0</v>
      </c>
      <c r="BE19" s="52">
        <v>0</v>
      </c>
      <c r="BF19" s="52">
        <v>0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0</v>
      </c>
      <c r="BO19" s="52">
        <v>0</v>
      </c>
      <c r="BP19" s="52">
        <v>0</v>
      </c>
      <c r="BQ19" s="52">
        <v>0</v>
      </c>
      <c r="BR19" s="52">
        <v>0</v>
      </c>
      <c r="BS19" s="52">
        <v>0</v>
      </c>
      <c r="BT19" s="52">
        <v>0</v>
      </c>
      <c r="BU19" s="52">
        <v>0</v>
      </c>
      <c r="BV19" s="52">
        <v>0</v>
      </c>
      <c r="BW19" s="52">
        <v>0</v>
      </c>
      <c r="BX19" s="52">
        <v>0</v>
      </c>
      <c r="BY19" s="52">
        <v>0</v>
      </c>
      <c r="BZ19" s="52">
        <f>SUM(BB19:BY19)</f>
        <v>0</v>
      </c>
      <c r="CA19" s="52">
        <f>AF19+BA19+BZ19</f>
        <v>8012.96</v>
      </c>
      <c r="CB19" s="52">
        <v>30614.84</v>
      </c>
      <c r="CC19" s="52">
        <v>16307</v>
      </c>
      <c r="CD19" s="52">
        <v>14307.84</v>
      </c>
    </row>
    <row r="20" spans="1:82" x14ac:dyDescent="0.2">
      <c r="A20" s="50" t="s">
        <v>108</v>
      </c>
      <c r="B20" s="51" t="s">
        <v>109</v>
      </c>
      <c r="C20" s="51" t="s">
        <v>72</v>
      </c>
      <c r="D20" s="52">
        <f>R20+S20-V20+AA20</f>
        <v>48351.040000000001</v>
      </c>
      <c r="E20" s="52">
        <v>1664.9</v>
      </c>
      <c r="F20" s="52">
        <v>22</v>
      </c>
      <c r="G20" s="52">
        <v>36627.800000000003</v>
      </c>
      <c r="H20" s="52">
        <v>2000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f>J20+L20+N20+P20</f>
        <v>0</v>
      </c>
      <c r="R20" s="52">
        <v>38627.800000000003</v>
      </c>
      <c r="S20" s="52">
        <v>4578.4799999999996</v>
      </c>
      <c r="T20" s="52">
        <v>0</v>
      </c>
      <c r="U20" s="52">
        <v>0</v>
      </c>
      <c r="V20" s="52">
        <f>T20 *E20</f>
        <v>0</v>
      </c>
      <c r="W20" s="52">
        <v>4395.34</v>
      </c>
      <c r="X20" s="52">
        <v>100</v>
      </c>
      <c r="Y20" s="52">
        <v>549.41999999999996</v>
      </c>
      <c r="Z20" s="52">
        <v>100</v>
      </c>
      <c r="AA20" s="52">
        <f>SUM(W20:Z20)</f>
        <v>5144.76</v>
      </c>
      <c r="AB20" s="52">
        <v>3296.5</v>
      </c>
      <c r="AC20" s="52">
        <v>732.56</v>
      </c>
      <c r="AD20" s="52">
        <v>549.41</v>
      </c>
      <c r="AE20" s="52">
        <v>2072.9299999999998</v>
      </c>
      <c r="AF20" s="52">
        <f>AB20+AC20+AD20+AE20</f>
        <v>6651.4</v>
      </c>
      <c r="AG20" s="52">
        <v>0</v>
      </c>
      <c r="AH20" s="52">
        <v>0</v>
      </c>
      <c r="AI20" s="52">
        <v>0</v>
      </c>
      <c r="AJ20" s="52">
        <v>0</v>
      </c>
      <c r="AK20" s="52">
        <v>0</v>
      </c>
      <c r="AL20" s="52">
        <v>0</v>
      </c>
      <c r="AM20" s="52">
        <v>0</v>
      </c>
      <c r="AN20" s="52">
        <v>0</v>
      </c>
      <c r="AO20" s="52">
        <v>0</v>
      </c>
      <c r="AP20" s="52">
        <v>0</v>
      </c>
      <c r="AQ20" s="52">
        <v>400</v>
      </c>
      <c r="AR20" s="52">
        <v>0</v>
      </c>
      <c r="AS20" s="52">
        <v>0</v>
      </c>
      <c r="AT20" s="52">
        <v>1000</v>
      </c>
      <c r="AU20" s="52">
        <v>0</v>
      </c>
      <c r="AV20" s="52">
        <v>0</v>
      </c>
      <c r="AW20" s="52">
        <v>0</v>
      </c>
      <c r="AX20" s="52">
        <v>0</v>
      </c>
      <c r="AY20" s="52">
        <v>0</v>
      </c>
      <c r="AZ20" s="52">
        <v>0</v>
      </c>
      <c r="BA20" s="52">
        <f>SUM(AG20:AZ20)</f>
        <v>1400</v>
      </c>
      <c r="BB20" s="52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0</v>
      </c>
      <c r="BL20" s="52">
        <v>0</v>
      </c>
      <c r="BM20" s="52">
        <v>0</v>
      </c>
      <c r="BN20" s="52">
        <v>0</v>
      </c>
      <c r="BO20" s="52">
        <v>0</v>
      </c>
      <c r="BP20" s="52">
        <v>0</v>
      </c>
      <c r="BQ20" s="52">
        <v>0</v>
      </c>
      <c r="BR20" s="52">
        <v>0</v>
      </c>
      <c r="BS20" s="52">
        <v>0</v>
      </c>
      <c r="BT20" s="52">
        <v>0</v>
      </c>
      <c r="BU20" s="52">
        <v>0</v>
      </c>
      <c r="BV20" s="52">
        <v>0</v>
      </c>
      <c r="BW20" s="52">
        <v>0</v>
      </c>
      <c r="BX20" s="52">
        <v>0</v>
      </c>
      <c r="BY20" s="52">
        <v>0</v>
      </c>
      <c r="BZ20" s="52">
        <f>SUM(BB20:BY20)</f>
        <v>0</v>
      </c>
      <c r="CA20" s="52">
        <f>AF20+BA20+BZ20</f>
        <v>8051.4</v>
      </c>
      <c r="CB20" s="52">
        <v>30576.400000000001</v>
      </c>
      <c r="CC20" s="52">
        <v>16288</v>
      </c>
      <c r="CD20" s="52">
        <v>14288.4</v>
      </c>
    </row>
    <row r="21" spans="1:82" x14ac:dyDescent="0.2">
      <c r="A21" s="50" t="s">
        <v>110</v>
      </c>
      <c r="B21" s="51" t="s">
        <v>111</v>
      </c>
      <c r="C21" s="51" t="s">
        <v>72</v>
      </c>
      <c r="D21" s="52">
        <f>R21+S21-V21+AA21</f>
        <v>48351.040000000001</v>
      </c>
      <c r="E21" s="52">
        <v>1664.9</v>
      </c>
      <c r="F21" s="52">
        <v>22</v>
      </c>
      <c r="G21" s="52">
        <v>36627.800000000003</v>
      </c>
      <c r="H21" s="52">
        <v>2000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f>J21+L21+N21+P21</f>
        <v>0</v>
      </c>
      <c r="R21" s="52">
        <v>38627.800000000003</v>
      </c>
      <c r="S21" s="52">
        <v>4578.4799999999996</v>
      </c>
      <c r="T21" s="52">
        <v>0</v>
      </c>
      <c r="U21" s="52">
        <v>0</v>
      </c>
      <c r="V21" s="52">
        <f>T21 *E21</f>
        <v>0</v>
      </c>
      <c r="W21" s="52">
        <v>4395.34</v>
      </c>
      <c r="X21" s="52">
        <v>100</v>
      </c>
      <c r="Y21" s="52">
        <v>549.41999999999996</v>
      </c>
      <c r="Z21" s="52">
        <v>100</v>
      </c>
      <c r="AA21" s="52">
        <f>SUM(W21:Z21)</f>
        <v>5144.76</v>
      </c>
      <c r="AB21" s="52">
        <v>3296.5</v>
      </c>
      <c r="AC21" s="52">
        <v>732.56</v>
      </c>
      <c r="AD21" s="52">
        <v>549.41</v>
      </c>
      <c r="AE21" s="52">
        <v>2141.19</v>
      </c>
      <c r="AF21" s="52">
        <f>AB21+AC21+AD21+AE21</f>
        <v>6719.66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2">
        <v>0</v>
      </c>
      <c r="AQ21" s="52">
        <v>400</v>
      </c>
      <c r="AR21" s="52">
        <v>0</v>
      </c>
      <c r="AS21" s="52">
        <v>0</v>
      </c>
      <c r="AT21" s="52">
        <v>1000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2">
        <v>0</v>
      </c>
      <c r="BA21" s="52">
        <f>SUM(AG21:AZ21)</f>
        <v>1400</v>
      </c>
      <c r="BB21" s="52">
        <v>4487.1899999999996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0</v>
      </c>
      <c r="BO21" s="52">
        <v>0</v>
      </c>
      <c r="BP21" s="52">
        <v>0</v>
      </c>
      <c r="BQ21" s="52">
        <v>0</v>
      </c>
      <c r="BR21" s="52">
        <v>0</v>
      </c>
      <c r="BS21" s="52">
        <v>0</v>
      </c>
      <c r="BT21" s="52">
        <v>0</v>
      </c>
      <c r="BU21" s="52">
        <v>0</v>
      </c>
      <c r="BV21" s="52">
        <v>0</v>
      </c>
      <c r="BW21" s="52">
        <v>0</v>
      </c>
      <c r="BX21" s="52">
        <v>0</v>
      </c>
      <c r="BY21" s="52">
        <v>0</v>
      </c>
      <c r="BZ21" s="52">
        <f>SUM(BB21:BY21)</f>
        <v>4487.1899999999996</v>
      </c>
      <c r="CA21" s="52">
        <f>AF21+BA21+BZ21</f>
        <v>12606.849999999999</v>
      </c>
      <c r="CB21" s="52">
        <v>26020.95</v>
      </c>
      <c r="CC21" s="52">
        <v>14010</v>
      </c>
      <c r="CD21" s="52">
        <v>12010.95</v>
      </c>
    </row>
    <row r="22" spans="1:82" x14ac:dyDescent="0.2">
      <c r="A22" s="50" t="s">
        <v>112</v>
      </c>
      <c r="B22" s="51" t="s">
        <v>113</v>
      </c>
      <c r="C22" s="51"/>
      <c r="D22" s="52">
        <f>R22+S22-V22+AA22</f>
        <v>44504.33</v>
      </c>
      <c r="E22" s="52">
        <v>1526.13</v>
      </c>
      <c r="F22" s="52">
        <v>22</v>
      </c>
      <c r="G22" s="52">
        <v>33574.86</v>
      </c>
      <c r="H22" s="52">
        <v>2000</v>
      </c>
      <c r="I22" s="52">
        <v>0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f>J22+L22+N22+P22</f>
        <v>0</v>
      </c>
      <c r="R22" s="52">
        <v>35574.86</v>
      </c>
      <c r="S22" s="52">
        <v>4196.8599999999997</v>
      </c>
      <c r="T22" s="52">
        <v>0</v>
      </c>
      <c r="U22" s="52">
        <v>0</v>
      </c>
      <c r="V22" s="52">
        <f>T22 *E22</f>
        <v>0</v>
      </c>
      <c r="W22" s="52">
        <v>4028.98</v>
      </c>
      <c r="X22" s="52">
        <v>100</v>
      </c>
      <c r="Y22" s="52">
        <v>503.63</v>
      </c>
      <c r="Z22" s="52">
        <v>100</v>
      </c>
      <c r="AA22" s="52">
        <f>SUM(W22:Z22)</f>
        <v>4732.6099999999997</v>
      </c>
      <c r="AB22" s="52">
        <v>3021.74</v>
      </c>
      <c r="AC22" s="52">
        <v>671.5</v>
      </c>
      <c r="AD22" s="52">
        <v>503.62</v>
      </c>
      <c r="AE22" s="52">
        <v>1443.66</v>
      </c>
      <c r="AF22" s="52">
        <f>AB22+AC22+AD22+AE22</f>
        <v>5640.5199999999995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0</v>
      </c>
      <c r="AM22" s="52">
        <v>0</v>
      </c>
      <c r="AN22" s="52">
        <v>0</v>
      </c>
      <c r="AO22" s="52">
        <v>0</v>
      </c>
      <c r="AP22" s="52">
        <v>0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0</v>
      </c>
      <c r="AW22" s="52">
        <v>0</v>
      </c>
      <c r="AX22" s="52">
        <v>0</v>
      </c>
      <c r="AY22" s="52">
        <v>0</v>
      </c>
      <c r="AZ22" s="52">
        <v>0</v>
      </c>
      <c r="BA22" s="52">
        <f>SUM(AG22:AZ22)</f>
        <v>0</v>
      </c>
      <c r="BB22" s="52">
        <v>5031.9399999999996</v>
      </c>
      <c r="BC22" s="52">
        <v>0</v>
      </c>
      <c r="BD22" s="52">
        <v>0</v>
      </c>
      <c r="BE22" s="52">
        <v>0</v>
      </c>
      <c r="BF22" s="52">
        <v>750.32</v>
      </c>
      <c r="BG22" s="52">
        <v>216.67</v>
      </c>
      <c r="BH22" s="52">
        <v>768.47</v>
      </c>
      <c r="BI22" s="52">
        <v>0</v>
      </c>
      <c r="BJ22" s="52">
        <v>0</v>
      </c>
      <c r="BK22" s="52">
        <v>0</v>
      </c>
      <c r="BL22" s="52">
        <v>0</v>
      </c>
      <c r="BM22" s="52">
        <v>0</v>
      </c>
      <c r="BN22" s="52">
        <v>0</v>
      </c>
      <c r="BO22" s="52">
        <v>0</v>
      </c>
      <c r="BP22" s="52">
        <v>0</v>
      </c>
      <c r="BQ22" s="52">
        <v>0</v>
      </c>
      <c r="BR22" s="52">
        <v>0</v>
      </c>
      <c r="BS22" s="52">
        <v>0</v>
      </c>
      <c r="BT22" s="52">
        <v>0</v>
      </c>
      <c r="BU22" s="52">
        <v>0</v>
      </c>
      <c r="BV22" s="52">
        <v>0</v>
      </c>
      <c r="BW22" s="52">
        <v>0</v>
      </c>
      <c r="BX22" s="52">
        <v>0</v>
      </c>
      <c r="BY22" s="52">
        <v>0</v>
      </c>
      <c r="BZ22" s="52">
        <f>SUM(BB22:BY22)</f>
        <v>6767.4</v>
      </c>
      <c r="CA22" s="52">
        <f>AF22+BA22+BZ22</f>
        <v>12407.919999999998</v>
      </c>
      <c r="CB22" s="52">
        <v>23166.94</v>
      </c>
      <c r="CC22" s="52">
        <v>12583</v>
      </c>
      <c r="CD22" s="52">
        <v>10583.94</v>
      </c>
    </row>
    <row r="23" spans="1:82" ht="15" customHeight="1" x14ac:dyDescent="0.2">
      <c r="A23" s="54" t="s">
        <v>114</v>
      </c>
      <c r="B23" s="55"/>
      <c r="C23" s="56"/>
      <c r="D23" s="53">
        <f>SUM(D6:D22)</f>
        <v>653570.59</v>
      </c>
      <c r="E23" s="53">
        <f>SUM(E6:E22)</f>
        <v>22228.370000000006</v>
      </c>
      <c r="F23" s="53">
        <f>SUM(F6:F22)</f>
        <v>374</v>
      </c>
      <c r="G23" s="53">
        <f>SUM(G6:G22)</f>
        <v>489024.1399999999</v>
      </c>
      <c r="H23" s="53">
        <f>SUM(H6:H22)</f>
        <v>34000</v>
      </c>
      <c r="I23" s="53">
        <f>SUM(I6:I22)</f>
        <v>0</v>
      </c>
      <c r="J23" s="53">
        <f>SUM(J6:J22)</f>
        <v>0</v>
      </c>
      <c r="K23" s="53">
        <f>SUM(K6:K22)</f>
        <v>0</v>
      </c>
      <c r="L23" s="53">
        <f>SUM(L6:L22)</f>
        <v>0</v>
      </c>
      <c r="M23" s="53">
        <f>SUM(M6:M22)</f>
        <v>0</v>
      </c>
      <c r="N23" s="53">
        <f>SUM(N6:N22)</f>
        <v>0</v>
      </c>
      <c r="O23" s="53">
        <f>SUM(O6:O22)</f>
        <v>0</v>
      </c>
      <c r="P23" s="53">
        <f>SUM(P6:P22)</f>
        <v>0</v>
      </c>
      <c r="Q23" s="53">
        <f>SUM(Q6:Q22)</f>
        <v>0</v>
      </c>
      <c r="R23" s="53">
        <f>SUM(R6:R22)</f>
        <v>523024.1399999999</v>
      </c>
      <c r="S23" s="53">
        <f>SUM(S6:S22)</f>
        <v>61128.09</v>
      </c>
      <c r="T23" s="53">
        <f>SUM(T6:T22)</f>
        <v>0</v>
      </c>
      <c r="U23" s="53">
        <f>SUM(U6:U22)</f>
        <v>0</v>
      </c>
      <c r="V23" s="53">
        <f>SUM(V6:V22)</f>
        <v>0</v>
      </c>
      <c r="W23" s="53">
        <f>SUM(W6:W22)</f>
        <v>58682.950000000004</v>
      </c>
      <c r="X23" s="53">
        <f>SUM(X6:X22)</f>
        <v>1700</v>
      </c>
      <c r="Y23" s="53">
        <f>SUM(Y6:Y22)</f>
        <v>7335.41</v>
      </c>
      <c r="Z23" s="53">
        <f>SUM(Z6:Z22)</f>
        <v>1700</v>
      </c>
      <c r="AA23" s="53">
        <f>SUM(AA6:AA22)</f>
        <v>69418.36</v>
      </c>
      <c r="AB23" s="53">
        <f>SUM(AB6:AB22)</f>
        <v>44012.15</v>
      </c>
      <c r="AC23" s="53">
        <f>SUM(AC6:AC22)</f>
        <v>9780.5399999999972</v>
      </c>
      <c r="AD23" s="53">
        <f>SUM(AD6:AD22)</f>
        <v>7335.2899999999991</v>
      </c>
      <c r="AE23" s="53">
        <f>SUM(AE6:AE22)</f>
        <v>22296.67</v>
      </c>
      <c r="AF23" s="53">
        <f>SUM(AF6:AF22)</f>
        <v>83424.650000000009</v>
      </c>
      <c r="AG23" s="53">
        <f>SUM(AG6:AG22)</f>
        <v>0</v>
      </c>
      <c r="AH23" s="53">
        <f>SUM(AH6:AH22)</f>
        <v>0</v>
      </c>
      <c r="AI23" s="53">
        <f>SUM(AI6:AI22)</f>
        <v>0</v>
      </c>
      <c r="AJ23" s="53">
        <f>SUM(AJ6:AJ22)</f>
        <v>0</v>
      </c>
      <c r="AK23" s="53">
        <f>SUM(AK6:AK22)</f>
        <v>0</v>
      </c>
      <c r="AL23" s="53">
        <f>SUM(AL6:AL22)</f>
        <v>0</v>
      </c>
      <c r="AM23" s="53">
        <f>SUM(AM6:AM22)</f>
        <v>0</v>
      </c>
      <c r="AN23" s="53">
        <f>SUM(AN6:AN22)</f>
        <v>0</v>
      </c>
      <c r="AO23" s="53">
        <f>SUM(AO6:AO22)</f>
        <v>0</v>
      </c>
      <c r="AP23" s="53">
        <f>SUM(AP6:AP22)</f>
        <v>0</v>
      </c>
      <c r="AQ23" s="53">
        <f>SUM(AQ6:AQ22)</f>
        <v>5265</v>
      </c>
      <c r="AR23" s="53">
        <f>SUM(AR6:AR22)</f>
        <v>0</v>
      </c>
      <c r="AS23" s="53">
        <f>SUM(AS6:AS22)</f>
        <v>0</v>
      </c>
      <c r="AT23" s="53">
        <f>SUM(AT6:AT22)</f>
        <v>8500</v>
      </c>
      <c r="AU23" s="53">
        <f>SUM(AU6:AU22)</f>
        <v>0</v>
      </c>
      <c r="AV23" s="53">
        <f>SUM(AV6:AV22)</f>
        <v>0</v>
      </c>
      <c r="AW23" s="53">
        <f>SUM(AW6:AW22)</f>
        <v>0</v>
      </c>
      <c r="AX23" s="53">
        <f>SUM(AX6:AX22)</f>
        <v>0</v>
      </c>
      <c r="AY23" s="53">
        <f>SUM(AY6:AY22)</f>
        <v>0</v>
      </c>
      <c r="AZ23" s="53">
        <f>SUM(AZ6:AZ22)</f>
        <v>0</v>
      </c>
      <c r="BA23" s="53">
        <f>SUM(BA6:BA22)</f>
        <v>13765</v>
      </c>
      <c r="BB23" s="53">
        <f>SUM(BB6:BB22)</f>
        <v>27196.519999999997</v>
      </c>
      <c r="BC23" s="53">
        <f>SUM(BC6:BC22)</f>
        <v>100</v>
      </c>
      <c r="BD23" s="53">
        <f>SUM(BD6:BD22)</f>
        <v>0</v>
      </c>
      <c r="BE23" s="53">
        <f>SUM(BE6:BE22)</f>
        <v>0</v>
      </c>
      <c r="BF23" s="53">
        <f>SUM(BF6:BF22)</f>
        <v>5465.99</v>
      </c>
      <c r="BG23" s="53">
        <f>SUM(BG6:BG22)</f>
        <v>1083.3499999999999</v>
      </c>
      <c r="BH23" s="53">
        <f>SUM(BH6:BH22)</f>
        <v>4463.0600000000004</v>
      </c>
      <c r="BI23" s="53">
        <f>SUM(BI6:BI22)</f>
        <v>0</v>
      </c>
      <c r="BJ23" s="53">
        <f>SUM(BJ6:BJ22)</f>
        <v>1044.52</v>
      </c>
      <c r="BK23" s="53">
        <f>SUM(BK6:BK22)</f>
        <v>0</v>
      </c>
      <c r="BL23" s="53">
        <f>SUM(BL6:BL22)</f>
        <v>0</v>
      </c>
      <c r="BM23" s="53">
        <f>SUM(BM6:BM22)</f>
        <v>0</v>
      </c>
      <c r="BN23" s="53">
        <f>SUM(BN6:BN22)</f>
        <v>0</v>
      </c>
      <c r="BO23" s="53">
        <f>SUM(BO6:BO22)</f>
        <v>0</v>
      </c>
      <c r="BP23" s="53">
        <f>SUM(BP6:BP22)</f>
        <v>0</v>
      </c>
      <c r="BQ23" s="53">
        <f>SUM(BQ6:BQ22)</f>
        <v>0</v>
      </c>
      <c r="BR23" s="53">
        <f>SUM(BR6:BR22)</f>
        <v>0</v>
      </c>
      <c r="BS23" s="53">
        <f>SUM(BS6:BS22)</f>
        <v>0</v>
      </c>
      <c r="BT23" s="53">
        <f>SUM(BT6:BT22)</f>
        <v>0</v>
      </c>
      <c r="BU23" s="53">
        <f>SUM(BU6:BU22)</f>
        <v>6712.24</v>
      </c>
      <c r="BV23" s="53">
        <f>SUM(BV6:BV22)</f>
        <v>0</v>
      </c>
      <c r="BW23" s="53">
        <f>SUM(BW6:BW22)</f>
        <v>0</v>
      </c>
      <c r="BX23" s="53">
        <f>SUM(BX6:BX22)</f>
        <v>0</v>
      </c>
      <c r="BY23" s="53">
        <f>SUM(BY6:BY22)</f>
        <v>0</v>
      </c>
      <c r="BZ23" s="53">
        <f>SUM(BZ6:BZ22)</f>
        <v>46065.68</v>
      </c>
      <c r="CA23" s="53">
        <f>SUM(CA6:CA22)</f>
        <v>143255.33000000002</v>
      </c>
      <c r="CB23" s="53">
        <f>SUM(CB6:CB22)</f>
        <v>379768.81000000011</v>
      </c>
      <c r="CC23" s="53">
        <f>SUM(CC6:CC22)</f>
        <v>206876</v>
      </c>
      <c r="CD23" s="53">
        <f>SUM(CD6:CD22)</f>
        <v>172892.81</v>
      </c>
    </row>
  </sheetData>
  <mergeCells count="37">
    <mergeCell ref="A23:C23"/>
    <mergeCell ref="J4:J5"/>
    <mergeCell ref="A2:A5"/>
    <mergeCell ref="D2:D5"/>
    <mergeCell ref="E2:E5"/>
    <mergeCell ref="H2:H5"/>
    <mergeCell ref="C2:C5"/>
    <mergeCell ref="B2:B5"/>
    <mergeCell ref="CA2:CA5"/>
    <mergeCell ref="CB2:CB5"/>
    <mergeCell ref="CC2:CC5"/>
    <mergeCell ref="CD2:CD5"/>
    <mergeCell ref="AB3:AF4"/>
    <mergeCell ref="AG3:BA4"/>
    <mergeCell ref="BB3:BZ4"/>
    <mergeCell ref="T2:V3"/>
    <mergeCell ref="T4:T5"/>
    <mergeCell ref="U4:U5"/>
    <mergeCell ref="V4:V5"/>
    <mergeCell ref="AB2:BZ2"/>
    <mergeCell ref="W2:AA4"/>
    <mergeCell ref="O4:O5"/>
    <mergeCell ref="P4:P5"/>
    <mergeCell ref="F2:F5"/>
    <mergeCell ref="G2:G5"/>
    <mergeCell ref="S2:S5"/>
    <mergeCell ref="K2:L3"/>
    <mergeCell ref="M2:N3"/>
    <mergeCell ref="O2:P3"/>
    <mergeCell ref="Q2:Q5"/>
    <mergeCell ref="R2:R5"/>
    <mergeCell ref="K4:K5"/>
    <mergeCell ref="L4:L5"/>
    <mergeCell ref="M4:M5"/>
    <mergeCell ref="N4:N5"/>
    <mergeCell ref="I2:J3"/>
    <mergeCell ref="I4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CASUALFINAL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ExcelUser</cp:lastModifiedBy>
  <dcterms:created xsi:type="dcterms:W3CDTF">2020-01-20T17:23:52Z</dcterms:created>
  <dcterms:modified xsi:type="dcterms:W3CDTF">2021-08-13T08:33:00Z</dcterms:modified>
</cp:coreProperties>
</file>