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_REPO\101 - SOLUTION BACKUP\HRIS_SIT\HRIS-ePAccount 2021-08-11\HRIS-ePAccount\UploadedFile\"/>
    </mc:Choice>
  </mc:AlternateContent>
  <bookViews>
    <workbookView xWindow="-120" yWindow="-120" windowWidth="20730" windowHeight="11310"/>
  </bookViews>
  <sheets>
    <sheet name="JO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17" i="3" l="1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AM16" i="3"/>
  <c r="AL16" i="3"/>
  <c r="AA16" i="3"/>
  <c r="R16" i="3"/>
  <c r="F16" i="3"/>
  <c r="AM15" i="3"/>
  <c r="AL15" i="3"/>
  <c r="AA15" i="3"/>
  <c r="R15" i="3"/>
  <c r="F15" i="3"/>
  <c r="AM14" i="3"/>
  <c r="AL14" i="3"/>
  <c r="AA14" i="3"/>
  <c r="R14" i="3"/>
  <c r="F14" i="3"/>
  <c r="AM13" i="3"/>
  <c r="AL13" i="3"/>
  <c r="AA13" i="3"/>
  <c r="R13" i="3"/>
  <c r="F13" i="3"/>
  <c r="AM12" i="3"/>
  <c r="AL12" i="3"/>
  <c r="AA12" i="3"/>
  <c r="R12" i="3"/>
  <c r="F12" i="3"/>
  <c r="AM11" i="3"/>
  <c r="AL11" i="3"/>
  <c r="AA11" i="3"/>
  <c r="R11" i="3"/>
  <c r="F11" i="3"/>
  <c r="AM10" i="3"/>
  <c r="AL10" i="3"/>
  <c r="AA10" i="3"/>
  <c r="R10" i="3"/>
  <c r="F10" i="3"/>
  <c r="AM9" i="3"/>
  <c r="AL9" i="3"/>
  <c r="AA9" i="3"/>
  <c r="R9" i="3"/>
  <c r="F9" i="3"/>
  <c r="AM8" i="3"/>
  <c r="AL8" i="3"/>
  <c r="AA8" i="3"/>
  <c r="R8" i="3"/>
  <c r="F8" i="3"/>
  <c r="AM7" i="3"/>
  <c r="AL7" i="3"/>
  <c r="AA7" i="3"/>
  <c r="R7" i="3"/>
  <c r="F7" i="3"/>
  <c r="AM6" i="3"/>
  <c r="AL6" i="3"/>
  <c r="AA6" i="3"/>
  <c r="R6" i="3"/>
  <c r="F6" i="3"/>
</calcChain>
</file>

<file path=xl/sharedStrings.xml><?xml version="1.0" encoding="utf-8"?>
<sst xmlns="http://schemas.openxmlformats.org/spreadsheetml/2006/main" count="103" uniqueCount="94">
  <si>
    <t>ID No.</t>
  </si>
  <si>
    <t>NAME</t>
  </si>
  <si>
    <t>DEDUCTIONS</t>
  </si>
  <si>
    <t>TOTAL DEDUCTIONS</t>
  </si>
  <si>
    <t>NET PAY</t>
  </si>
  <si>
    <t>LOAN DEDUCTIONS</t>
  </si>
  <si>
    <t>AMOUNT</t>
  </si>
  <si>
    <t>NO. OF MINUTES</t>
  </si>
  <si>
    <t>POSITION</t>
  </si>
  <si>
    <t>HDMF</t>
  </si>
  <si>
    <t>PHIC</t>
  </si>
  <si>
    <t>TOTAL</t>
  </si>
  <si>
    <t>W/HOLDING TAX</t>
  </si>
  <si>
    <t>PHILAM LIFE</t>
  </si>
  <si>
    <t>HDMF PS2</t>
  </si>
  <si>
    <t>HDMF MP2</t>
  </si>
  <si>
    <t>HDMF Calamity Loan</t>
  </si>
  <si>
    <t>DAILY RATE</t>
  </si>
  <si>
    <t>No. of Days</t>
  </si>
  <si>
    <t>LATE &amp; UNDERTIME</t>
  </si>
  <si>
    <t>GROSS PAY</t>
  </si>
  <si>
    <t>OPTIONAL DEDUCTIONS</t>
  </si>
  <si>
    <t>CCMPC</t>
  </si>
  <si>
    <t>HDMF Loyalty Loan</t>
  </si>
  <si>
    <t>HDMF MPL</t>
  </si>
  <si>
    <t>SSS LOAN</t>
  </si>
  <si>
    <t>UNIFORM</t>
  </si>
  <si>
    <t>HDMF HOUSING LOAN</t>
  </si>
  <si>
    <t>NICO</t>
  </si>
  <si>
    <t>NETWORK LOAN</t>
  </si>
  <si>
    <t>empl_id</t>
  </si>
  <si>
    <t>position_short_title</t>
  </si>
  <si>
    <t>employee_name</t>
  </si>
  <si>
    <t>daily_rate</t>
  </si>
  <si>
    <t>days_worked</t>
  </si>
  <si>
    <t>lates_mins_hrs</t>
  </si>
  <si>
    <t>lates_mh_amount</t>
  </si>
  <si>
    <t>gross_pay</t>
  </si>
  <si>
    <t>wtax_2perc</t>
  </si>
  <si>
    <t>wtax_3perc</t>
  </si>
  <si>
    <t>wtax_5perc</t>
  </si>
  <si>
    <t>wtax_8perc</t>
  </si>
  <si>
    <t>wtax_10perc</t>
  </si>
  <si>
    <t>wtax_15perc</t>
  </si>
  <si>
    <t>phic_ps</t>
  </si>
  <si>
    <t>hdmf_ps</t>
  </si>
  <si>
    <t>philamlife_ps</t>
  </si>
  <si>
    <t>uniform_amt</t>
  </si>
  <si>
    <t>hdmf_hse_ln</t>
  </si>
  <si>
    <t>nico_ln</t>
  </si>
  <si>
    <t>network_ln</t>
  </si>
  <si>
    <t>sss_ps</t>
  </si>
  <si>
    <t>ccmpc_ln</t>
  </si>
  <si>
    <t>hdmf_cal_ln</t>
  </si>
  <si>
    <t>hdmf_loyalty_card</t>
  </si>
  <si>
    <t>hdmf_ps2</t>
  </si>
  <si>
    <t>hdmf_mp2</t>
  </si>
  <si>
    <t>hdmf_mpl_ln</t>
  </si>
  <si>
    <t>2%</t>
  </si>
  <si>
    <t>5%</t>
  </si>
  <si>
    <t>8%</t>
  </si>
  <si>
    <t>3%</t>
  </si>
  <si>
    <t>10%</t>
  </si>
  <si>
    <t>15%</t>
  </si>
  <si>
    <t>MANDATORY DEDUCTION</t>
  </si>
  <si>
    <t>8466</t>
  </si>
  <si>
    <t xml:space="preserve">ALE, LORRAINE I. </t>
  </si>
  <si>
    <t>COMPUTER PROGRAMMER I</t>
  </si>
  <si>
    <t>PHIC DED 1</t>
  </si>
  <si>
    <t>2089</t>
  </si>
  <si>
    <t xml:space="preserve">AMISTAD, CHERRY-ANN A. </t>
  </si>
  <si>
    <t>MESSENGER</t>
  </si>
  <si>
    <t>8753</t>
  </si>
  <si>
    <t xml:space="preserve">BARRO, SOSANYME U. </t>
  </si>
  <si>
    <t>CLERK I</t>
  </si>
  <si>
    <t>0900</t>
  </si>
  <si>
    <t xml:space="preserve">CABUNGCAL, ARIEL E. </t>
  </si>
  <si>
    <t>INFORMATION TECHNOLOGY OFFICER II-B</t>
  </si>
  <si>
    <t>8415</t>
  </si>
  <si>
    <t xml:space="preserve">DIEZ, LYNETH  </t>
  </si>
  <si>
    <t>8672</t>
  </si>
  <si>
    <t xml:space="preserve">OLITA, MARVIN M. </t>
  </si>
  <si>
    <t>8447</t>
  </si>
  <si>
    <t xml:space="preserve">PERSIGAS, SHIELA MAE T. </t>
  </si>
  <si>
    <t>2396</t>
  </si>
  <si>
    <t xml:space="preserve">ROLONA, CYLEN G. </t>
  </si>
  <si>
    <t>2003</t>
  </si>
  <si>
    <t xml:space="preserve">TABANAO, ANTOINETTE J. </t>
  </si>
  <si>
    <t>2092</t>
  </si>
  <si>
    <t>TOMBO, JOSEPH M. JR.</t>
  </si>
  <si>
    <t>COMPUTER PROGRAMMER II</t>
  </si>
  <si>
    <t>2161</t>
  </si>
  <si>
    <t xml:space="preserve">VILLANUEVA, JORGE RUSTOM G. </t>
  </si>
  <si>
    <t>Total  &gt;&gt;&gt;&gt;&gt;&gt;&gt;&gt;&gt;&gt;&gt;&gt;&gt;&gt;&gt;&gt;&gt;&gt;&gt;&gt;&gt;&gt;&gt;&gt;&gt;&gt;&gt;&gt;&gt;&gt;&gt;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</si>
</sst>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4" fontId="1" fillId="0" borderId="0" xfId="0" applyNumberFormat="1" applyFont="1" applyBorder="1"/>
    <xf numFmtId="0" fontId="1" fillId="0" borderId="0" xfId="0" applyFont="1" applyBorder="1" applyAlignment="1">
      <alignment vertical="center"/>
    </xf>
    <xf numFmtId="4" fontId="1" fillId="0" borderId="24" xfId="0" applyNumberFormat="1" applyFont="1" applyFill="1" applyBorder="1" applyAlignment="1">
      <alignment horizontal="center" vertical="center"/>
    </xf>
    <xf numFmtId="4" fontId="1" fillId="0" borderId="13" xfId="0" applyNumberFormat="1" applyFont="1" applyFill="1" applyBorder="1" applyAlignment="1">
      <alignment horizontal="center" vertical="center"/>
    </xf>
    <xf numFmtId="4" fontId="1" fillId="0" borderId="16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4" fontId="1" fillId="0" borderId="12" xfId="0" applyNumberFormat="1" applyFont="1" applyBorder="1" applyAlignment="1">
      <alignment horizontal="center" vertical="center" wrapText="1"/>
    </xf>
    <xf numFmtId="49" fontId="1" fillId="0" borderId="12" xfId="0" applyNumberFormat="1" applyFont="1" applyFill="1" applyBorder="1" applyAlignment="1">
      <alignment horizontal="center" vertical="center"/>
    </xf>
    <xf numFmtId="4" fontId="1" fillId="0" borderId="9" xfId="0" applyNumberFormat="1" applyFont="1" applyFill="1" applyBorder="1" applyAlignment="1">
      <alignment horizontal="center" vertical="center"/>
    </xf>
    <xf numFmtId="4" fontId="1" fillId="0" borderId="12" xfId="0" applyNumberFormat="1" applyFont="1" applyFill="1" applyBorder="1" applyAlignment="1">
      <alignment horizontal="center" vertical="center"/>
    </xf>
    <xf numFmtId="4" fontId="1" fillId="0" borderId="27" xfId="0" applyNumberFormat="1" applyFont="1" applyFill="1" applyBorder="1" applyAlignment="1">
      <alignment horizontal="center" vertical="center" wrapText="1"/>
    </xf>
    <xf numFmtId="4" fontId="1" fillId="0" borderId="10" xfId="0" applyNumberFormat="1" applyFont="1" applyFill="1" applyBorder="1" applyAlignment="1">
      <alignment horizontal="center" vertical="center" wrapText="1"/>
    </xf>
    <xf numFmtId="4" fontId="1" fillId="0" borderId="10" xfId="0" applyNumberFormat="1" applyFont="1" applyFill="1" applyBorder="1" applyAlignment="1">
      <alignment horizontal="center" vertical="center"/>
    </xf>
    <xf numFmtId="4" fontId="1" fillId="0" borderId="17" xfId="0" applyNumberFormat="1" applyFont="1" applyFill="1" applyBorder="1" applyAlignment="1">
      <alignment horizontal="center" vertical="center" wrapText="1"/>
    </xf>
    <xf numFmtId="4" fontId="1" fillId="0" borderId="1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/>
    </xf>
    <xf numFmtId="4" fontId="1" fillId="0" borderId="14" xfId="0" applyNumberFormat="1" applyFont="1" applyFill="1" applyBorder="1" applyAlignment="1">
      <alignment horizontal="center" vertical="center" wrapText="1"/>
    </xf>
    <xf numFmtId="4" fontId="1" fillId="0" borderId="15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Fill="1" applyBorder="1" applyAlignment="1">
      <alignment horizontal="center" vertical="center" wrapText="1"/>
    </xf>
    <xf numFmtId="4" fontId="1" fillId="0" borderId="14" xfId="0" applyNumberFormat="1" applyFont="1" applyFill="1" applyBorder="1" applyAlignment="1">
      <alignment horizontal="center" vertical="center"/>
    </xf>
    <xf numFmtId="4" fontId="1" fillId="0" borderId="15" xfId="0" applyNumberFormat="1" applyFont="1" applyFill="1" applyBorder="1" applyAlignment="1">
      <alignment horizontal="center" vertical="center"/>
    </xf>
    <xf numFmtId="4" fontId="1" fillId="0" borderId="5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center" vertical="center" wrapText="1"/>
    </xf>
    <xf numFmtId="4" fontId="1" fillId="0" borderId="7" xfId="0" applyNumberFormat="1" applyFont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/>
    </xf>
    <xf numFmtId="4" fontId="1" fillId="0" borderId="13" xfId="0" applyNumberFormat="1" applyFont="1" applyFill="1" applyBorder="1" applyAlignment="1">
      <alignment horizontal="center" vertical="center"/>
    </xf>
    <xf numFmtId="4" fontId="1" fillId="0" borderId="32" xfId="0" applyNumberFormat="1" applyFont="1" applyFill="1" applyBorder="1" applyAlignment="1">
      <alignment horizontal="center" vertical="center"/>
    </xf>
    <xf numFmtId="4" fontId="1" fillId="0" borderId="2" xfId="0" applyNumberFormat="1" applyFont="1" applyFill="1" applyBorder="1" applyAlignment="1">
      <alignment horizontal="center" vertical="center"/>
    </xf>
    <xf numFmtId="4" fontId="1" fillId="0" borderId="8" xfId="0" applyNumberFormat="1" applyFont="1" applyFill="1" applyBorder="1" applyAlignment="1">
      <alignment horizontal="center" vertical="center"/>
    </xf>
    <xf numFmtId="4" fontId="1" fillId="0" borderId="6" xfId="0" applyNumberFormat="1" applyFont="1" applyFill="1" applyBorder="1" applyAlignment="1">
      <alignment horizontal="center" vertical="center"/>
    </xf>
    <xf numFmtId="4" fontId="1" fillId="0" borderId="9" xfId="0" applyNumberFormat="1" applyFont="1" applyFill="1" applyBorder="1" applyAlignment="1">
      <alignment horizontal="center" vertical="center"/>
    </xf>
    <xf numFmtId="4" fontId="1" fillId="0" borderId="7" xfId="0" applyNumberFormat="1" applyFont="1" applyFill="1" applyBorder="1" applyAlignment="1">
      <alignment horizontal="center" vertical="center"/>
    </xf>
    <xf numFmtId="4" fontId="1" fillId="0" borderId="19" xfId="0" applyNumberFormat="1" applyFont="1" applyFill="1" applyBorder="1" applyAlignment="1">
      <alignment horizontal="center" vertical="center"/>
    </xf>
    <xf numFmtId="4" fontId="1" fillId="0" borderId="18" xfId="0" applyNumberFormat="1" applyFont="1" applyFill="1" applyBorder="1" applyAlignment="1">
      <alignment horizontal="center" vertical="center"/>
    </xf>
    <xf numFmtId="4" fontId="1" fillId="0" borderId="34" xfId="0" applyNumberFormat="1" applyFont="1" applyFill="1" applyBorder="1" applyAlignment="1">
      <alignment horizontal="center" vertical="center"/>
    </xf>
    <xf numFmtId="4" fontId="1" fillId="0" borderId="20" xfId="0" applyNumberFormat="1" applyFont="1" applyFill="1" applyBorder="1" applyAlignment="1">
      <alignment horizontal="center" vertical="center"/>
    </xf>
    <xf numFmtId="4" fontId="1" fillId="0" borderId="28" xfId="0" applyNumberFormat="1" applyFont="1" applyBorder="1" applyAlignment="1">
      <alignment horizontal="center" vertical="center"/>
    </xf>
    <xf numFmtId="4" fontId="1" fillId="0" borderId="22" xfId="0" applyNumberFormat="1" applyFont="1" applyBorder="1" applyAlignment="1">
      <alignment horizontal="center" vertical="center"/>
    </xf>
    <xf numFmtId="4" fontId="1" fillId="0" borderId="33" xfId="0" applyNumberFormat="1" applyFont="1" applyBorder="1" applyAlignment="1">
      <alignment horizontal="center" vertical="center"/>
    </xf>
    <xf numFmtId="4" fontId="1" fillId="0" borderId="23" xfId="0" applyNumberFormat="1" applyFont="1" applyBorder="1" applyAlignment="1">
      <alignment horizontal="center" vertical="center"/>
    </xf>
    <xf numFmtId="4" fontId="1" fillId="0" borderId="28" xfId="0" applyNumberFormat="1" applyFont="1" applyFill="1" applyBorder="1" applyAlignment="1">
      <alignment horizontal="center" vertical="center"/>
    </xf>
    <xf numFmtId="4" fontId="1" fillId="0" borderId="22" xfId="0" applyNumberFormat="1" applyFont="1" applyFill="1" applyBorder="1" applyAlignment="1">
      <alignment horizontal="center" vertical="center"/>
    </xf>
    <xf numFmtId="4" fontId="1" fillId="0" borderId="23" xfId="0" applyNumberFormat="1" applyFont="1" applyFill="1" applyBorder="1" applyAlignment="1">
      <alignment horizontal="center" vertical="center"/>
    </xf>
    <xf numFmtId="4" fontId="1" fillId="0" borderId="21" xfId="0" applyNumberFormat="1" applyFont="1" applyFill="1" applyBorder="1" applyAlignment="1">
      <alignment horizontal="center" vertical="center"/>
    </xf>
    <xf numFmtId="49" fontId="1" fillId="0" borderId="29" xfId="0" applyNumberFormat="1" applyFont="1" applyFill="1" applyBorder="1" applyAlignment="1">
      <alignment horizontal="center" vertical="center"/>
    </xf>
    <xf numFmtId="49" fontId="1" fillId="0" borderId="30" xfId="0" applyNumberFormat="1" applyFont="1" applyFill="1" applyBorder="1" applyAlignment="1">
      <alignment horizontal="center" vertical="center"/>
    </xf>
    <xf numFmtId="49" fontId="1" fillId="0" borderId="31" xfId="0" applyNumberFormat="1" applyFont="1" applyFill="1" applyBorder="1" applyAlignment="1">
      <alignment horizontal="center" vertical="center"/>
    </xf>
    <xf numFmtId="4" fontId="1" fillId="0" borderId="25" xfId="0" applyNumberFormat="1" applyFont="1" applyFill="1" applyBorder="1" applyAlignment="1">
      <alignment horizontal="center" vertical="center"/>
    </xf>
    <xf numFmtId="4" fontId="1" fillId="0" borderId="11" xfId="0" applyNumberFormat="1" applyFont="1" applyFill="1" applyBorder="1" applyAlignment="1">
      <alignment horizontal="center" vertical="center"/>
    </xf>
    <xf numFmtId="4" fontId="1" fillId="0" borderId="26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4" fontId="2" fillId="0" borderId="35" xfId="0" applyNumberFormat="1" applyFont="1" applyFill="1" applyBorder="1"/>
    <xf numFmtId="49" fontId="2" fillId="0" borderId="36" xfId="0" applyNumberFormat="1" applyFont="1" applyFill="1" applyBorder="1" applyAlignment="1">
      <alignment horizontal="center"/>
    </xf>
    <xf numFmtId="49" fontId="2" fillId="0" borderId="37" xfId="0" applyNumberFormat="1" applyFont="1" applyFill="1" applyBorder="1" applyAlignment="1">
      <alignment horizontal="center"/>
    </xf>
    <xf numFmtId="49" fontId="2" fillId="0" borderId="3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S2" zoomScale="70" zoomScaleNormal="70" workbookViewId="0">
      <selection activeCell="D2" sqref="D1:AN1048576"/>
    </sheetView>
  </sheetViews>
  <sheetFormatPr defaultColWidth="9" defaultRowHeight="12.75"/>
  <cols>
    <col min="1" max="1" width="9" style="19"/>
    <col min="2" max="3" width="37.85546875" style="2" customWidth="1"/>
    <col min="4" max="24" width="11.7109375" style="3" customWidth="1"/>
    <col min="25" max="26" width="11.7109375" style="3" hidden="1" customWidth="1"/>
    <col min="27" max="34" width="11.7109375" style="3" customWidth="1"/>
    <col min="35" max="37" width="11.7109375" style="3" hidden="1" customWidth="1"/>
    <col min="38" max="40" width="11.7109375" style="3" customWidth="1"/>
    <col min="41" max="50" width="9.140625" style="2"/>
    <col min="51" max="16384" width="9" style="2"/>
  </cols>
  <sheetData>
    <row r="1" spans="1:40" ht="13.5" hidden="1" thickBot="1">
      <c r="A1" s="1" t="s">
        <v>30</v>
      </c>
      <c r="B1" s="2" t="s">
        <v>32</v>
      </c>
      <c r="C1" s="2" t="s">
        <v>31</v>
      </c>
      <c r="D1" s="3" t="s">
        <v>33</v>
      </c>
      <c r="E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  <c r="L1" s="3" t="s">
        <v>40</v>
      </c>
      <c r="M1" s="3" t="s">
        <v>41</v>
      </c>
      <c r="N1" s="3" t="s">
        <v>42</v>
      </c>
      <c r="O1" s="3" t="s">
        <v>43</v>
      </c>
      <c r="P1" s="3" t="s">
        <v>44</v>
      </c>
      <c r="Q1" s="3" t="s">
        <v>45</v>
      </c>
      <c r="S1" s="3" t="s">
        <v>46</v>
      </c>
      <c r="T1" s="3" t="s">
        <v>47</v>
      </c>
      <c r="U1" s="3" t="s">
        <v>48</v>
      </c>
      <c r="V1" s="3" t="s">
        <v>49</v>
      </c>
      <c r="W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</row>
    <row r="2" spans="1:40" s="4" customFormat="1" ht="15" customHeight="1" thickBot="1">
      <c r="A2" s="52" t="s">
        <v>0</v>
      </c>
      <c r="B2" s="58" t="s">
        <v>1</v>
      </c>
      <c r="C2" s="58" t="s">
        <v>8</v>
      </c>
      <c r="D2" s="20" t="s">
        <v>17</v>
      </c>
      <c r="E2" s="55" t="s">
        <v>18</v>
      </c>
      <c r="F2" s="23" t="s">
        <v>11</v>
      </c>
      <c r="G2" s="26" t="s">
        <v>19</v>
      </c>
      <c r="H2" s="27"/>
      <c r="I2" s="23" t="s">
        <v>20</v>
      </c>
      <c r="J2" s="44" t="s">
        <v>2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/>
      <c r="AJ2" s="46"/>
      <c r="AK2" s="46"/>
      <c r="AL2" s="47"/>
      <c r="AM2" s="20" t="s">
        <v>3</v>
      </c>
      <c r="AN2" s="23" t="s">
        <v>4</v>
      </c>
    </row>
    <row r="3" spans="1:40" s="4" customFormat="1" ht="48" customHeight="1" thickBot="1">
      <c r="A3" s="53"/>
      <c r="B3" s="59"/>
      <c r="C3" s="59"/>
      <c r="D3" s="21"/>
      <c r="E3" s="56"/>
      <c r="F3" s="24"/>
      <c r="G3" s="28"/>
      <c r="H3" s="29"/>
      <c r="I3" s="24"/>
      <c r="J3" s="48" t="s">
        <v>64</v>
      </c>
      <c r="K3" s="49"/>
      <c r="L3" s="49"/>
      <c r="M3" s="49"/>
      <c r="N3" s="49"/>
      <c r="O3" s="49"/>
      <c r="P3" s="49"/>
      <c r="Q3" s="49"/>
      <c r="R3" s="50"/>
      <c r="S3" s="32" t="s">
        <v>21</v>
      </c>
      <c r="T3" s="33"/>
      <c r="U3" s="33"/>
      <c r="V3" s="33"/>
      <c r="W3" s="33"/>
      <c r="X3" s="34"/>
      <c r="Y3" s="34"/>
      <c r="Z3" s="34"/>
      <c r="AA3" s="35"/>
      <c r="AB3" s="40" t="s">
        <v>5</v>
      </c>
      <c r="AC3" s="41"/>
      <c r="AD3" s="41"/>
      <c r="AE3" s="41"/>
      <c r="AF3" s="41"/>
      <c r="AG3" s="41"/>
      <c r="AH3" s="41"/>
      <c r="AI3" s="42"/>
      <c r="AJ3" s="42"/>
      <c r="AK3" s="42"/>
      <c r="AL3" s="43"/>
      <c r="AM3" s="21"/>
      <c r="AN3" s="24"/>
    </row>
    <row r="4" spans="1:40" s="8" customFormat="1" ht="15" customHeight="1" thickBot="1">
      <c r="A4" s="53"/>
      <c r="B4" s="59"/>
      <c r="C4" s="59"/>
      <c r="D4" s="21"/>
      <c r="E4" s="56"/>
      <c r="F4" s="24"/>
      <c r="G4" s="30"/>
      <c r="H4" s="31"/>
      <c r="I4" s="24"/>
      <c r="J4" s="51" t="s">
        <v>12</v>
      </c>
      <c r="K4" s="49"/>
      <c r="L4" s="49"/>
      <c r="M4" s="49"/>
      <c r="N4" s="50"/>
      <c r="O4" s="5"/>
      <c r="P4" s="6"/>
      <c r="Q4" s="7"/>
      <c r="R4" s="23" t="s">
        <v>11</v>
      </c>
      <c r="S4" s="36"/>
      <c r="T4" s="37"/>
      <c r="U4" s="37"/>
      <c r="V4" s="37"/>
      <c r="W4" s="37"/>
      <c r="X4" s="38"/>
      <c r="Y4" s="38"/>
      <c r="Z4" s="38"/>
      <c r="AA4" s="39"/>
      <c r="AB4" s="36"/>
      <c r="AC4" s="37"/>
      <c r="AD4" s="37"/>
      <c r="AE4" s="37"/>
      <c r="AF4" s="37"/>
      <c r="AG4" s="37"/>
      <c r="AH4" s="37"/>
      <c r="AI4" s="38"/>
      <c r="AJ4" s="38"/>
      <c r="AK4" s="38"/>
      <c r="AL4" s="39"/>
      <c r="AM4" s="21"/>
      <c r="AN4" s="24"/>
    </row>
    <row r="5" spans="1:40" s="18" customFormat="1" ht="47.25" customHeight="1" thickBot="1">
      <c r="A5" s="54"/>
      <c r="B5" s="60"/>
      <c r="C5" s="60"/>
      <c r="D5" s="22"/>
      <c r="E5" s="57"/>
      <c r="F5" s="25"/>
      <c r="G5" s="9" t="s">
        <v>7</v>
      </c>
      <c r="H5" s="9" t="s">
        <v>6</v>
      </c>
      <c r="I5" s="25"/>
      <c r="J5" s="10" t="s">
        <v>58</v>
      </c>
      <c r="K5" s="10" t="s">
        <v>61</v>
      </c>
      <c r="L5" s="10" t="s">
        <v>59</v>
      </c>
      <c r="M5" s="10" t="s">
        <v>60</v>
      </c>
      <c r="N5" s="10" t="s">
        <v>62</v>
      </c>
      <c r="O5" s="10" t="s">
        <v>63</v>
      </c>
      <c r="P5" s="11" t="s">
        <v>10</v>
      </c>
      <c r="Q5" s="12" t="s">
        <v>9</v>
      </c>
      <c r="R5" s="25"/>
      <c r="S5" s="13" t="s">
        <v>13</v>
      </c>
      <c r="T5" s="14" t="s">
        <v>26</v>
      </c>
      <c r="U5" s="14" t="s">
        <v>27</v>
      </c>
      <c r="V5" s="14" t="s">
        <v>28</v>
      </c>
      <c r="W5" s="14" t="s">
        <v>29</v>
      </c>
      <c r="X5" s="14" t="s">
        <v>68</v>
      </c>
      <c r="Y5" s="14"/>
      <c r="Z5" s="14"/>
      <c r="AA5" s="14" t="s">
        <v>11</v>
      </c>
      <c r="AB5" s="14" t="s">
        <v>25</v>
      </c>
      <c r="AC5" s="14" t="s">
        <v>22</v>
      </c>
      <c r="AD5" s="14" t="s">
        <v>16</v>
      </c>
      <c r="AE5" s="14" t="s">
        <v>23</v>
      </c>
      <c r="AF5" s="15" t="s">
        <v>14</v>
      </c>
      <c r="AG5" s="14" t="s">
        <v>15</v>
      </c>
      <c r="AH5" s="14" t="s">
        <v>24</v>
      </c>
      <c r="AI5" s="16"/>
      <c r="AJ5" s="16"/>
      <c r="AK5" s="16"/>
      <c r="AL5" s="17" t="s">
        <v>11</v>
      </c>
      <c r="AM5" s="22"/>
      <c r="AN5" s="25"/>
    </row>
    <row r="6" spans="1:40">
      <c r="A6" s="19" t="s">
        <v>65</v>
      </c>
      <c r="B6" s="2" t="s">
        <v>66</v>
      </c>
      <c r="C6" s="2" t="s">
        <v>67</v>
      </c>
      <c r="D6" s="3">
        <v>843</v>
      </c>
      <c r="E6" s="3">
        <v>11</v>
      </c>
      <c r="F6" s="3">
        <f>D6*E6</f>
        <v>9273</v>
      </c>
      <c r="G6" s="3">
        <v>60</v>
      </c>
      <c r="H6" s="3">
        <v>105.38</v>
      </c>
      <c r="I6" s="3">
        <v>9273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275.02999999999997</v>
      </c>
      <c r="Q6" s="3">
        <v>0</v>
      </c>
      <c r="R6" s="3">
        <f>SUM(J6:Q6)</f>
        <v>275.02999999999997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f>SUM(S6:Z6)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f>SUM(AB6:AK6)</f>
        <v>0</v>
      </c>
      <c r="AM6" s="3">
        <f>R6+AA6+AL6</f>
        <v>275.02999999999997</v>
      </c>
      <c r="AN6" s="3">
        <v>8892.59</v>
      </c>
    </row>
    <row r="7" spans="1:40">
      <c r="A7" s="19" t="s">
        <v>69</v>
      </c>
      <c r="B7" s="2" t="s">
        <v>70</v>
      </c>
      <c r="C7" s="2" t="s">
        <v>71</v>
      </c>
      <c r="D7" s="3">
        <v>439</v>
      </c>
      <c r="E7" s="3">
        <v>11</v>
      </c>
      <c r="F7" s="3">
        <f>D7*E7</f>
        <v>4829</v>
      </c>
      <c r="G7" s="3">
        <v>0</v>
      </c>
      <c r="H7" s="3">
        <v>0</v>
      </c>
      <c r="I7" s="3">
        <v>4829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194.64</v>
      </c>
      <c r="Q7" s="3">
        <v>0</v>
      </c>
      <c r="R7" s="3">
        <f>SUM(J7:Q7)</f>
        <v>194.64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f>SUM(S7:Z7)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f>SUM(AB7:AK7)</f>
        <v>0</v>
      </c>
      <c r="AM7" s="3">
        <f>R7+AA7+AL7</f>
        <v>194.64</v>
      </c>
      <c r="AN7" s="3">
        <v>4634.3599999999997</v>
      </c>
    </row>
    <row r="8" spans="1:40">
      <c r="A8" s="19" t="s">
        <v>72</v>
      </c>
      <c r="B8" s="2" t="s">
        <v>73</v>
      </c>
      <c r="C8" s="2" t="s">
        <v>74</v>
      </c>
      <c r="D8" s="3">
        <v>472</v>
      </c>
      <c r="E8" s="3">
        <v>11</v>
      </c>
      <c r="F8" s="3">
        <f>D8*E8</f>
        <v>5192</v>
      </c>
      <c r="G8" s="3">
        <v>0</v>
      </c>
      <c r="H8" s="3">
        <v>0</v>
      </c>
      <c r="I8" s="3">
        <v>5192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186.72</v>
      </c>
      <c r="Q8" s="3">
        <v>0</v>
      </c>
      <c r="R8" s="3">
        <f>SUM(J8:Q8)</f>
        <v>186.72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f>SUM(S8:Z8)</f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f>SUM(AB8:AK8)</f>
        <v>0</v>
      </c>
      <c r="AM8" s="3">
        <f>R8+AA8+AL8</f>
        <v>186.72</v>
      </c>
      <c r="AN8" s="3">
        <v>5005.28</v>
      </c>
    </row>
    <row r="9" spans="1:40">
      <c r="A9" s="19" t="s">
        <v>75</v>
      </c>
      <c r="B9" s="2" t="s">
        <v>76</v>
      </c>
      <c r="C9" s="2" t="s">
        <v>77</v>
      </c>
      <c r="D9" s="3">
        <v>2969</v>
      </c>
      <c r="E9" s="3">
        <v>11</v>
      </c>
      <c r="F9" s="3">
        <f>D9*E9</f>
        <v>32659</v>
      </c>
      <c r="G9" s="3">
        <v>0</v>
      </c>
      <c r="H9" s="3">
        <v>0</v>
      </c>
      <c r="I9" s="3">
        <v>32659</v>
      </c>
      <c r="J9" s="3">
        <v>0</v>
      </c>
      <c r="K9" s="3">
        <v>326.58999999999997</v>
      </c>
      <c r="L9" s="3">
        <v>1632.95</v>
      </c>
      <c r="M9" s="3">
        <v>0</v>
      </c>
      <c r="N9" s="3">
        <v>0</v>
      </c>
      <c r="O9" s="3">
        <v>0</v>
      </c>
      <c r="P9" s="3">
        <v>979.77</v>
      </c>
      <c r="Q9" s="3">
        <v>0</v>
      </c>
      <c r="R9" s="3">
        <f>SUM(J9:Q9)</f>
        <v>2939.31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f>SUM(S9:Z9)</f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f>SUM(AB9:AK9)</f>
        <v>0</v>
      </c>
      <c r="AM9" s="3">
        <f>R9+AA9+AL9</f>
        <v>2939.31</v>
      </c>
      <c r="AN9" s="3">
        <v>29719.69</v>
      </c>
    </row>
    <row r="10" spans="1:40">
      <c r="A10" s="19" t="s">
        <v>78</v>
      </c>
      <c r="B10" s="2" t="s">
        <v>79</v>
      </c>
      <c r="C10" s="2" t="s">
        <v>74</v>
      </c>
      <c r="D10" s="3">
        <v>472</v>
      </c>
      <c r="E10" s="3">
        <v>11</v>
      </c>
      <c r="F10" s="3">
        <f>D10*E10</f>
        <v>5192</v>
      </c>
      <c r="G10" s="3">
        <v>0</v>
      </c>
      <c r="H10" s="3">
        <v>0</v>
      </c>
      <c r="I10" s="3">
        <v>5192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186.72</v>
      </c>
      <c r="Q10" s="3">
        <v>0</v>
      </c>
      <c r="R10" s="3">
        <f>SUM(J10:Q10)</f>
        <v>186.72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f>SUM(S10:Z10)</f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f>SUM(AB10:AK10)</f>
        <v>0</v>
      </c>
      <c r="AM10" s="3">
        <f>R10+AA10+AL10</f>
        <v>186.72</v>
      </c>
      <c r="AN10" s="3">
        <v>5005.28</v>
      </c>
    </row>
    <row r="11" spans="1:40">
      <c r="A11" s="19" t="s">
        <v>80</v>
      </c>
      <c r="B11" s="2" t="s">
        <v>81</v>
      </c>
      <c r="C11" s="2" t="s">
        <v>67</v>
      </c>
      <c r="D11" s="3">
        <v>843</v>
      </c>
      <c r="E11" s="3">
        <v>11</v>
      </c>
      <c r="F11" s="3">
        <f>D11*E11</f>
        <v>9273</v>
      </c>
      <c r="G11" s="3">
        <v>0</v>
      </c>
      <c r="H11" s="3">
        <v>0</v>
      </c>
      <c r="I11" s="3">
        <v>9273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278.19</v>
      </c>
      <c r="Q11" s="3">
        <v>0</v>
      </c>
      <c r="R11" s="3">
        <f>SUM(J11:Q11)</f>
        <v>278.19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f>SUM(S11:Z11)</f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f>SUM(AB11:AK11)</f>
        <v>0</v>
      </c>
      <c r="AM11" s="3">
        <f>R11+AA11+AL11</f>
        <v>278.19</v>
      </c>
      <c r="AN11" s="3">
        <v>8994.81</v>
      </c>
    </row>
    <row r="12" spans="1:40">
      <c r="A12" s="19" t="s">
        <v>82</v>
      </c>
      <c r="B12" s="2" t="s">
        <v>83</v>
      </c>
      <c r="C12" s="2" t="s">
        <v>74</v>
      </c>
      <c r="D12" s="3">
        <v>472</v>
      </c>
      <c r="E12" s="3">
        <v>11</v>
      </c>
      <c r="F12" s="3">
        <f>D12*E12</f>
        <v>5192</v>
      </c>
      <c r="G12" s="3">
        <v>0</v>
      </c>
      <c r="H12" s="3">
        <v>0</v>
      </c>
      <c r="I12" s="3">
        <v>5192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186.72</v>
      </c>
      <c r="Q12" s="3">
        <v>0</v>
      </c>
      <c r="R12" s="3">
        <f>SUM(J12:Q12)</f>
        <v>186.72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f>SUM(S12:Z12)</f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f>SUM(AB12:AK12)</f>
        <v>0</v>
      </c>
      <c r="AM12" s="3">
        <f>R12+AA12+AL12</f>
        <v>186.72</v>
      </c>
      <c r="AN12" s="3">
        <v>5005.28</v>
      </c>
    </row>
    <row r="13" spans="1:40">
      <c r="A13" s="19" t="s">
        <v>84</v>
      </c>
      <c r="B13" s="2" t="s">
        <v>85</v>
      </c>
      <c r="C13" s="2" t="s">
        <v>74</v>
      </c>
      <c r="D13" s="3">
        <v>472</v>
      </c>
      <c r="E13" s="3">
        <v>11</v>
      </c>
      <c r="F13" s="3">
        <f>D13*E13</f>
        <v>5192</v>
      </c>
      <c r="G13" s="3">
        <v>0</v>
      </c>
      <c r="H13" s="3">
        <v>0</v>
      </c>
      <c r="I13" s="3">
        <v>5192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186.72</v>
      </c>
      <c r="Q13" s="3">
        <v>0</v>
      </c>
      <c r="R13" s="3">
        <f>SUM(J13:Q13)</f>
        <v>186.72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f>SUM(S13:Z13)</f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f>SUM(AB13:AK13)</f>
        <v>0</v>
      </c>
      <c r="AM13" s="3">
        <f>R13+AA13+AL13</f>
        <v>186.72</v>
      </c>
      <c r="AN13" s="3">
        <v>5005.28</v>
      </c>
    </row>
    <row r="14" spans="1:40">
      <c r="A14" s="19" t="s">
        <v>86</v>
      </c>
      <c r="B14" s="2" t="s">
        <v>87</v>
      </c>
      <c r="C14" s="2" t="s">
        <v>74</v>
      </c>
      <c r="D14" s="3">
        <v>472</v>
      </c>
      <c r="E14" s="3">
        <v>11</v>
      </c>
      <c r="F14" s="3">
        <f>D14*E14</f>
        <v>5192</v>
      </c>
      <c r="G14" s="3">
        <v>0</v>
      </c>
      <c r="H14" s="3">
        <v>0</v>
      </c>
      <c r="I14" s="3">
        <v>5192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186.72</v>
      </c>
      <c r="Q14" s="3">
        <v>0</v>
      </c>
      <c r="R14" s="3">
        <f>SUM(J14:Q14)</f>
        <v>186.72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f>SUM(S14:Z14)</f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f>SUM(AB14:AK14)</f>
        <v>0</v>
      </c>
      <c r="AM14" s="3">
        <f>R14+AA14+AL14</f>
        <v>186.72</v>
      </c>
      <c r="AN14" s="3">
        <v>5005.28</v>
      </c>
    </row>
    <row r="15" spans="1:40">
      <c r="A15" s="19" t="s">
        <v>88</v>
      </c>
      <c r="B15" s="2" t="s">
        <v>89</v>
      </c>
      <c r="C15" s="2" t="s">
        <v>90</v>
      </c>
      <c r="D15" s="3">
        <v>1131</v>
      </c>
      <c r="E15" s="3">
        <v>11</v>
      </c>
      <c r="F15" s="3">
        <f>D15*E15</f>
        <v>12441</v>
      </c>
      <c r="G15" s="3">
        <v>0</v>
      </c>
      <c r="H15" s="3">
        <v>0</v>
      </c>
      <c r="I15" s="3">
        <v>12441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373.23</v>
      </c>
      <c r="Q15" s="3">
        <v>0</v>
      </c>
      <c r="R15" s="3">
        <f>SUM(J15:Q15)</f>
        <v>373.23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f>SUM(S15:Z15)</f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f>SUM(AB15:AK15)</f>
        <v>0</v>
      </c>
      <c r="AM15" s="3">
        <f>R15+AA15+AL15</f>
        <v>373.23</v>
      </c>
      <c r="AN15" s="3">
        <v>12067.77</v>
      </c>
    </row>
    <row r="16" spans="1:40">
      <c r="A16" s="19" t="s">
        <v>91</v>
      </c>
      <c r="B16" s="2" t="s">
        <v>92</v>
      </c>
      <c r="C16" s="2" t="s">
        <v>90</v>
      </c>
      <c r="D16" s="3">
        <v>1131</v>
      </c>
      <c r="E16" s="3">
        <v>11</v>
      </c>
      <c r="F16" s="3">
        <f>D16*E16</f>
        <v>12441</v>
      </c>
      <c r="G16" s="3">
        <v>0</v>
      </c>
      <c r="H16" s="3">
        <v>0</v>
      </c>
      <c r="I16" s="3">
        <v>12441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373.23</v>
      </c>
      <c r="Q16" s="3">
        <v>0</v>
      </c>
      <c r="R16" s="3">
        <f>SUM(J16:Q16)</f>
        <v>373.23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f>SUM(S16:Z16)</f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f>SUM(AB16:AK16)</f>
        <v>0</v>
      </c>
      <c r="AM16" s="3">
        <f>R16+AA16+AL16</f>
        <v>373.23</v>
      </c>
      <c r="AN16" s="3">
        <v>12067.77</v>
      </c>
    </row>
    <row r="17" spans="1:40" ht="15" customHeight="1">
      <c r="A17" s="62" t="s">
        <v>93</v>
      </c>
      <c r="B17" s="63"/>
      <c r="C17" s="64"/>
      <c r="D17" s="61">
        <f>SUM(D6:D16)</f>
        <v>9716</v>
      </c>
      <c r="E17" s="61">
        <f>SUM(E6:E16)</f>
        <v>121</v>
      </c>
      <c r="F17" s="61">
        <f>SUM(F6:F16)</f>
        <v>106876</v>
      </c>
      <c r="G17" s="61">
        <f>SUM(G6:G16)</f>
        <v>60</v>
      </c>
      <c r="H17" s="61">
        <f>SUM(H6:H16)</f>
        <v>105.38</v>
      </c>
      <c r="I17" s="61">
        <f>SUM(I6:I16)</f>
        <v>106876</v>
      </c>
      <c r="J17" s="61">
        <f>SUM(J6:J16)</f>
        <v>0</v>
      </c>
      <c r="K17" s="61">
        <f>SUM(K6:K16)</f>
        <v>326.58999999999997</v>
      </c>
      <c r="L17" s="61">
        <f>SUM(L6:L16)</f>
        <v>1632.95</v>
      </c>
      <c r="M17" s="61">
        <f>SUM(M6:M16)</f>
        <v>0</v>
      </c>
      <c r="N17" s="61">
        <f>SUM(N6:N16)</f>
        <v>0</v>
      </c>
      <c r="O17" s="61">
        <f>SUM(O6:O16)</f>
        <v>0</v>
      </c>
      <c r="P17" s="61">
        <f>SUM(P6:P16)</f>
        <v>3407.6899999999991</v>
      </c>
      <c r="Q17" s="61">
        <f>SUM(Q6:Q16)</f>
        <v>0</v>
      </c>
      <c r="R17" s="61">
        <f>SUM(R6:R16)</f>
        <v>5367.23</v>
      </c>
      <c r="S17" s="61">
        <f>SUM(S6:S16)</f>
        <v>0</v>
      </c>
      <c r="T17" s="61">
        <f>SUM(T6:T16)</f>
        <v>0</v>
      </c>
      <c r="U17" s="61">
        <f>SUM(U6:U16)</f>
        <v>0</v>
      </c>
      <c r="V17" s="61">
        <f>SUM(V6:V16)</f>
        <v>0</v>
      </c>
      <c r="W17" s="61">
        <f>SUM(W6:W16)</f>
        <v>0</v>
      </c>
      <c r="X17" s="61">
        <f>SUM(X6:X16)</f>
        <v>0</v>
      </c>
      <c r="Y17" s="61">
        <f>SUM(Y6:Y16)</f>
        <v>0</v>
      </c>
      <c r="Z17" s="61">
        <f>SUM(Z6:Z16)</f>
        <v>0</v>
      </c>
      <c r="AA17" s="61">
        <f>SUM(AA6:AA16)</f>
        <v>0</v>
      </c>
      <c r="AB17" s="61">
        <f>SUM(AB6:AB16)</f>
        <v>0</v>
      </c>
      <c r="AC17" s="61">
        <f>SUM(AC6:AC16)</f>
        <v>0</v>
      </c>
      <c r="AD17" s="61">
        <f>SUM(AD6:AD16)</f>
        <v>0</v>
      </c>
      <c r="AE17" s="61">
        <f>SUM(AE6:AE16)</f>
        <v>0</v>
      </c>
      <c r="AF17" s="61">
        <f>SUM(AF6:AF16)</f>
        <v>0</v>
      </c>
      <c r="AG17" s="61">
        <f>SUM(AG6:AG16)</f>
        <v>0</v>
      </c>
      <c r="AH17" s="61">
        <f>SUM(AH6:AH16)</f>
        <v>0</v>
      </c>
      <c r="AI17" s="61">
        <f>SUM(AH6:AI16)</f>
        <v>0</v>
      </c>
      <c r="AJ17" s="61">
        <f>SUM(AH6:AJ16)</f>
        <v>0</v>
      </c>
      <c r="AK17" s="61">
        <f>SUM(AH6:AK16)</f>
        <v>0</v>
      </c>
      <c r="AL17" s="61">
        <f>SUM(AH6:AL16)</f>
        <v>0</v>
      </c>
      <c r="AM17" s="61">
        <f>SUM(AH6:AM16)</f>
        <v>5367.23</v>
      </c>
      <c r="AN17" s="61">
        <f>SUM(AH6:AN16)</f>
        <v>106770.62</v>
      </c>
    </row>
  </sheetData>
  <mergeCells count="17">
    <mergeCell ref="A17:C17"/>
    <mergeCell ref="A2:A5"/>
    <mergeCell ref="D2:D5"/>
    <mergeCell ref="E2:E5"/>
    <mergeCell ref="F2:F5"/>
    <mergeCell ref="C2:C5"/>
    <mergeCell ref="B2:B5"/>
    <mergeCell ref="AM2:AM5"/>
    <mergeCell ref="AN2:AN5"/>
    <mergeCell ref="G2:H4"/>
    <mergeCell ref="S3:AA4"/>
    <mergeCell ref="AB3:AL4"/>
    <mergeCell ref="J2:AL2"/>
    <mergeCell ref="J3:R3"/>
    <mergeCell ref="J4:N4"/>
    <mergeCell ref="I2:I5"/>
    <mergeCell ref="R4:R5"/>
  </mergeCell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ExcelUser</cp:lastModifiedBy>
  <dcterms:created xsi:type="dcterms:W3CDTF">2020-01-20T17:23:00Z</dcterms:created>
  <dcterms:modified xsi:type="dcterms:W3CDTF">2021-08-13T07:40:35Z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