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LE_REPO\101 - SOLUTION BACKUP\HRIS_SIT\HRIS-ePAccount 2021-08-11\HRIS-ePAccount\UploadedFile\"/>
    </mc:Choice>
  </mc:AlternateContent>
  <bookViews>
    <workbookView xWindow="-120" yWindow="-120" windowWidth="20730" windowHeight="11310"/>
  </bookViews>
  <sheets>
    <sheet name="REGULAR" sheetId="4" r:id="rId1"/>
  </sheets>
  <calcPr calcId="162913"/>
</workbook>
</file>

<file path=xl/calcChain.xml><?xml version="1.0" encoding="utf-8"?>
<calcChain xmlns="http://schemas.openxmlformats.org/spreadsheetml/2006/main">
  <c r="BX18" i="4" l="1"/>
  <c r="BW18" i="4"/>
  <c r="BV18" i="4"/>
  <c r="BU18" i="4"/>
  <c r="BT18" i="4"/>
  <c r="BS18" i="4"/>
  <c r="BR18" i="4"/>
  <c r="BQ18" i="4"/>
  <c r="BP18" i="4"/>
  <c r="BO18" i="4"/>
  <c r="BN18" i="4"/>
  <c r="BM18" i="4"/>
  <c r="BL18" i="4"/>
  <c r="BK18" i="4"/>
  <c r="BJ18" i="4"/>
  <c r="BI18" i="4"/>
  <c r="BH18" i="4"/>
  <c r="BG18" i="4"/>
  <c r="BF18" i="4"/>
  <c r="BE18" i="4"/>
  <c r="BD18" i="4"/>
  <c r="BC18" i="4"/>
  <c r="BB18" i="4"/>
  <c r="BA18" i="4"/>
  <c r="AZ18" i="4"/>
  <c r="AY18" i="4"/>
  <c r="AX18" i="4"/>
  <c r="AW18" i="4"/>
  <c r="AV18" i="4"/>
  <c r="AU18" i="4"/>
  <c r="AT18" i="4"/>
  <c r="AS18" i="4"/>
  <c r="AR18" i="4"/>
  <c r="AQ18" i="4"/>
  <c r="AP18" i="4"/>
  <c r="AO18" i="4"/>
  <c r="AN18" i="4"/>
  <c r="AM18" i="4"/>
  <c r="AL18" i="4"/>
  <c r="AK18" i="4"/>
  <c r="AJ18" i="4"/>
  <c r="AI18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BU17" i="4"/>
  <c r="BT17" i="4"/>
  <c r="AU17" i="4"/>
  <c r="Z17" i="4"/>
  <c r="U17" i="4"/>
  <c r="P17" i="4"/>
  <c r="D17" i="4" s="1"/>
  <c r="O17" i="4"/>
  <c r="BU16" i="4"/>
  <c r="BT16" i="4"/>
  <c r="AU16" i="4"/>
  <c r="Z16" i="4"/>
  <c r="U16" i="4"/>
  <c r="P16" i="4"/>
  <c r="O16" i="4"/>
  <c r="D16" i="4"/>
  <c r="BU15" i="4"/>
  <c r="BT15" i="4"/>
  <c r="AU15" i="4"/>
  <c r="Z15" i="4"/>
  <c r="U15" i="4"/>
  <c r="P15" i="4"/>
  <c r="O15" i="4"/>
  <c r="D15" i="4"/>
  <c r="BU14" i="4"/>
  <c r="BT14" i="4"/>
  <c r="AU14" i="4"/>
  <c r="Z14" i="4"/>
  <c r="U14" i="4"/>
  <c r="P14" i="4"/>
  <c r="O14" i="4"/>
  <c r="D14" i="4"/>
  <c r="BU13" i="4"/>
  <c r="BT13" i="4"/>
  <c r="AU13" i="4"/>
  <c r="Z13" i="4"/>
  <c r="U13" i="4"/>
  <c r="P13" i="4"/>
  <c r="O13" i="4"/>
  <c r="D13" i="4"/>
  <c r="BU12" i="4"/>
  <c r="BT12" i="4"/>
  <c r="AU12" i="4"/>
  <c r="Z12" i="4"/>
  <c r="U12" i="4"/>
  <c r="P12" i="4"/>
  <c r="O12" i="4"/>
  <c r="D12" i="4"/>
  <c r="BU11" i="4"/>
  <c r="BT11" i="4"/>
  <c r="AU11" i="4"/>
  <c r="Z11" i="4"/>
  <c r="U11" i="4"/>
  <c r="P11" i="4"/>
  <c r="D11" i="4" s="1"/>
  <c r="O11" i="4"/>
  <c r="BU10" i="4"/>
  <c r="BT10" i="4"/>
  <c r="AU10" i="4"/>
  <c r="Z10" i="4"/>
  <c r="U10" i="4"/>
  <c r="P10" i="4"/>
  <c r="O10" i="4"/>
  <c r="D10" i="4"/>
  <c r="BU9" i="4"/>
  <c r="BT9" i="4"/>
  <c r="AU9" i="4"/>
  <c r="Z9" i="4"/>
  <c r="U9" i="4"/>
  <c r="P9" i="4"/>
  <c r="D9" i="4" s="1"/>
  <c r="O9" i="4"/>
  <c r="BU8" i="4"/>
  <c r="BT8" i="4"/>
  <c r="AU8" i="4"/>
  <c r="Z8" i="4"/>
  <c r="U8" i="4"/>
  <c r="P8" i="4"/>
  <c r="O8" i="4"/>
  <c r="D8" i="4"/>
  <c r="BU7" i="4"/>
  <c r="BT7" i="4"/>
  <c r="AU7" i="4"/>
  <c r="Z7" i="4"/>
  <c r="U7" i="4"/>
  <c r="P7" i="4"/>
  <c r="O7" i="4"/>
  <c r="D7" i="4"/>
  <c r="BU6" i="4"/>
  <c r="BT6" i="4"/>
  <c r="AU6" i="4"/>
  <c r="Z6" i="4"/>
  <c r="U6" i="4"/>
  <c r="P6" i="4"/>
  <c r="O6" i="4"/>
  <c r="D6" i="4"/>
</calcChain>
</file>

<file path=xl/sharedStrings.xml><?xml version="1.0" encoding="utf-8"?>
<sst xmlns="http://schemas.openxmlformats.org/spreadsheetml/2006/main" count="167" uniqueCount="149">
  <si>
    <t>NAME</t>
  </si>
  <si>
    <t>POSITION</t>
  </si>
  <si>
    <t>PERA</t>
  </si>
  <si>
    <t>GROSS INCOME</t>
  </si>
  <si>
    <t>PHIC</t>
  </si>
  <si>
    <t>SIF</t>
  </si>
  <si>
    <t>GSIS</t>
  </si>
  <si>
    <t>HDMF</t>
  </si>
  <si>
    <t>LOAN DEDUCTIONS</t>
  </si>
  <si>
    <t>TOTAL DEDUCTIONS</t>
  </si>
  <si>
    <t>NET PAY</t>
  </si>
  <si>
    <t>1ST QUINCENA</t>
  </si>
  <si>
    <t>2ND QUINCENA</t>
  </si>
  <si>
    <t>TOTAL</t>
  </si>
  <si>
    <t>AMOUNT</t>
  </si>
  <si>
    <t>NO. OF DAYS</t>
  </si>
  <si>
    <t>DEDUCTIONS</t>
  </si>
  <si>
    <t>NO. OF MINUTES</t>
  </si>
  <si>
    <t>UNDERTIME AND LATES PORTION OF SALARY</t>
  </si>
  <si>
    <t>UNDERTIME AND LATES PORTION OF PERA</t>
  </si>
  <si>
    <t>LEAVE WITHOUT PAY PORTION OF SALARY</t>
  </si>
  <si>
    <t>LEAVE WITHOUT PAY PORTION OF PERA</t>
  </si>
  <si>
    <t>W/HOLDING TAX</t>
  </si>
  <si>
    <t>OBLIGATED AMOUNT</t>
  </si>
  <si>
    <t>OPTIONAL CONTRIBUTIONS</t>
  </si>
  <si>
    <t>MANDATORY DEDUCTIONS (GS)</t>
  </si>
  <si>
    <t>MANDATORY DEDUCTIONS (PS)</t>
  </si>
  <si>
    <t>GSIS Conso Loan</t>
  </si>
  <si>
    <t>GSIS Policy Loan Regular</t>
  </si>
  <si>
    <t>GSIS Policy Loan Optional</t>
  </si>
  <si>
    <t>UOLI Loan</t>
  </si>
  <si>
    <t>GSIS Emergency Loan</t>
  </si>
  <si>
    <t>Educational Assistance Loan</t>
  </si>
  <si>
    <t>HDMF MPL Loan</t>
  </si>
  <si>
    <t>HDMF Housing Loan</t>
  </si>
  <si>
    <t>HDMF Calamity Loan</t>
  </si>
  <si>
    <t>GSIS E-Card Loan</t>
  </si>
  <si>
    <t>GSIS Real Estate Loan</t>
  </si>
  <si>
    <t>GSIS SOS Loan</t>
  </si>
  <si>
    <t>NICO Loan</t>
  </si>
  <si>
    <t>Network Loan</t>
  </si>
  <si>
    <t>CCMPC Loan</t>
  </si>
  <si>
    <t>NHMFC Housing Loan</t>
  </si>
  <si>
    <t>NAFC</t>
  </si>
  <si>
    <t xml:space="preserve">GSIS Housing Loan </t>
  </si>
  <si>
    <t>HELP</t>
  </si>
  <si>
    <t>GSIS UOLI Premiums</t>
  </si>
  <si>
    <t>GSIS UOLI E-45 Premiums</t>
  </si>
  <si>
    <t>GSIS UOLI E-50 Premiums</t>
  </si>
  <si>
    <t>GSIS UOLI E-55 Premiums</t>
  </si>
  <si>
    <t>GSIS UOLI E-60 Premiums</t>
  </si>
  <si>
    <t>GSIS UOLI E-65 Premiums</t>
  </si>
  <si>
    <t>EHP</t>
  </si>
  <si>
    <t>CEAP</t>
  </si>
  <si>
    <t>GSIS ADDTL INS</t>
  </si>
  <si>
    <t>SSS Premium</t>
  </si>
  <si>
    <t>PHILAM LIFE</t>
  </si>
  <si>
    <t>HDMF PS2</t>
  </si>
  <si>
    <t>HDMF MP2</t>
  </si>
  <si>
    <t>HIP</t>
  </si>
  <si>
    <t>MONTHLY RATE</t>
  </si>
  <si>
    <t>TOTAL LWOP &amp; UNDERTIME</t>
  </si>
  <si>
    <t>empl_id</t>
  </si>
  <si>
    <t>employee_name</t>
  </si>
  <si>
    <t>position_short_title</t>
  </si>
  <si>
    <t>monthly_rate</t>
  </si>
  <si>
    <t>pera_amt</t>
  </si>
  <si>
    <t>lowpay_day</t>
  </si>
  <si>
    <t>lates_mins_hrs</t>
  </si>
  <si>
    <t>gsis_gs</t>
  </si>
  <si>
    <t>hdmf_gs</t>
  </si>
  <si>
    <t>phic_gs</t>
  </si>
  <si>
    <t>sif_gs</t>
  </si>
  <si>
    <t>gsis_ps</t>
  </si>
  <si>
    <t>hdmf_ps</t>
  </si>
  <si>
    <t>phic_ps</t>
  </si>
  <si>
    <t>wtax</t>
  </si>
  <si>
    <t>gsis_uoli</t>
  </si>
  <si>
    <t>gsis_uoli45</t>
  </si>
  <si>
    <t>gsis_uoli50</t>
  </si>
  <si>
    <t>gsis_uoli55</t>
  </si>
  <si>
    <t>gsis_uoli60</t>
  </si>
  <si>
    <t>gsis_uoli65</t>
  </si>
  <si>
    <t>gsis_ehp</t>
  </si>
  <si>
    <t>gsis_hip</t>
  </si>
  <si>
    <t>gsis_ceap</t>
  </si>
  <si>
    <t>gsis_addl_ins</t>
  </si>
  <si>
    <t>sss_ps</t>
  </si>
  <si>
    <t>philamlife_ps</t>
  </si>
  <si>
    <t>hdmf_ps2</t>
  </si>
  <si>
    <t>hdmf_mp2</t>
  </si>
  <si>
    <t>gsis_conso_ln</t>
  </si>
  <si>
    <t>gsis_policy_reg_ln</t>
  </si>
  <si>
    <t>gsis_policy_opt_ln</t>
  </si>
  <si>
    <t>gsis_uoli_ln</t>
  </si>
  <si>
    <t>gsis_emergency_ln</t>
  </si>
  <si>
    <t>gsis_educ_asst_ln</t>
  </si>
  <si>
    <t>hdmf_mpl_ln</t>
  </si>
  <si>
    <t>hdmf_hse_ln</t>
  </si>
  <si>
    <t>hdmf_cal_ln</t>
  </si>
  <si>
    <t>gsis_ecard_ln</t>
  </si>
  <si>
    <t>gsis_real_state_ln</t>
  </si>
  <si>
    <t>gsis_sos_ln</t>
  </si>
  <si>
    <t>nico_ln</t>
  </si>
  <si>
    <t>network_ln</t>
  </si>
  <si>
    <t>ccmpc_ln</t>
  </si>
  <si>
    <t>nhmfc_hsing</t>
  </si>
  <si>
    <t>nafc_svlf</t>
  </si>
  <si>
    <t>gsis_housing_ln</t>
  </si>
  <si>
    <t>gsis_help</t>
  </si>
  <si>
    <t>ID No</t>
  </si>
  <si>
    <t>HDMF
Loyalty
Card</t>
  </si>
  <si>
    <t>0428</t>
  </si>
  <si>
    <t xml:space="preserve">ALMEDILLA, GRACE J. </t>
  </si>
  <si>
    <t>H R M O III</t>
  </si>
  <si>
    <t>Other-Premium</t>
  </si>
  <si>
    <t>GSIS MPL</t>
  </si>
  <si>
    <t>GSIS GFAL</t>
  </si>
  <si>
    <t>TAX PYBL-2020</t>
  </si>
  <si>
    <t>GSIS-COMP LN</t>
  </si>
  <si>
    <t>6991</t>
  </si>
  <si>
    <t xml:space="preserve">APIT, BENJOR PATRICK T. </t>
  </si>
  <si>
    <t>HUMAN RESOURCE MGT. ASSISTANT</t>
  </si>
  <si>
    <t>4657</t>
  </si>
  <si>
    <t xml:space="preserve">ATUGAN, MILES A. </t>
  </si>
  <si>
    <t>SUPERVISING LABOR EMPLYM'T OFFICER</t>
  </si>
  <si>
    <t>5394</t>
  </si>
  <si>
    <t xml:space="preserve">BASCO, DINAH LYNN I. </t>
  </si>
  <si>
    <t>SR. LABOR EMPLOYMENT OFFICER</t>
  </si>
  <si>
    <t>0027</t>
  </si>
  <si>
    <t xml:space="preserve">BERMEJO, LARA ZAPHIRE KRISTY N. </t>
  </si>
  <si>
    <t>PG DEPARTMENT HEAD</t>
  </si>
  <si>
    <t>0029</t>
  </si>
  <si>
    <t xml:space="preserve">ESPARAGOZA, VIVIAN S. </t>
  </si>
  <si>
    <t>6263</t>
  </si>
  <si>
    <t xml:space="preserve">HORNIDO, CHANDA G. </t>
  </si>
  <si>
    <t>0644</t>
  </si>
  <si>
    <t xml:space="preserve">MACALDE, SHERYL S. </t>
  </si>
  <si>
    <t>1603</t>
  </si>
  <si>
    <t xml:space="preserve">MADRID, JOY C. </t>
  </si>
  <si>
    <t>H R M O IV</t>
  </si>
  <si>
    <t>7999</t>
  </si>
  <si>
    <t xml:space="preserve">PETALLO, MELDRID A. </t>
  </si>
  <si>
    <t>1646</t>
  </si>
  <si>
    <t xml:space="preserve">RESTON, CHERRY JANE R. </t>
  </si>
  <si>
    <t>H R M O II</t>
  </si>
  <si>
    <t>0028</t>
  </si>
  <si>
    <t xml:space="preserve">TANHUECO, JANET I. </t>
  </si>
  <si>
    <t>Total  &gt;&gt;&gt;&gt;&gt;&gt;&gt;&gt;&gt;&gt;&gt;&gt;&gt;&gt;&gt;&gt;&gt;&gt;&gt;&gt;&gt;&gt;&gt;&gt;&gt;&gt;&gt;&gt;&gt;&gt;&gt;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</si>
</sst>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9">
    <xf numFmtId="0" fontId="0" fillId="0" borderId="0" xfId="0"/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4" fontId="2" fillId="0" borderId="1" xfId="0" applyNumberFormat="1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 wrapText="1"/>
    </xf>
    <xf numFmtId="4" fontId="2" fillId="0" borderId="17" xfId="0" applyNumberFormat="1" applyFont="1" applyFill="1" applyBorder="1" applyAlignment="1">
      <alignment horizontal="center" vertical="center" wrapText="1"/>
    </xf>
    <xf numFmtId="4" fontId="2" fillId="0" borderId="10" xfId="0" applyNumberFormat="1" applyFont="1" applyFill="1" applyBorder="1" applyAlignment="1">
      <alignment horizontal="center" vertical="center" wrapText="1"/>
    </xf>
    <xf numFmtId="4" fontId="2" fillId="0" borderId="11" xfId="0" applyNumberFormat="1" applyFont="1" applyFill="1" applyBorder="1" applyAlignment="1">
      <alignment horizontal="center" vertical="center" wrapText="1"/>
    </xf>
    <xf numFmtId="4" fontId="2" fillId="0" borderId="8" xfId="0" applyNumberFormat="1" applyFont="1" applyFill="1" applyBorder="1" applyAlignment="1">
      <alignment horizontal="center" vertical="center" wrapText="1"/>
    </xf>
    <xf numFmtId="4" fontId="2" fillId="0" borderId="9" xfId="0" applyNumberFormat="1" applyFont="1" applyFill="1" applyBorder="1" applyAlignment="1">
      <alignment horizontal="center" vertical="center" wrapText="1"/>
    </xf>
    <xf numFmtId="4" fontId="2" fillId="0" borderId="24" xfId="0" applyNumberFormat="1" applyFont="1" applyFill="1" applyBorder="1" applyAlignment="1">
      <alignment horizontal="center" vertical="center" wrapText="1"/>
    </xf>
    <xf numFmtId="4" fontId="2" fillId="0" borderId="16" xfId="0" applyNumberFormat="1" applyFont="1" applyFill="1" applyBorder="1" applyAlignment="1">
      <alignment horizontal="center" vertical="center" wrapText="1"/>
    </xf>
    <xf numFmtId="4" fontId="2" fillId="0" borderId="9" xfId="0" applyNumberFormat="1" applyFont="1" applyBorder="1" applyAlignment="1">
      <alignment horizontal="center" vertical="center" wrapText="1"/>
    </xf>
    <xf numFmtId="4" fontId="2" fillId="0" borderId="26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49" fontId="2" fillId="0" borderId="0" xfId="0" applyNumberFormat="1" applyFont="1" applyFill="1" applyAlignment="1">
      <alignment horizontal="center" wrapText="1"/>
    </xf>
    <xf numFmtId="0" fontId="2" fillId="0" borderId="0" xfId="0" applyFont="1" applyFill="1" applyAlignment="1">
      <alignment wrapText="1"/>
    </xf>
    <xf numFmtId="4" fontId="2" fillId="0" borderId="0" xfId="0" applyNumberFormat="1" applyFont="1" applyFill="1" applyAlignment="1">
      <alignment horizontal="right" wrapText="1"/>
    </xf>
    <xf numFmtId="0" fontId="2" fillId="0" borderId="0" xfId="0" applyFont="1" applyFill="1" applyBorder="1" applyAlignment="1">
      <alignment wrapText="1"/>
    </xf>
    <xf numFmtId="4" fontId="2" fillId="0" borderId="3" xfId="0" applyNumberFormat="1" applyFont="1" applyFill="1" applyBorder="1" applyAlignment="1">
      <alignment horizontal="center" vertical="center" wrapText="1"/>
    </xf>
    <xf numFmtId="4" fontId="2" fillId="0" borderId="5" xfId="0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49" fontId="2" fillId="0" borderId="5" xfId="0" applyNumberFormat="1" applyFont="1" applyFill="1" applyBorder="1" applyAlignment="1">
      <alignment horizontal="center" vertical="center" wrapText="1"/>
    </xf>
    <xf numFmtId="4" fontId="2" fillId="0" borderId="4" xfId="0" applyNumberFormat="1" applyFont="1" applyFill="1" applyBorder="1" applyAlignment="1">
      <alignment horizontal="center" vertical="center" wrapText="1"/>
    </xf>
    <xf numFmtId="4" fontId="2" fillId="0" borderId="12" xfId="0" applyNumberFormat="1" applyFont="1" applyFill="1" applyBorder="1" applyAlignment="1">
      <alignment horizontal="center" vertical="center" wrapText="1"/>
    </xf>
    <xf numFmtId="4" fontId="2" fillId="0" borderId="14" xfId="0" applyNumberFormat="1" applyFont="1" applyFill="1" applyBorder="1" applyAlignment="1">
      <alignment horizontal="center" vertical="center" wrapText="1"/>
    </xf>
    <xf numFmtId="4" fontId="2" fillId="0" borderId="22" xfId="0" applyNumberFormat="1" applyFont="1" applyFill="1" applyBorder="1" applyAlignment="1">
      <alignment horizontal="center" vertical="center" wrapText="1"/>
    </xf>
    <xf numFmtId="4" fontId="2" fillId="0" borderId="19" xfId="0" applyNumberFormat="1" applyFont="1" applyFill="1" applyBorder="1" applyAlignment="1">
      <alignment horizontal="center" vertical="center" wrapText="1"/>
    </xf>
    <xf numFmtId="4" fontId="2" fillId="0" borderId="27" xfId="0" applyNumberFormat="1" applyFont="1" applyFill="1" applyBorder="1" applyAlignment="1">
      <alignment horizontal="center" vertical="center" wrapText="1"/>
    </xf>
    <xf numFmtId="4" fontId="2" fillId="0" borderId="17" xfId="0" applyNumberFormat="1" applyFont="1" applyFill="1" applyBorder="1" applyAlignment="1">
      <alignment horizontal="center" vertical="center" wrapText="1"/>
    </xf>
    <xf numFmtId="4" fontId="2" fillId="0" borderId="28" xfId="0" applyNumberFormat="1" applyFont="1" applyFill="1" applyBorder="1" applyAlignment="1">
      <alignment horizontal="center" vertical="center" wrapText="1"/>
    </xf>
    <xf numFmtId="4" fontId="2" fillId="0" borderId="11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4" fontId="2" fillId="0" borderId="13" xfId="0" applyNumberFormat="1" applyFont="1" applyFill="1" applyBorder="1" applyAlignment="1">
      <alignment horizontal="center" vertical="center" wrapText="1"/>
    </xf>
    <xf numFmtId="4" fontId="2" fillId="0" borderId="2" xfId="0" applyNumberFormat="1" applyFont="1" applyFill="1" applyBorder="1" applyAlignment="1">
      <alignment horizontal="center" vertical="center" wrapText="1"/>
    </xf>
    <xf numFmtId="4" fontId="2" fillId="0" borderId="15" xfId="0" applyNumberFormat="1" applyFont="1" applyFill="1" applyBorder="1" applyAlignment="1">
      <alignment horizontal="center" vertical="center" wrapText="1"/>
    </xf>
    <xf numFmtId="4" fontId="2" fillId="0" borderId="7" xfId="0" applyNumberFormat="1" applyFont="1" applyFill="1" applyBorder="1" applyAlignment="1">
      <alignment horizontal="center" vertical="center" wrapText="1"/>
    </xf>
    <xf numFmtId="4" fontId="2" fillId="0" borderId="18" xfId="0" applyNumberFormat="1" applyFont="1" applyFill="1" applyBorder="1" applyAlignment="1">
      <alignment horizontal="center" vertical="center" wrapText="1"/>
    </xf>
    <xf numFmtId="4" fontId="2" fillId="0" borderId="6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Fill="1" applyBorder="1" applyAlignment="1">
      <alignment horizontal="center" vertical="center" wrapText="1"/>
    </xf>
    <xf numFmtId="4" fontId="2" fillId="0" borderId="23" xfId="0" applyNumberFormat="1" applyFont="1" applyFill="1" applyBorder="1" applyAlignment="1">
      <alignment horizontal="center" vertical="center" wrapText="1"/>
    </xf>
    <xf numFmtId="4" fontId="2" fillId="0" borderId="25" xfId="0" applyNumberFormat="1" applyFont="1" applyFill="1" applyBorder="1" applyAlignment="1">
      <alignment horizontal="center" vertical="center" wrapText="1"/>
    </xf>
    <xf numFmtId="4" fontId="2" fillId="0" borderId="20" xfId="0" applyNumberFormat="1" applyFont="1" applyFill="1" applyBorder="1" applyAlignment="1">
      <alignment horizontal="center" vertical="center" wrapText="1"/>
    </xf>
    <xf numFmtId="4" fontId="2" fillId="0" borderId="21" xfId="0" applyNumberFormat="1" applyFont="1" applyFill="1" applyBorder="1" applyAlignment="1">
      <alignment horizontal="center" vertical="center" wrapText="1"/>
    </xf>
    <xf numFmtId="49" fontId="2" fillId="0" borderId="29" xfId="0" applyNumberFormat="1" applyFont="1" applyFill="1" applyBorder="1" applyAlignment="1">
      <alignment horizontal="center" wrapText="1"/>
    </xf>
    <xf numFmtId="0" fontId="2" fillId="0" borderId="29" xfId="0" applyFont="1" applyFill="1" applyBorder="1" applyAlignment="1">
      <alignment wrapText="1"/>
    </xf>
    <xf numFmtId="4" fontId="2" fillId="0" borderId="29" xfId="0" applyNumberFormat="1" applyFont="1" applyFill="1" applyBorder="1" applyAlignment="1">
      <alignment horizontal="right" wrapText="1"/>
    </xf>
    <xf numFmtId="4" fontId="3" fillId="0" borderId="29" xfId="0" applyNumberFormat="1" applyFont="1" applyFill="1" applyBorder="1" applyAlignment="1">
      <alignment horizontal="right" wrapText="1"/>
    </xf>
    <xf numFmtId="49" fontId="3" fillId="0" borderId="30" xfId="0" applyNumberFormat="1" applyFont="1" applyFill="1" applyBorder="1" applyAlignment="1">
      <alignment horizontal="center" wrapText="1"/>
    </xf>
    <xf numFmtId="49" fontId="3" fillId="0" borderId="31" xfId="0" applyNumberFormat="1" applyFont="1" applyFill="1" applyBorder="1" applyAlignment="1">
      <alignment horizontal="center" wrapText="1"/>
    </xf>
    <xf numFmtId="49" fontId="3" fillId="0" borderId="3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8"/>
  <sheetViews>
    <sheetView tabSelected="1" topLeftCell="BJ2" zoomScale="70" zoomScaleNormal="70" workbookViewId="0">
      <selection activeCell="BW21" sqref="BW21"/>
    </sheetView>
  </sheetViews>
  <sheetFormatPr defaultRowHeight="12.75" x14ac:dyDescent="0.2"/>
  <cols>
    <col min="1" max="1" width="9.140625" style="20"/>
    <col min="2" max="3" width="43.5703125" style="21" customWidth="1"/>
    <col min="4" max="42" width="13" style="22" customWidth="1"/>
    <col min="43" max="46" width="13" style="22" hidden="1" customWidth="1"/>
    <col min="47" max="70" width="13" style="22" customWidth="1"/>
    <col min="71" max="71" width="13" style="22" hidden="1" customWidth="1"/>
    <col min="72" max="76" width="13" style="22" customWidth="1"/>
    <col min="77" max="95" width="9.140625" style="23"/>
    <col min="96" max="16384" width="9.140625" style="21"/>
  </cols>
  <sheetData>
    <row r="1" spans="1:95" s="5" customFormat="1" ht="15" hidden="1" customHeight="1" thickBot="1" x14ac:dyDescent="0.3">
      <c r="A1" s="1" t="s">
        <v>62</v>
      </c>
      <c r="B1" s="2" t="s">
        <v>63</v>
      </c>
      <c r="C1" s="2" t="s">
        <v>64</v>
      </c>
      <c r="D1" s="3"/>
      <c r="E1" s="3" t="s">
        <v>65</v>
      </c>
      <c r="F1" s="3" t="s">
        <v>66</v>
      </c>
      <c r="G1" s="3" t="s">
        <v>67</v>
      </c>
      <c r="H1" s="3"/>
      <c r="I1" s="3" t="s">
        <v>67</v>
      </c>
      <c r="J1" s="3"/>
      <c r="K1" s="3" t="s">
        <v>68</v>
      </c>
      <c r="L1" s="3"/>
      <c r="M1" s="3" t="s">
        <v>68</v>
      </c>
      <c r="N1" s="3"/>
      <c r="O1" s="3"/>
      <c r="P1" s="3"/>
      <c r="Q1" s="3" t="s">
        <v>69</v>
      </c>
      <c r="R1" s="3" t="s">
        <v>70</v>
      </c>
      <c r="S1" s="3" t="s">
        <v>71</v>
      </c>
      <c r="T1" s="3" t="s">
        <v>72</v>
      </c>
      <c r="U1" s="3"/>
      <c r="V1" s="3" t="s">
        <v>73</v>
      </c>
      <c r="W1" s="3" t="s">
        <v>74</v>
      </c>
      <c r="X1" s="3" t="s">
        <v>75</v>
      </c>
      <c r="Y1" s="3" t="s">
        <v>76</v>
      </c>
      <c r="Z1" s="3"/>
      <c r="AA1" s="3" t="s">
        <v>77</v>
      </c>
      <c r="AB1" s="3" t="s">
        <v>78</v>
      </c>
      <c r="AC1" s="3" t="s">
        <v>79</v>
      </c>
      <c r="AD1" s="3" t="s">
        <v>80</v>
      </c>
      <c r="AE1" s="3" t="s">
        <v>81</v>
      </c>
      <c r="AF1" s="3" t="s">
        <v>82</v>
      </c>
      <c r="AG1" s="3" t="s">
        <v>83</v>
      </c>
      <c r="AH1" s="3" t="s">
        <v>84</v>
      </c>
      <c r="AI1" s="3" t="s">
        <v>85</v>
      </c>
      <c r="AJ1" s="3" t="s">
        <v>86</v>
      </c>
      <c r="AK1" s="3" t="s">
        <v>87</v>
      </c>
      <c r="AL1" s="3" t="s">
        <v>88</v>
      </c>
      <c r="AM1" s="3" t="s">
        <v>89</v>
      </c>
      <c r="AN1" s="3" t="s">
        <v>90</v>
      </c>
      <c r="AO1" s="3"/>
      <c r="AP1" s="3"/>
      <c r="AQ1" s="3"/>
      <c r="AR1" s="3"/>
      <c r="AS1" s="3"/>
      <c r="AT1" s="3"/>
      <c r="AU1" s="3"/>
      <c r="AV1" s="3" t="s">
        <v>91</v>
      </c>
      <c r="AW1" s="3" t="s">
        <v>92</v>
      </c>
      <c r="AX1" s="3" t="s">
        <v>93</v>
      </c>
      <c r="AY1" s="3" t="s">
        <v>94</v>
      </c>
      <c r="AZ1" s="3" t="s">
        <v>95</v>
      </c>
      <c r="BA1" s="3" t="s">
        <v>96</v>
      </c>
      <c r="BB1" s="3" t="s">
        <v>97</v>
      </c>
      <c r="BC1" s="3" t="s">
        <v>98</v>
      </c>
      <c r="BD1" s="3" t="s">
        <v>99</v>
      </c>
      <c r="BE1" s="3" t="s">
        <v>100</v>
      </c>
      <c r="BF1" s="3" t="s">
        <v>101</v>
      </c>
      <c r="BG1" s="3" t="s">
        <v>102</v>
      </c>
      <c r="BH1" s="3" t="s">
        <v>103</v>
      </c>
      <c r="BI1" s="3" t="s">
        <v>104</v>
      </c>
      <c r="BJ1" s="3" t="s">
        <v>105</v>
      </c>
      <c r="BK1" s="3" t="s">
        <v>106</v>
      </c>
      <c r="BL1" s="3" t="s">
        <v>107</v>
      </c>
      <c r="BM1" s="3" t="s">
        <v>108</v>
      </c>
      <c r="BN1" s="3" t="s">
        <v>109</v>
      </c>
      <c r="BO1" s="3"/>
      <c r="BP1" s="3"/>
      <c r="BQ1" s="3"/>
      <c r="BR1" s="3"/>
      <c r="BS1" s="3"/>
      <c r="BT1" s="3"/>
      <c r="BU1" s="3"/>
      <c r="BV1" s="3"/>
      <c r="BW1" s="3"/>
      <c r="BX1" s="3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</row>
    <row r="2" spans="1:95" s="7" customFormat="1" ht="15" customHeight="1" thickBot="1" x14ac:dyDescent="0.3">
      <c r="A2" s="26" t="s">
        <v>110</v>
      </c>
      <c r="B2" s="38" t="s">
        <v>0</v>
      </c>
      <c r="C2" s="38" t="s">
        <v>1</v>
      </c>
      <c r="D2" s="24" t="s">
        <v>23</v>
      </c>
      <c r="E2" s="24" t="s">
        <v>60</v>
      </c>
      <c r="F2" s="24" t="s">
        <v>2</v>
      </c>
      <c r="G2" s="30" t="s">
        <v>20</v>
      </c>
      <c r="H2" s="31"/>
      <c r="I2" s="30" t="s">
        <v>21</v>
      </c>
      <c r="J2" s="31"/>
      <c r="K2" s="30" t="s">
        <v>18</v>
      </c>
      <c r="L2" s="31"/>
      <c r="M2" s="30" t="s">
        <v>19</v>
      </c>
      <c r="N2" s="31"/>
      <c r="O2" s="31" t="s">
        <v>61</v>
      </c>
      <c r="P2" s="24" t="s">
        <v>3</v>
      </c>
      <c r="Q2" s="30" t="s">
        <v>25</v>
      </c>
      <c r="R2" s="41"/>
      <c r="S2" s="41"/>
      <c r="T2" s="41"/>
      <c r="U2" s="31"/>
      <c r="V2" s="49" t="s">
        <v>16</v>
      </c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1"/>
      <c r="BU2" s="24" t="s">
        <v>9</v>
      </c>
      <c r="BV2" s="24" t="s">
        <v>10</v>
      </c>
      <c r="BW2" s="24" t="s">
        <v>11</v>
      </c>
      <c r="BX2" s="24" t="s">
        <v>12</v>
      </c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</row>
    <row r="3" spans="1:95" s="7" customFormat="1" ht="48" customHeight="1" thickBot="1" x14ac:dyDescent="0.3">
      <c r="A3" s="27"/>
      <c r="B3" s="39"/>
      <c r="C3" s="39"/>
      <c r="D3" s="29"/>
      <c r="E3" s="29"/>
      <c r="F3" s="29"/>
      <c r="G3" s="32"/>
      <c r="H3" s="33"/>
      <c r="I3" s="32"/>
      <c r="J3" s="33"/>
      <c r="K3" s="32"/>
      <c r="L3" s="33"/>
      <c r="M3" s="32"/>
      <c r="N3" s="33"/>
      <c r="O3" s="45"/>
      <c r="P3" s="29"/>
      <c r="Q3" s="46"/>
      <c r="R3" s="47"/>
      <c r="S3" s="47"/>
      <c r="T3" s="47"/>
      <c r="U3" s="45"/>
      <c r="V3" s="41" t="s">
        <v>26</v>
      </c>
      <c r="W3" s="41"/>
      <c r="X3" s="41"/>
      <c r="Y3" s="41"/>
      <c r="Z3" s="31"/>
      <c r="AA3" s="30" t="s">
        <v>24</v>
      </c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  <c r="AT3" s="41"/>
      <c r="AU3" s="31"/>
      <c r="AV3" s="30" t="s">
        <v>8</v>
      </c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1"/>
      <c r="BI3" s="41"/>
      <c r="BJ3" s="41"/>
      <c r="BK3" s="41"/>
      <c r="BL3" s="41"/>
      <c r="BM3" s="41"/>
      <c r="BN3" s="41"/>
      <c r="BO3" s="41"/>
      <c r="BP3" s="41"/>
      <c r="BQ3" s="41"/>
      <c r="BR3" s="41"/>
      <c r="BS3" s="41"/>
      <c r="BT3" s="31"/>
      <c r="BU3" s="29"/>
      <c r="BV3" s="29"/>
      <c r="BW3" s="29"/>
      <c r="BX3" s="29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</row>
    <row r="4" spans="1:95" s="9" customFormat="1" ht="15" customHeight="1" thickBot="1" x14ac:dyDescent="0.3">
      <c r="A4" s="27"/>
      <c r="B4" s="39"/>
      <c r="C4" s="39"/>
      <c r="D4" s="29"/>
      <c r="E4" s="29"/>
      <c r="F4" s="29"/>
      <c r="G4" s="24" t="s">
        <v>15</v>
      </c>
      <c r="H4" s="31" t="s">
        <v>14</v>
      </c>
      <c r="I4" s="34" t="s">
        <v>15</v>
      </c>
      <c r="J4" s="36" t="s">
        <v>14</v>
      </c>
      <c r="K4" s="24" t="s">
        <v>17</v>
      </c>
      <c r="L4" s="45" t="s">
        <v>14</v>
      </c>
      <c r="M4" s="24" t="s">
        <v>17</v>
      </c>
      <c r="N4" s="45" t="s">
        <v>14</v>
      </c>
      <c r="O4" s="45"/>
      <c r="P4" s="29"/>
      <c r="Q4" s="32"/>
      <c r="R4" s="48"/>
      <c r="S4" s="48"/>
      <c r="T4" s="48"/>
      <c r="U4" s="33"/>
      <c r="V4" s="42"/>
      <c r="W4" s="42"/>
      <c r="X4" s="42"/>
      <c r="Y4" s="42"/>
      <c r="Z4" s="43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5"/>
      <c r="AV4" s="44"/>
      <c r="AW4" s="42"/>
      <c r="AX4" s="42"/>
      <c r="AY4" s="42"/>
      <c r="AZ4" s="42"/>
      <c r="BA4" s="42"/>
      <c r="BB4" s="42"/>
      <c r="BC4" s="42"/>
      <c r="BD4" s="42"/>
      <c r="BE4" s="42"/>
      <c r="BF4" s="42"/>
      <c r="BG4" s="42"/>
      <c r="BH4" s="42"/>
      <c r="BI4" s="42"/>
      <c r="BJ4" s="42"/>
      <c r="BK4" s="42"/>
      <c r="BL4" s="42"/>
      <c r="BM4" s="42"/>
      <c r="BN4" s="42"/>
      <c r="BO4" s="42"/>
      <c r="BP4" s="42"/>
      <c r="BQ4" s="42"/>
      <c r="BR4" s="42"/>
      <c r="BS4" s="42"/>
      <c r="BT4" s="43"/>
      <c r="BU4" s="29"/>
      <c r="BV4" s="29"/>
      <c r="BW4" s="29"/>
      <c r="BX4" s="29"/>
      <c r="BY4" s="8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</row>
    <row r="5" spans="1:95" s="19" customFormat="1" ht="47.25" customHeight="1" thickBot="1" x14ac:dyDescent="0.3">
      <c r="A5" s="28"/>
      <c r="B5" s="40"/>
      <c r="C5" s="40"/>
      <c r="D5" s="25"/>
      <c r="E5" s="25"/>
      <c r="F5" s="25"/>
      <c r="G5" s="25"/>
      <c r="H5" s="33"/>
      <c r="I5" s="35"/>
      <c r="J5" s="37"/>
      <c r="K5" s="25"/>
      <c r="L5" s="33"/>
      <c r="M5" s="25"/>
      <c r="N5" s="33"/>
      <c r="O5" s="33"/>
      <c r="P5" s="25"/>
      <c r="Q5" s="10" t="s">
        <v>6</v>
      </c>
      <c r="R5" s="11" t="s">
        <v>7</v>
      </c>
      <c r="S5" s="11" t="s">
        <v>4</v>
      </c>
      <c r="T5" s="11" t="s">
        <v>5</v>
      </c>
      <c r="U5" s="12" t="s">
        <v>13</v>
      </c>
      <c r="V5" s="13" t="s">
        <v>6</v>
      </c>
      <c r="W5" s="14" t="s">
        <v>7</v>
      </c>
      <c r="X5" s="14" t="s">
        <v>4</v>
      </c>
      <c r="Y5" s="15" t="s">
        <v>22</v>
      </c>
      <c r="Z5" s="16" t="s">
        <v>13</v>
      </c>
      <c r="AA5" s="14" t="s">
        <v>46</v>
      </c>
      <c r="AB5" s="14" t="s">
        <v>47</v>
      </c>
      <c r="AC5" s="14" t="s">
        <v>48</v>
      </c>
      <c r="AD5" s="14" t="s">
        <v>49</v>
      </c>
      <c r="AE5" s="14" t="s">
        <v>50</v>
      </c>
      <c r="AF5" s="14" t="s">
        <v>51</v>
      </c>
      <c r="AG5" s="14" t="s">
        <v>52</v>
      </c>
      <c r="AH5" s="14" t="s">
        <v>59</v>
      </c>
      <c r="AI5" s="14" t="s">
        <v>53</v>
      </c>
      <c r="AJ5" s="14" t="s">
        <v>54</v>
      </c>
      <c r="AK5" s="14" t="s">
        <v>55</v>
      </c>
      <c r="AL5" s="14" t="s">
        <v>56</v>
      </c>
      <c r="AM5" s="14" t="s">
        <v>57</v>
      </c>
      <c r="AN5" s="14" t="s">
        <v>58</v>
      </c>
      <c r="AO5" s="17" t="s">
        <v>111</v>
      </c>
      <c r="AP5" s="17" t="s">
        <v>115</v>
      </c>
      <c r="AQ5" s="17"/>
      <c r="AR5" s="17"/>
      <c r="AS5" s="17"/>
      <c r="AT5" s="17"/>
      <c r="AU5" s="14" t="s">
        <v>13</v>
      </c>
      <c r="AV5" s="18" t="s">
        <v>27</v>
      </c>
      <c r="AW5" s="18" t="s">
        <v>28</v>
      </c>
      <c r="AX5" s="18" t="s">
        <v>29</v>
      </c>
      <c r="AY5" s="18" t="s">
        <v>30</v>
      </c>
      <c r="AZ5" s="18" t="s">
        <v>31</v>
      </c>
      <c r="BA5" s="18" t="s">
        <v>32</v>
      </c>
      <c r="BB5" s="18" t="s">
        <v>33</v>
      </c>
      <c r="BC5" s="18" t="s">
        <v>34</v>
      </c>
      <c r="BD5" s="18" t="s">
        <v>35</v>
      </c>
      <c r="BE5" s="18" t="s">
        <v>36</v>
      </c>
      <c r="BF5" s="18" t="s">
        <v>37</v>
      </c>
      <c r="BG5" s="18" t="s">
        <v>38</v>
      </c>
      <c r="BH5" s="14" t="s">
        <v>39</v>
      </c>
      <c r="BI5" s="14" t="s">
        <v>40</v>
      </c>
      <c r="BJ5" s="14" t="s">
        <v>41</v>
      </c>
      <c r="BK5" s="14" t="s">
        <v>42</v>
      </c>
      <c r="BL5" s="14" t="s">
        <v>43</v>
      </c>
      <c r="BM5" s="14" t="s">
        <v>44</v>
      </c>
      <c r="BN5" s="15" t="s">
        <v>45</v>
      </c>
      <c r="BO5" s="15" t="s">
        <v>116</v>
      </c>
      <c r="BP5" s="15" t="s">
        <v>117</v>
      </c>
      <c r="BQ5" s="15" t="s">
        <v>118</v>
      </c>
      <c r="BR5" s="15" t="s">
        <v>119</v>
      </c>
      <c r="BS5" s="15"/>
      <c r="BT5" s="16" t="s">
        <v>13</v>
      </c>
      <c r="BU5" s="25"/>
      <c r="BV5" s="25"/>
      <c r="BW5" s="25"/>
      <c r="BX5" s="25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</row>
    <row r="6" spans="1:95" x14ac:dyDescent="0.2">
      <c r="A6" s="52" t="s">
        <v>112</v>
      </c>
      <c r="B6" s="53" t="s">
        <v>113</v>
      </c>
      <c r="C6" s="53" t="s">
        <v>114</v>
      </c>
      <c r="D6" s="54">
        <f>P6</f>
        <v>46184</v>
      </c>
      <c r="E6" s="54">
        <v>44184</v>
      </c>
      <c r="F6" s="54">
        <v>2000</v>
      </c>
      <c r="G6" s="54">
        <v>0</v>
      </c>
      <c r="H6" s="54">
        <v>0</v>
      </c>
      <c r="I6" s="54">
        <v>0</v>
      </c>
      <c r="J6" s="54">
        <v>0</v>
      </c>
      <c r="K6" s="54">
        <v>0</v>
      </c>
      <c r="L6" s="54">
        <v>0</v>
      </c>
      <c r="M6" s="54">
        <v>0</v>
      </c>
      <c r="N6" s="54">
        <v>0</v>
      </c>
      <c r="O6" s="54">
        <f>H6+J6+L6+N6</f>
        <v>0</v>
      </c>
      <c r="P6" s="54">
        <f>E6+F6-O6</f>
        <v>46184</v>
      </c>
      <c r="Q6" s="54">
        <v>5302.08</v>
      </c>
      <c r="R6" s="54">
        <v>100</v>
      </c>
      <c r="S6" s="54">
        <v>662.76</v>
      </c>
      <c r="T6" s="54">
        <v>100</v>
      </c>
      <c r="U6" s="54">
        <f>SUM(Q6:T6)</f>
        <v>6164.84</v>
      </c>
      <c r="V6" s="54">
        <v>3976.56</v>
      </c>
      <c r="W6" s="54">
        <v>883.68</v>
      </c>
      <c r="X6" s="54">
        <v>662.76</v>
      </c>
      <c r="Y6" s="54">
        <v>4023.85</v>
      </c>
      <c r="Z6" s="54">
        <f>V6+W6+X6+Y6</f>
        <v>9546.85</v>
      </c>
      <c r="AA6" s="54">
        <v>0</v>
      </c>
      <c r="AB6" s="54">
        <v>0</v>
      </c>
      <c r="AC6" s="54">
        <v>0</v>
      </c>
      <c r="AD6" s="54">
        <v>0</v>
      </c>
      <c r="AE6" s="54">
        <v>0</v>
      </c>
      <c r="AF6" s="54">
        <v>0</v>
      </c>
      <c r="AG6" s="54">
        <v>0</v>
      </c>
      <c r="AH6" s="54">
        <v>0</v>
      </c>
      <c r="AI6" s="54">
        <v>0</v>
      </c>
      <c r="AJ6" s="54">
        <v>0</v>
      </c>
      <c r="AK6" s="54">
        <v>660</v>
      </c>
      <c r="AL6" s="54">
        <v>0</v>
      </c>
      <c r="AM6" s="54">
        <v>0</v>
      </c>
      <c r="AN6" s="54">
        <v>500</v>
      </c>
      <c r="AO6" s="54">
        <v>0</v>
      </c>
      <c r="AP6" s="54">
        <v>0</v>
      </c>
      <c r="AQ6" s="54">
        <v>0</v>
      </c>
      <c r="AR6" s="54">
        <v>0</v>
      </c>
      <c r="AS6" s="54">
        <v>0</v>
      </c>
      <c r="AT6" s="54">
        <v>0</v>
      </c>
      <c r="AU6" s="54">
        <f>SUM(AA6:AO6)</f>
        <v>1160</v>
      </c>
      <c r="AV6" s="54">
        <v>6864.43</v>
      </c>
      <c r="AW6" s="54">
        <v>0</v>
      </c>
      <c r="AX6" s="54">
        <v>0</v>
      </c>
      <c r="AY6" s="54">
        <v>0</v>
      </c>
      <c r="AZ6" s="54">
        <v>0</v>
      </c>
      <c r="BA6" s="54">
        <v>0</v>
      </c>
      <c r="BB6" s="54">
        <v>0</v>
      </c>
      <c r="BC6" s="54">
        <v>0</v>
      </c>
      <c r="BD6" s="54">
        <v>0</v>
      </c>
      <c r="BE6" s="54">
        <v>0</v>
      </c>
      <c r="BF6" s="54">
        <v>0</v>
      </c>
      <c r="BG6" s="54">
        <v>0</v>
      </c>
      <c r="BH6" s="54">
        <v>0</v>
      </c>
      <c r="BI6" s="54">
        <v>0</v>
      </c>
      <c r="BJ6" s="54">
        <v>0</v>
      </c>
      <c r="BK6" s="54">
        <v>0</v>
      </c>
      <c r="BL6" s="54">
        <v>0</v>
      </c>
      <c r="BM6" s="54">
        <v>0</v>
      </c>
      <c r="BN6" s="54">
        <v>0</v>
      </c>
      <c r="BO6" s="54">
        <v>0</v>
      </c>
      <c r="BP6" s="54">
        <v>0</v>
      </c>
      <c r="BQ6" s="54">
        <v>0</v>
      </c>
      <c r="BR6" s="54">
        <v>0</v>
      </c>
      <c r="BS6" s="54">
        <v>0</v>
      </c>
      <c r="BT6" s="54">
        <f>SUM(AQ6:BI6)</f>
        <v>8024.43</v>
      </c>
      <c r="BU6" s="54">
        <f>Z6+AP6+BJ6</f>
        <v>9546.85</v>
      </c>
      <c r="BV6" s="54">
        <v>28612.720000000001</v>
      </c>
      <c r="BW6" s="54">
        <v>15306</v>
      </c>
      <c r="BX6" s="54">
        <v>13306.72</v>
      </c>
    </row>
    <row r="7" spans="1:95" x14ac:dyDescent="0.2">
      <c r="A7" s="52" t="s">
        <v>120</v>
      </c>
      <c r="B7" s="53" t="s">
        <v>121</v>
      </c>
      <c r="C7" s="53" t="s">
        <v>122</v>
      </c>
      <c r="D7" s="54">
        <f>P7</f>
        <v>20251</v>
      </c>
      <c r="E7" s="54">
        <v>18251</v>
      </c>
      <c r="F7" s="54">
        <v>2000</v>
      </c>
      <c r="G7" s="54">
        <v>0</v>
      </c>
      <c r="H7" s="54">
        <v>0</v>
      </c>
      <c r="I7" s="54">
        <v>0</v>
      </c>
      <c r="J7" s="54">
        <v>0</v>
      </c>
      <c r="K7" s="54">
        <v>0</v>
      </c>
      <c r="L7" s="54">
        <v>0</v>
      </c>
      <c r="M7" s="54">
        <v>0</v>
      </c>
      <c r="N7" s="54">
        <v>0</v>
      </c>
      <c r="O7" s="54">
        <f>H7+J7+L7+N7</f>
        <v>0</v>
      </c>
      <c r="P7" s="54">
        <f>E7+F7-O7</f>
        <v>20251</v>
      </c>
      <c r="Q7" s="54">
        <v>2190.12</v>
      </c>
      <c r="R7" s="54">
        <v>100</v>
      </c>
      <c r="S7" s="54">
        <v>273.77</v>
      </c>
      <c r="T7" s="54">
        <v>100</v>
      </c>
      <c r="U7" s="54">
        <f>SUM(Q7:T7)</f>
        <v>2663.89</v>
      </c>
      <c r="V7" s="54">
        <v>1642.59</v>
      </c>
      <c r="W7" s="54">
        <v>365.02</v>
      </c>
      <c r="X7" s="54">
        <v>273.76</v>
      </c>
      <c r="Y7" s="54">
        <v>0</v>
      </c>
      <c r="Z7" s="54">
        <f>V7+W7+X7+Y7</f>
        <v>2281.37</v>
      </c>
      <c r="AA7" s="54">
        <v>0</v>
      </c>
      <c r="AB7" s="54">
        <v>0</v>
      </c>
      <c r="AC7" s="54">
        <v>0</v>
      </c>
      <c r="AD7" s="54">
        <v>0</v>
      </c>
      <c r="AE7" s="54">
        <v>0</v>
      </c>
      <c r="AF7" s="54">
        <v>0</v>
      </c>
      <c r="AG7" s="54">
        <v>0</v>
      </c>
      <c r="AH7" s="54">
        <v>0</v>
      </c>
      <c r="AI7" s="54">
        <v>0</v>
      </c>
      <c r="AJ7" s="54">
        <v>0</v>
      </c>
      <c r="AK7" s="54">
        <v>595</v>
      </c>
      <c r="AL7" s="54">
        <v>0</v>
      </c>
      <c r="AM7" s="54">
        <v>0</v>
      </c>
      <c r="AN7" s="54">
        <v>0</v>
      </c>
      <c r="AO7" s="54">
        <v>0</v>
      </c>
      <c r="AP7" s="54">
        <v>0</v>
      </c>
      <c r="AQ7" s="54">
        <v>0</v>
      </c>
      <c r="AR7" s="54">
        <v>0</v>
      </c>
      <c r="AS7" s="54">
        <v>0</v>
      </c>
      <c r="AT7" s="54">
        <v>0</v>
      </c>
      <c r="AU7" s="54">
        <f>SUM(AA7:AO7)</f>
        <v>595</v>
      </c>
      <c r="AV7" s="54">
        <v>2403.23</v>
      </c>
      <c r="AW7" s="54">
        <v>800</v>
      </c>
      <c r="AX7" s="54">
        <v>0</v>
      </c>
      <c r="AY7" s="54">
        <v>0</v>
      </c>
      <c r="AZ7" s="54">
        <v>958.66</v>
      </c>
      <c r="BA7" s="54">
        <v>0</v>
      </c>
      <c r="BB7" s="54">
        <v>0</v>
      </c>
      <c r="BC7" s="54">
        <v>0</v>
      </c>
      <c r="BD7" s="54">
        <v>0</v>
      </c>
      <c r="BE7" s="54">
        <v>0</v>
      </c>
      <c r="BF7" s="54">
        <v>0</v>
      </c>
      <c r="BG7" s="54">
        <v>0</v>
      </c>
      <c r="BH7" s="54">
        <v>0</v>
      </c>
      <c r="BI7" s="54">
        <v>0</v>
      </c>
      <c r="BJ7" s="54">
        <v>0</v>
      </c>
      <c r="BK7" s="54">
        <v>0</v>
      </c>
      <c r="BL7" s="54">
        <v>0</v>
      </c>
      <c r="BM7" s="54">
        <v>0</v>
      </c>
      <c r="BN7" s="54">
        <v>0</v>
      </c>
      <c r="BO7" s="54">
        <v>0</v>
      </c>
      <c r="BP7" s="54">
        <v>0</v>
      </c>
      <c r="BQ7" s="54">
        <v>0</v>
      </c>
      <c r="BR7" s="54">
        <v>0</v>
      </c>
      <c r="BS7" s="54">
        <v>0</v>
      </c>
      <c r="BT7" s="54">
        <f>SUM(AQ7:BI7)</f>
        <v>4756.8900000000003</v>
      </c>
      <c r="BU7" s="54">
        <f>Z7+AP7+BJ7</f>
        <v>2281.37</v>
      </c>
      <c r="BV7" s="54">
        <v>13212.74</v>
      </c>
      <c r="BW7" s="54">
        <v>7606</v>
      </c>
      <c r="BX7" s="54">
        <v>5606.74</v>
      </c>
    </row>
    <row r="8" spans="1:95" x14ac:dyDescent="0.2">
      <c r="A8" s="52" t="s">
        <v>123</v>
      </c>
      <c r="B8" s="53" t="s">
        <v>124</v>
      </c>
      <c r="C8" s="53" t="s">
        <v>125</v>
      </c>
      <c r="D8" s="54">
        <f>P8</f>
        <v>71481</v>
      </c>
      <c r="E8" s="54">
        <v>69481</v>
      </c>
      <c r="F8" s="54">
        <v>2000</v>
      </c>
      <c r="G8" s="54">
        <v>0</v>
      </c>
      <c r="H8" s="54">
        <v>0</v>
      </c>
      <c r="I8" s="54">
        <v>0</v>
      </c>
      <c r="J8" s="54">
        <v>0</v>
      </c>
      <c r="K8" s="54">
        <v>0</v>
      </c>
      <c r="L8" s="54">
        <v>0</v>
      </c>
      <c r="M8" s="54">
        <v>0</v>
      </c>
      <c r="N8" s="54">
        <v>0</v>
      </c>
      <c r="O8" s="54">
        <f>H8+J8+L8+N8</f>
        <v>0</v>
      </c>
      <c r="P8" s="54">
        <f>E8+F8-O8</f>
        <v>71481</v>
      </c>
      <c r="Q8" s="54">
        <v>8337.7199999999993</v>
      </c>
      <c r="R8" s="54">
        <v>100</v>
      </c>
      <c r="S8" s="54">
        <v>900</v>
      </c>
      <c r="T8" s="54">
        <v>100</v>
      </c>
      <c r="U8" s="54">
        <f>SUM(Q8:T8)</f>
        <v>9437.7199999999993</v>
      </c>
      <c r="V8" s="54">
        <v>6253.29</v>
      </c>
      <c r="W8" s="54">
        <v>1389.62</v>
      </c>
      <c r="X8" s="54">
        <v>900</v>
      </c>
      <c r="Y8" s="54">
        <v>10777.07</v>
      </c>
      <c r="Z8" s="54">
        <f>V8+W8+X8+Y8</f>
        <v>19319.98</v>
      </c>
      <c r="AA8" s="54">
        <v>0</v>
      </c>
      <c r="AB8" s="54">
        <v>0</v>
      </c>
      <c r="AC8" s="54">
        <v>0</v>
      </c>
      <c r="AD8" s="54">
        <v>0</v>
      </c>
      <c r="AE8" s="54">
        <v>0</v>
      </c>
      <c r="AF8" s="54">
        <v>0</v>
      </c>
      <c r="AG8" s="54">
        <v>0</v>
      </c>
      <c r="AH8" s="54">
        <v>0</v>
      </c>
      <c r="AI8" s="54">
        <v>0</v>
      </c>
      <c r="AJ8" s="54">
        <v>0</v>
      </c>
      <c r="AK8" s="54">
        <v>400</v>
      </c>
      <c r="AL8" s="54">
        <v>0</v>
      </c>
      <c r="AM8" s="54">
        <v>0</v>
      </c>
      <c r="AN8" s="54">
        <v>0</v>
      </c>
      <c r="AO8" s="54">
        <v>0</v>
      </c>
      <c r="AP8" s="54">
        <v>0</v>
      </c>
      <c r="AQ8" s="54">
        <v>0</v>
      </c>
      <c r="AR8" s="54">
        <v>0</v>
      </c>
      <c r="AS8" s="54">
        <v>0</v>
      </c>
      <c r="AT8" s="54">
        <v>0</v>
      </c>
      <c r="AU8" s="54">
        <f>SUM(AA8:AO8)</f>
        <v>400</v>
      </c>
      <c r="AV8" s="54">
        <v>0</v>
      </c>
      <c r="AW8" s="54">
        <v>0</v>
      </c>
      <c r="AX8" s="54">
        <v>0</v>
      </c>
      <c r="AY8" s="54">
        <v>0</v>
      </c>
      <c r="AZ8" s="54">
        <v>0</v>
      </c>
      <c r="BA8" s="54">
        <v>0</v>
      </c>
      <c r="BB8" s="54">
        <v>3678.47</v>
      </c>
      <c r="BC8" s="54">
        <v>0</v>
      </c>
      <c r="BD8" s="54">
        <v>0</v>
      </c>
      <c r="BE8" s="54">
        <v>0</v>
      </c>
      <c r="BF8" s="54">
        <v>0</v>
      </c>
      <c r="BG8" s="54">
        <v>0</v>
      </c>
      <c r="BH8" s="54">
        <v>0</v>
      </c>
      <c r="BI8" s="54">
        <v>6005</v>
      </c>
      <c r="BJ8" s="54">
        <v>0</v>
      </c>
      <c r="BK8" s="54">
        <v>0</v>
      </c>
      <c r="BL8" s="54">
        <v>0</v>
      </c>
      <c r="BM8" s="54">
        <v>0</v>
      </c>
      <c r="BN8" s="54">
        <v>0</v>
      </c>
      <c r="BO8" s="54">
        <v>16979.77</v>
      </c>
      <c r="BP8" s="54">
        <v>0</v>
      </c>
      <c r="BQ8" s="54">
        <v>0</v>
      </c>
      <c r="BR8" s="54">
        <v>0</v>
      </c>
      <c r="BS8" s="54">
        <v>0</v>
      </c>
      <c r="BT8" s="54">
        <f>SUM(AQ8:BI8)</f>
        <v>10083.469999999999</v>
      </c>
      <c r="BU8" s="54">
        <f>Z8+AP8+BJ8</f>
        <v>19319.98</v>
      </c>
      <c r="BV8" s="54">
        <v>25097.78</v>
      </c>
      <c r="BW8" s="54">
        <v>13548</v>
      </c>
      <c r="BX8" s="54">
        <v>11549.78</v>
      </c>
    </row>
    <row r="9" spans="1:95" x14ac:dyDescent="0.2">
      <c r="A9" s="52" t="s">
        <v>126</v>
      </c>
      <c r="B9" s="53" t="s">
        <v>127</v>
      </c>
      <c r="C9" s="53" t="s">
        <v>128</v>
      </c>
      <c r="D9" s="54">
        <f>P9</f>
        <v>51052</v>
      </c>
      <c r="E9" s="54">
        <v>49052</v>
      </c>
      <c r="F9" s="54">
        <v>2000</v>
      </c>
      <c r="G9" s="54">
        <v>0</v>
      </c>
      <c r="H9" s="54">
        <v>0</v>
      </c>
      <c r="I9" s="54">
        <v>0</v>
      </c>
      <c r="J9" s="54">
        <v>0</v>
      </c>
      <c r="K9" s="54">
        <v>0</v>
      </c>
      <c r="L9" s="54">
        <v>0</v>
      </c>
      <c r="M9" s="54">
        <v>0</v>
      </c>
      <c r="N9" s="54">
        <v>0</v>
      </c>
      <c r="O9" s="54">
        <f>H9+J9+L9+N9</f>
        <v>0</v>
      </c>
      <c r="P9" s="54">
        <f>E9+F9-O9</f>
        <v>51052</v>
      </c>
      <c r="Q9" s="54">
        <v>5886.24</v>
      </c>
      <c r="R9" s="54">
        <v>100</v>
      </c>
      <c r="S9" s="54">
        <v>735.78</v>
      </c>
      <c r="T9" s="54">
        <v>100</v>
      </c>
      <c r="U9" s="54">
        <f>SUM(Q9:T9)</f>
        <v>6822.0199999999995</v>
      </c>
      <c r="V9" s="54">
        <v>4414.68</v>
      </c>
      <c r="W9" s="54">
        <v>981.04</v>
      </c>
      <c r="X9" s="54">
        <v>735.78</v>
      </c>
      <c r="Y9" s="54">
        <v>5328.4</v>
      </c>
      <c r="Z9" s="54">
        <f>V9+W9+X9+Y9</f>
        <v>11459.9</v>
      </c>
      <c r="AA9" s="54">
        <v>0</v>
      </c>
      <c r="AB9" s="54">
        <v>0</v>
      </c>
      <c r="AC9" s="54">
        <v>0</v>
      </c>
      <c r="AD9" s="54">
        <v>0</v>
      </c>
      <c r="AE9" s="54">
        <v>0</v>
      </c>
      <c r="AF9" s="54">
        <v>0</v>
      </c>
      <c r="AG9" s="54">
        <v>0</v>
      </c>
      <c r="AH9" s="54">
        <v>0</v>
      </c>
      <c r="AI9" s="54">
        <v>0</v>
      </c>
      <c r="AJ9" s="54">
        <v>0</v>
      </c>
      <c r="AK9" s="54">
        <v>660</v>
      </c>
      <c r="AL9" s="54">
        <v>0</v>
      </c>
      <c r="AM9" s="54">
        <v>0</v>
      </c>
      <c r="AN9" s="54">
        <v>1000</v>
      </c>
      <c r="AO9" s="54">
        <v>0</v>
      </c>
      <c r="AP9" s="54">
        <v>0</v>
      </c>
      <c r="AQ9" s="54">
        <v>0</v>
      </c>
      <c r="AR9" s="54">
        <v>0</v>
      </c>
      <c r="AS9" s="54">
        <v>0</v>
      </c>
      <c r="AT9" s="54">
        <v>0</v>
      </c>
      <c r="AU9" s="54">
        <f>SUM(AA9:AO9)</f>
        <v>1660</v>
      </c>
      <c r="AV9" s="54">
        <v>0</v>
      </c>
      <c r="AW9" s="54">
        <v>0</v>
      </c>
      <c r="AX9" s="54">
        <v>0</v>
      </c>
      <c r="AY9" s="54">
        <v>0</v>
      </c>
      <c r="AZ9" s="54">
        <v>0</v>
      </c>
      <c r="BA9" s="54">
        <v>0</v>
      </c>
      <c r="BB9" s="54">
        <v>0</v>
      </c>
      <c r="BC9" s="54">
        <v>0</v>
      </c>
      <c r="BD9" s="54">
        <v>0</v>
      </c>
      <c r="BE9" s="54">
        <v>0</v>
      </c>
      <c r="BF9" s="54">
        <v>0</v>
      </c>
      <c r="BG9" s="54">
        <v>0</v>
      </c>
      <c r="BH9" s="54">
        <v>0</v>
      </c>
      <c r="BI9" s="54">
        <v>0</v>
      </c>
      <c r="BJ9" s="54">
        <v>0</v>
      </c>
      <c r="BK9" s="54">
        <v>0</v>
      </c>
      <c r="BL9" s="54">
        <v>0</v>
      </c>
      <c r="BM9" s="54">
        <v>0</v>
      </c>
      <c r="BN9" s="54">
        <v>0</v>
      </c>
      <c r="BO9" s="54">
        <v>0</v>
      </c>
      <c r="BP9" s="54">
        <v>0</v>
      </c>
      <c r="BQ9" s="54">
        <v>0</v>
      </c>
      <c r="BR9" s="54">
        <v>0</v>
      </c>
      <c r="BS9" s="54">
        <v>0</v>
      </c>
      <c r="BT9" s="54">
        <f>SUM(AQ9:BI9)</f>
        <v>1660</v>
      </c>
      <c r="BU9" s="54">
        <f>Z9+AP9+BJ9</f>
        <v>11459.9</v>
      </c>
      <c r="BV9" s="54">
        <v>37932.1</v>
      </c>
      <c r="BW9" s="54">
        <v>19966</v>
      </c>
      <c r="BX9" s="54">
        <v>17966.099999999999</v>
      </c>
    </row>
    <row r="10" spans="1:95" x14ac:dyDescent="0.2">
      <c r="A10" s="52" t="s">
        <v>129</v>
      </c>
      <c r="B10" s="53" t="s">
        <v>130</v>
      </c>
      <c r="C10" s="53" t="s">
        <v>131</v>
      </c>
      <c r="D10" s="54">
        <f>P10</f>
        <v>116521.9</v>
      </c>
      <c r="E10" s="54">
        <v>114521.9</v>
      </c>
      <c r="F10" s="54">
        <v>2000</v>
      </c>
      <c r="G10" s="54">
        <v>0</v>
      </c>
      <c r="H10" s="54">
        <v>0</v>
      </c>
      <c r="I10" s="54">
        <v>0</v>
      </c>
      <c r="J10" s="54">
        <v>0</v>
      </c>
      <c r="K10" s="54">
        <v>0</v>
      </c>
      <c r="L10" s="54">
        <v>0</v>
      </c>
      <c r="M10" s="54">
        <v>0</v>
      </c>
      <c r="N10" s="54">
        <v>0</v>
      </c>
      <c r="O10" s="54">
        <f>H10+J10+L10+N10</f>
        <v>0</v>
      </c>
      <c r="P10" s="54">
        <f>E10+F10-O10</f>
        <v>116521.9</v>
      </c>
      <c r="Q10" s="54">
        <v>13742.63</v>
      </c>
      <c r="R10" s="54">
        <v>100</v>
      </c>
      <c r="S10" s="54">
        <v>900</v>
      </c>
      <c r="T10" s="54">
        <v>100</v>
      </c>
      <c r="U10" s="54">
        <f>SUM(Q10:T10)</f>
        <v>14842.63</v>
      </c>
      <c r="V10" s="54">
        <v>10306.969999999999</v>
      </c>
      <c r="W10" s="54">
        <v>2290.44</v>
      </c>
      <c r="X10" s="54">
        <v>900</v>
      </c>
      <c r="Y10" s="54">
        <v>25040.400000000001</v>
      </c>
      <c r="Z10" s="54">
        <f>V10+W10+X10+Y10</f>
        <v>38537.81</v>
      </c>
      <c r="AA10" s="54">
        <v>0</v>
      </c>
      <c r="AB10" s="54">
        <v>0</v>
      </c>
      <c r="AC10" s="54">
        <v>115.2</v>
      </c>
      <c r="AD10" s="54">
        <v>0</v>
      </c>
      <c r="AE10" s="54">
        <v>0</v>
      </c>
      <c r="AF10" s="54">
        <v>0</v>
      </c>
      <c r="AG10" s="54">
        <v>0</v>
      </c>
      <c r="AH10" s="54">
        <v>0</v>
      </c>
      <c r="AI10" s="54">
        <v>0</v>
      </c>
      <c r="AJ10" s="54">
        <v>0</v>
      </c>
      <c r="AK10" s="54">
        <v>595</v>
      </c>
      <c r="AL10" s="54">
        <v>0</v>
      </c>
      <c r="AM10" s="54">
        <v>0</v>
      </c>
      <c r="AN10" s="54">
        <v>5000</v>
      </c>
      <c r="AO10" s="54">
        <v>0</v>
      </c>
      <c r="AP10" s="54">
        <v>0</v>
      </c>
      <c r="AQ10" s="54">
        <v>0</v>
      </c>
      <c r="AR10" s="54">
        <v>0</v>
      </c>
      <c r="AS10" s="54">
        <v>0</v>
      </c>
      <c r="AT10" s="54">
        <v>0</v>
      </c>
      <c r="AU10" s="54">
        <f>SUM(AA10:AO10)</f>
        <v>5710.2</v>
      </c>
      <c r="AV10" s="54">
        <v>18940.939999999999</v>
      </c>
      <c r="AW10" s="54">
        <v>0</v>
      </c>
      <c r="AX10" s="54">
        <v>0</v>
      </c>
      <c r="AY10" s="54">
        <v>0</v>
      </c>
      <c r="AZ10" s="54">
        <v>655.56</v>
      </c>
      <c r="BA10" s="54">
        <v>0</v>
      </c>
      <c r="BB10" s="54">
        <v>0</v>
      </c>
      <c r="BC10" s="54">
        <v>0</v>
      </c>
      <c r="BD10" s="54">
        <v>0</v>
      </c>
      <c r="BE10" s="54">
        <v>0</v>
      </c>
      <c r="BF10" s="54">
        <v>0</v>
      </c>
      <c r="BG10" s="54">
        <v>0</v>
      </c>
      <c r="BH10" s="54">
        <v>0</v>
      </c>
      <c r="BI10" s="54">
        <v>0</v>
      </c>
      <c r="BJ10" s="54">
        <v>0</v>
      </c>
      <c r="BK10" s="54">
        <v>0</v>
      </c>
      <c r="BL10" s="54">
        <v>0</v>
      </c>
      <c r="BM10" s="54">
        <v>0</v>
      </c>
      <c r="BN10" s="54">
        <v>0</v>
      </c>
      <c r="BO10" s="54">
        <v>0</v>
      </c>
      <c r="BP10" s="54">
        <v>9634.44</v>
      </c>
      <c r="BQ10" s="54">
        <v>0</v>
      </c>
      <c r="BR10" s="54">
        <v>0</v>
      </c>
      <c r="BS10" s="54">
        <v>0</v>
      </c>
      <c r="BT10" s="54">
        <f>SUM(AQ10:BI10)</f>
        <v>25306.7</v>
      </c>
      <c r="BU10" s="54">
        <f>Z10+AP10+BJ10</f>
        <v>38537.81</v>
      </c>
      <c r="BV10" s="54">
        <v>43042.95</v>
      </c>
      <c r="BW10" s="54">
        <v>22521</v>
      </c>
      <c r="BX10" s="54">
        <v>20521.95</v>
      </c>
    </row>
    <row r="11" spans="1:95" x14ac:dyDescent="0.2">
      <c r="A11" s="52" t="s">
        <v>132</v>
      </c>
      <c r="B11" s="53" t="s">
        <v>133</v>
      </c>
      <c r="C11" s="53" t="s">
        <v>114</v>
      </c>
      <c r="D11" s="54">
        <f>P11</f>
        <v>46184</v>
      </c>
      <c r="E11" s="54">
        <v>44184</v>
      </c>
      <c r="F11" s="54">
        <v>2000</v>
      </c>
      <c r="G11" s="54">
        <v>0</v>
      </c>
      <c r="H11" s="54">
        <v>0</v>
      </c>
      <c r="I11" s="54">
        <v>0</v>
      </c>
      <c r="J11" s="54">
        <v>0</v>
      </c>
      <c r="K11" s="54">
        <v>0</v>
      </c>
      <c r="L11" s="54">
        <v>0</v>
      </c>
      <c r="M11" s="54">
        <v>0</v>
      </c>
      <c r="N11" s="54">
        <v>0</v>
      </c>
      <c r="O11" s="54">
        <f>H11+J11+L11+N11</f>
        <v>0</v>
      </c>
      <c r="P11" s="54">
        <f>E11+F11-O11</f>
        <v>46184</v>
      </c>
      <c r="Q11" s="54">
        <v>5302.08</v>
      </c>
      <c r="R11" s="54">
        <v>100</v>
      </c>
      <c r="S11" s="54">
        <v>662.76</v>
      </c>
      <c r="T11" s="54">
        <v>100</v>
      </c>
      <c r="U11" s="54">
        <f>SUM(Q11:T11)</f>
        <v>6164.84</v>
      </c>
      <c r="V11" s="54">
        <v>3976.56</v>
      </c>
      <c r="W11" s="54">
        <v>883.68</v>
      </c>
      <c r="X11" s="54">
        <v>662.76</v>
      </c>
      <c r="Y11" s="54">
        <v>3990.99</v>
      </c>
      <c r="Z11" s="54">
        <f>V11+W11+X11+Y11</f>
        <v>9513.99</v>
      </c>
      <c r="AA11" s="54">
        <v>0</v>
      </c>
      <c r="AB11" s="54">
        <v>0</v>
      </c>
      <c r="AC11" s="54">
        <v>0</v>
      </c>
      <c r="AD11" s="54">
        <v>0</v>
      </c>
      <c r="AE11" s="54">
        <v>0</v>
      </c>
      <c r="AF11" s="54">
        <v>0</v>
      </c>
      <c r="AG11" s="54">
        <v>0</v>
      </c>
      <c r="AH11" s="54">
        <v>0</v>
      </c>
      <c r="AI11" s="54">
        <v>0</v>
      </c>
      <c r="AJ11" s="54">
        <v>0</v>
      </c>
      <c r="AK11" s="54">
        <v>660</v>
      </c>
      <c r="AL11" s="54">
        <v>0</v>
      </c>
      <c r="AM11" s="54">
        <v>0</v>
      </c>
      <c r="AN11" s="54">
        <v>1000</v>
      </c>
      <c r="AO11" s="54">
        <v>0</v>
      </c>
      <c r="AP11" s="54">
        <v>0</v>
      </c>
      <c r="AQ11" s="54">
        <v>0</v>
      </c>
      <c r="AR11" s="54">
        <v>0</v>
      </c>
      <c r="AS11" s="54">
        <v>0</v>
      </c>
      <c r="AT11" s="54">
        <v>0</v>
      </c>
      <c r="AU11" s="54">
        <f>SUM(AA11:AO11)</f>
        <v>1660</v>
      </c>
      <c r="AV11" s="54">
        <v>7136</v>
      </c>
      <c r="AW11" s="54">
        <v>500</v>
      </c>
      <c r="AX11" s="54">
        <v>0</v>
      </c>
      <c r="AY11" s="54">
        <v>0</v>
      </c>
      <c r="AZ11" s="54">
        <v>1311.12</v>
      </c>
      <c r="BA11" s="54">
        <v>0</v>
      </c>
      <c r="BB11" s="54">
        <v>2023.62</v>
      </c>
      <c r="BC11" s="54">
        <v>0</v>
      </c>
      <c r="BD11" s="54">
        <v>0</v>
      </c>
      <c r="BE11" s="54">
        <v>0</v>
      </c>
      <c r="BF11" s="54">
        <v>0</v>
      </c>
      <c r="BG11" s="54">
        <v>0</v>
      </c>
      <c r="BH11" s="54">
        <v>0</v>
      </c>
      <c r="BI11" s="54">
        <v>0</v>
      </c>
      <c r="BJ11" s="54">
        <v>0</v>
      </c>
      <c r="BK11" s="54">
        <v>0</v>
      </c>
      <c r="BL11" s="54">
        <v>0</v>
      </c>
      <c r="BM11" s="54">
        <v>0</v>
      </c>
      <c r="BN11" s="54">
        <v>0</v>
      </c>
      <c r="BO11" s="54">
        <v>0</v>
      </c>
      <c r="BP11" s="54">
        <v>9634.44</v>
      </c>
      <c r="BQ11" s="54">
        <v>0</v>
      </c>
      <c r="BR11" s="54">
        <v>0</v>
      </c>
      <c r="BS11" s="54">
        <v>0</v>
      </c>
      <c r="BT11" s="54">
        <f>SUM(AQ11:BI11)</f>
        <v>12630.739999999998</v>
      </c>
      <c r="BU11" s="54">
        <f>Z11+AP11+BJ11</f>
        <v>9513.99</v>
      </c>
      <c r="BV11" s="54">
        <v>14404.83</v>
      </c>
      <c r="BW11" s="54">
        <v>8202</v>
      </c>
      <c r="BX11" s="54">
        <v>6202.83</v>
      </c>
    </row>
    <row r="12" spans="1:95" x14ac:dyDescent="0.2">
      <c r="A12" s="52" t="s">
        <v>134</v>
      </c>
      <c r="B12" s="53" t="s">
        <v>135</v>
      </c>
      <c r="C12" s="53" t="s">
        <v>122</v>
      </c>
      <c r="D12" s="54">
        <f>P12</f>
        <v>20251</v>
      </c>
      <c r="E12" s="54">
        <v>18251</v>
      </c>
      <c r="F12" s="54">
        <v>2000</v>
      </c>
      <c r="G12" s="54">
        <v>0</v>
      </c>
      <c r="H12" s="54">
        <v>0</v>
      </c>
      <c r="I12" s="54">
        <v>0</v>
      </c>
      <c r="J12" s="54">
        <v>0</v>
      </c>
      <c r="K12" s="54">
        <v>0</v>
      </c>
      <c r="L12" s="54">
        <v>0</v>
      </c>
      <c r="M12" s="54">
        <v>0</v>
      </c>
      <c r="N12" s="54">
        <v>0</v>
      </c>
      <c r="O12" s="54">
        <f>H12+J12+L12+N12</f>
        <v>0</v>
      </c>
      <c r="P12" s="54">
        <f>E12+F12-O12</f>
        <v>20251</v>
      </c>
      <c r="Q12" s="54">
        <v>2190.12</v>
      </c>
      <c r="R12" s="54">
        <v>100</v>
      </c>
      <c r="S12" s="54">
        <v>273.77</v>
      </c>
      <c r="T12" s="54">
        <v>100</v>
      </c>
      <c r="U12" s="54">
        <f>SUM(Q12:T12)</f>
        <v>2663.89</v>
      </c>
      <c r="V12" s="54">
        <v>1642.59</v>
      </c>
      <c r="W12" s="54">
        <v>365.02</v>
      </c>
      <c r="X12" s="54">
        <v>273.76</v>
      </c>
      <c r="Y12" s="54">
        <v>0</v>
      </c>
      <c r="Z12" s="54">
        <f>V12+W12+X12+Y12</f>
        <v>2281.37</v>
      </c>
      <c r="AA12" s="54">
        <v>0</v>
      </c>
      <c r="AB12" s="54">
        <v>0</v>
      </c>
      <c r="AC12" s="54">
        <v>0</v>
      </c>
      <c r="AD12" s="54">
        <v>0</v>
      </c>
      <c r="AE12" s="54">
        <v>0</v>
      </c>
      <c r="AF12" s="54">
        <v>0</v>
      </c>
      <c r="AG12" s="54">
        <v>0</v>
      </c>
      <c r="AH12" s="54">
        <v>0</v>
      </c>
      <c r="AI12" s="54">
        <v>0</v>
      </c>
      <c r="AJ12" s="54">
        <v>0</v>
      </c>
      <c r="AK12" s="54">
        <v>400</v>
      </c>
      <c r="AL12" s="54">
        <v>0</v>
      </c>
      <c r="AM12" s="54">
        <v>0</v>
      </c>
      <c r="AN12" s="54">
        <v>0</v>
      </c>
      <c r="AO12" s="54">
        <v>0</v>
      </c>
      <c r="AP12" s="54">
        <v>0</v>
      </c>
      <c r="AQ12" s="54">
        <v>0</v>
      </c>
      <c r="AR12" s="54">
        <v>0</v>
      </c>
      <c r="AS12" s="54">
        <v>0</v>
      </c>
      <c r="AT12" s="54">
        <v>0</v>
      </c>
      <c r="AU12" s="54">
        <f>SUM(AA12:AO12)</f>
        <v>400</v>
      </c>
      <c r="AV12" s="54">
        <v>2403.23</v>
      </c>
      <c r="AW12" s="54">
        <v>200</v>
      </c>
      <c r="AX12" s="54">
        <v>0</v>
      </c>
      <c r="AY12" s="54">
        <v>0</v>
      </c>
      <c r="AZ12" s="54">
        <v>655.56</v>
      </c>
      <c r="BA12" s="54">
        <v>0</v>
      </c>
      <c r="BB12" s="54">
        <v>1502.12</v>
      </c>
      <c r="BC12" s="54">
        <v>0</v>
      </c>
      <c r="BD12" s="54">
        <v>0</v>
      </c>
      <c r="BE12" s="54">
        <v>0</v>
      </c>
      <c r="BF12" s="54">
        <v>0</v>
      </c>
      <c r="BG12" s="54">
        <v>0</v>
      </c>
      <c r="BH12" s="54">
        <v>0</v>
      </c>
      <c r="BI12" s="54">
        <v>0</v>
      </c>
      <c r="BJ12" s="54">
        <v>0</v>
      </c>
      <c r="BK12" s="54">
        <v>0</v>
      </c>
      <c r="BL12" s="54">
        <v>0</v>
      </c>
      <c r="BM12" s="54">
        <v>0</v>
      </c>
      <c r="BN12" s="54">
        <v>0</v>
      </c>
      <c r="BO12" s="54">
        <v>0</v>
      </c>
      <c r="BP12" s="54">
        <v>0</v>
      </c>
      <c r="BQ12" s="54">
        <v>0</v>
      </c>
      <c r="BR12" s="54">
        <v>0</v>
      </c>
      <c r="BS12" s="54">
        <v>0</v>
      </c>
      <c r="BT12" s="54">
        <f>SUM(AQ12:BI12)</f>
        <v>5160.91</v>
      </c>
      <c r="BU12" s="54">
        <f>Z12+AP12+BJ12</f>
        <v>2281.37</v>
      </c>
      <c r="BV12" s="54">
        <v>12808.72</v>
      </c>
      <c r="BW12" s="54">
        <v>7404</v>
      </c>
      <c r="BX12" s="54">
        <v>5404.72</v>
      </c>
    </row>
    <row r="13" spans="1:95" x14ac:dyDescent="0.2">
      <c r="A13" s="52" t="s">
        <v>136</v>
      </c>
      <c r="B13" s="53" t="s">
        <v>137</v>
      </c>
      <c r="C13" s="53" t="s">
        <v>114</v>
      </c>
      <c r="D13" s="54">
        <f>P13</f>
        <v>45681</v>
      </c>
      <c r="E13" s="54">
        <v>43681</v>
      </c>
      <c r="F13" s="54">
        <v>2000</v>
      </c>
      <c r="G13" s="54">
        <v>0</v>
      </c>
      <c r="H13" s="54">
        <v>0</v>
      </c>
      <c r="I13" s="54">
        <v>0</v>
      </c>
      <c r="J13" s="54">
        <v>0</v>
      </c>
      <c r="K13" s="54">
        <v>0</v>
      </c>
      <c r="L13" s="54">
        <v>0</v>
      </c>
      <c r="M13" s="54">
        <v>0</v>
      </c>
      <c r="N13" s="54">
        <v>0</v>
      </c>
      <c r="O13" s="54">
        <f>H13+J13+L13+N13</f>
        <v>0</v>
      </c>
      <c r="P13" s="54">
        <f>E13+F13-O13</f>
        <v>45681</v>
      </c>
      <c r="Q13" s="54">
        <v>5241.72</v>
      </c>
      <c r="R13" s="54">
        <v>100</v>
      </c>
      <c r="S13" s="54">
        <v>655.22</v>
      </c>
      <c r="T13" s="54">
        <v>100</v>
      </c>
      <c r="U13" s="54">
        <f>SUM(Q13:T13)</f>
        <v>6096.9400000000005</v>
      </c>
      <c r="V13" s="54">
        <v>3931.29</v>
      </c>
      <c r="W13" s="54">
        <v>873.62</v>
      </c>
      <c r="X13" s="54">
        <v>655.21</v>
      </c>
      <c r="Y13" s="54">
        <v>3911.3</v>
      </c>
      <c r="Z13" s="54">
        <f>V13+W13+X13+Y13</f>
        <v>9371.42</v>
      </c>
      <c r="AA13" s="54">
        <v>0</v>
      </c>
      <c r="AB13" s="54">
        <v>0</v>
      </c>
      <c r="AC13" s="54">
        <v>0</v>
      </c>
      <c r="AD13" s="54">
        <v>0</v>
      </c>
      <c r="AE13" s="54">
        <v>0</v>
      </c>
      <c r="AF13" s="54">
        <v>0</v>
      </c>
      <c r="AG13" s="54">
        <v>0</v>
      </c>
      <c r="AH13" s="54">
        <v>0</v>
      </c>
      <c r="AI13" s="54">
        <v>0</v>
      </c>
      <c r="AJ13" s="54">
        <v>0</v>
      </c>
      <c r="AK13" s="54">
        <v>0</v>
      </c>
      <c r="AL13" s="54">
        <v>0</v>
      </c>
      <c r="AM13" s="54">
        <v>0</v>
      </c>
      <c r="AN13" s="54">
        <v>0</v>
      </c>
      <c r="AO13" s="54">
        <v>0</v>
      </c>
      <c r="AP13" s="54">
        <v>0</v>
      </c>
      <c r="AQ13" s="54">
        <v>0</v>
      </c>
      <c r="AR13" s="54">
        <v>0</v>
      </c>
      <c r="AS13" s="54">
        <v>0</v>
      </c>
      <c r="AT13" s="54">
        <v>0</v>
      </c>
      <c r="AU13" s="54">
        <f>SUM(AA13:AO13)</f>
        <v>0</v>
      </c>
      <c r="AV13" s="54">
        <v>7048.75</v>
      </c>
      <c r="AW13" s="54">
        <v>0</v>
      </c>
      <c r="AX13" s="54">
        <v>0</v>
      </c>
      <c r="AY13" s="54">
        <v>0</v>
      </c>
      <c r="AZ13" s="54">
        <v>1250.33</v>
      </c>
      <c r="BA13" s="54">
        <v>0</v>
      </c>
      <c r="BB13" s="54">
        <v>0</v>
      </c>
      <c r="BC13" s="54">
        <v>0</v>
      </c>
      <c r="BD13" s="54">
        <v>0</v>
      </c>
      <c r="BE13" s="54">
        <v>0</v>
      </c>
      <c r="BF13" s="54">
        <v>0</v>
      </c>
      <c r="BG13" s="54">
        <v>0</v>
      </c>
      <c r="BH13" s="54">
        <v>0</v>
      </c>
      <c r="BI13" s="54">
        <v>0</v>
      </c>
      <c r="BJ13" s="54">
        <v>0</v>
      </c>
      <c r="BK13" s="54">
        <v>0</v>
      </c>
      <c r="BL13" s="54">
        <v>0</v>
      </c>
      <c r="BM13" s="54">
        <v>0</v>
      </c>
      <c r="BN13" s="54">
        <v>0</v>
      </c>
      <c r="BO13" s="54">
        <v>0</v>
      </c>
      <c r="BP13" s="54">
        <v>9634.44</v>
      </c>
      <c r="BQ13" s="54">
        <v>0</v>
      </c>
      <c r="BR13" s="54">
        <v>0</v>
      </c>
      <c r="BS13" s="54">
        <v>0</v>
      </c>
      <c r="BT13" s="54">
        <f>SUM(AQ13:BI13)</f>
        <v>8299.08</v>
      </c>
      <c r="BU13" s="54">
        <f>Z13+AP13+BJ13</f>
        <v>9371.42</v>
      </c>
      <c r="BV13" s="54">
        <v>18376.060000000001</v>
      </c>
      <c r="BW13" s="54">
        <v>10188</v>
      </c>
      <c r="BX13" s="54">
        <v>8188.06</v>
      </c>
    </row>
    <row r="14" spans="1:95" x14ac:dyDescent="0.2">
      <c r="A14" s="52" t="s">
        <v>138</v>
      </c>
      <c r="B14" s="53" t="s">
        <v>139</v>
      </c>
      <c r="C14" s="53" t="s">
        <v>140</v>
      </c>
      <c r="D14" s="54">
        <f>P14</f>
        <v>71481</v>
      </c>
      <c r="E14" s="54">
        <v>69481</v>
      </c>
      <c r="F14" s="54">
        <v>2000</v>
      </c>
      <c r="G14" s="54">
        <v>0</v>
      </c>
      <c r="H14" s="54">
        <v>0</v>
      </c>
      <c r="I14" s="54">
        <v>0</v>
      </c>
      <c r="J14" s="54">
        <v>0</v>
      </c>
      <c r="K14" s="54">
        <v>0</v>
      </c>
      <c r="L14" s="54">
        <v>0</v>
      </c>
      <c r="M14" s="54">
        <v>0</v>
      </c>
      <c r="N14" s="54">
        <v>0</v>
      </c>
      <c r="O14" s="54">
        <f>H14+J14+L14+N14</f>
        <v>0</v>
      </c>
      <c r="P14" s="54">
        <f>E14+F14-O14</f>
        <v>71481</v>
      </c>
      <c r="Q14" s="54">
        <v>8337.7199999999993</v>
      </c>
      <c r="R14" s="54">
        <v>100</v>
      </c>
      <c r="S14" s="54">
        <v>900</v>
      </c>
      <c r="T14" s="54">
        <v>100</v>
      </c>
      <c r="U14" s="54">
        <f>SUM(Q14:T14)</f>
        <v>9437.7199999999993</v>
      </c>
      <c r="V14" s="54">
        <v>6253.29</v>
      </c>
      <c r="W14" s="54">
        <v>1389.62</v>
      </c>
      <c r="X14" s="54">
        <v>900</v>
      </c>
      <c r="Y14" s="54">
        <v>10786.36</v>
      </c>
      <c r="Z14" s="54">
        <f>V14+W14+X14+Y14</f>
        <v>19329.27</v>
      </c>
      <c r="AA14" s="54">
        <v>0</v>
      </c>
      <c r="AB14" s="54">
        <v>0</v>
      </c>
      <c r="AC14" s="54">
        <v>0</v>
      </c>
      <c r="AD14" s="54">
        <v>0</v>
      </c>
      <c r="AE14" s="54">
        <v>0</v>
      </c>
      <c r="AF14" s="54">
        <v>0</v>
      </c>
      <c r="AG14" s="54">
        <v>0</v>
      </c>
      <c r="AH14" s="54">
        <v>0</v>
      </c>
      <c r="AI14" s="54">
        <v>0</v>
      </c>
      <c r="AJ14" s="54">
        <v>0</v>
      </c>
      <c r="AK14" s="54">
        <v>400</v>
      </c>
      <c r="AL14" s="54">
        <v>0</v>
      </c>
      <c r="AM14" s="54">
        <v>0</v>
      </c>
      <c r="AN14" s="54">
        <v>1000</v>
      </c>
      <c r="AO14" s="54">
        <v>0</v>
      </c>
      <c r="AP14" s="54">
        <v>0</v>
      </c>
      <c r="AQ14" s="54">
        <v>0</v>
      </c>
      <c r="AR14" s="54">
        <v>0</v>
      </c>
      <c r="AS14" s="54">
        <v>0</v>
      </c>
      <c r="AT14" s="54">
        <v>0</v>
      </c>
      <c r="AU14" s="54">
        <f>SUM(AA14:AO14)</f>
        <v>1400</v>
      </c>
      <c r="AV14" s="54">
        <v>11330.01</v>
      </c>
      <c r="AW14" s="54">
        <v>0</v>
      </c>
      <c r="AX14" s="54">
        <v>0</v>
      </c>
      <c r="AY14" s="54">
        <v>0</v>
      </c>
      <c r="AZ14" s="54">
        <v>655.56</v>
      </c>
      <c r="BA14" s="54">
        <v>216.67</v>
      </c>
      <c r="BB14" s="54">
        <v>0</v>
      </c>
      <c r="BC14" s="54">
        <v>0</v>
      </c>
      <c r="BD14" s="54">
        <v>0</v>
      </c>
      <c r="BE14" s="54">
        <v>0</v>
      </c>
      <c r="BF14" s="54">
        <v>0</v>
      </c>
      <c r="BG14" s="54">
        <v>0</v>
      </c>
      <c r="BH14" s="54">
        <v>0</v>
      </c>
      <c r="BI14" s="54">
        <v>0</v>
      </c>
      <c r="BJ14" s="54">
        <v>0</v>
      </c>
      <c r="BK14" s="54">
        <v>0</v>
      </c>
      <c r="BL14" s="54">
        <v>0</v>
      </c>
      <c r="BM14" s="54">
        <v>0</v>
      </c>
      <c r="BN14" s="54">
        <v>0</v>
      </c>
      <c r="BO14" s="54">
        <v>0</v>
      </c>
      <c r="BP14" s="54">
        <v>9634.44</v>
      </c>
      <c r="BQ14" s="54">
        <v>0</v>
      </c>
      <c r="BR14" s="54">
        <v>0</v>
      </c>
      <c r="BS14" s="54">
        <v>0</v>
      </c>
      <c r="BT14" s="54">
        <f>SUM(AQ14:BI14)</f>
        <v>13602.24</v>
      </c>
      <c r="BU14" s="54">
        <f>Z14+AP14+BJ14</f>
        <v>19329.27</v>
      </c>
      <c r="BV14" s="54">
        <v>28915.05</v>
      </c>
      <c r="BW14" s="54">
        <v>15457</v>
      </c>
      <c r="BX14" s="54">
        <v>13458.05</v>
      </c>
    </row>
    <row r="15" spans="1:95" x14ac:dyDescent="0.2">
      <c r="A15" s="52" t="s">
        <v>141</v>
      </c>
      <c r="B15" s="53" t="s">
        <v>142</v>
      </c>
      <c r="C15" s="53" t="s">
        <v>122</v>
      </c>
      <c r="D15" s="54">
        <f>P15</f>
        <v>20583</v>
      </c>
      <c r="E15" s="54">
        <v>18583</v>
      </c>
      <c r="F15" s="54">
        <v>2000</v>
      </c>
      <c r="G15" s="54">
        <v>0</v>
      </c>
      <c r="H15" s="54">
        <v>0</v>
      </c>
      <c r="I15" s="54">
        <v>0</v>
      </c>
      <c r="J15" s="54">
        <v>0</v>
      </c>
      <c r="K15" s="54">
        <v>0</v>
      </c>
      <c r="L15" s="54">
        <v>0</v>
      </c>
      <c r="M15" s="54">
        <v>0</v>
      </c>
      <c r="N15" s="54">
        <v>0</v>
      </c>
      <c r="O15" s="54">
        <f>H15+J15+L15+N15</f>
        <v>0</v>
      </c>
      <c r="P15" s="54">
        <f>E15+F15-O15</f>
        <v>20583</v>
      </c>
      <c r="Q15" s="54">
        <v>2229.96</v>
      </c>
      <c r="R15" s="54">
        <v>100</v>
      </c>
      <c r="S15" s="54">
        <v>278.75</v>
      </c>
      <c r="T15" s="54">
        <v>100</v>
      </c>
      <c r="U15" s="54">
        <f>SUM(Q15:T15)</f>
        <v>2708.71</v>
      </c>
      <c r="V15" s="54">
        <v>1672.47</v>
      </c>
      <c r="W15" s="54">
        <v>371.66</v>
      </c>
      <c r="X15" s="54">
        <v>278.74</v>
      </c>
      <c r="Y15" s="54">
        <v>0</v>
      </c>
      <c r="Z15" s="54">
        <f>V15+W15+X15+Y15</f>
        <v>2322.87</v>
      </c>
      <c r="AA15" s="54">
        <v>0</v>
      </c>
      <c r="AB15" s="54">
        <v>0</v>
      </c>
      <c r="AC15" s="54">
        <v>0</v>
      </c>
      <c r="AD15" s="54">
        <v>0</v>
      </c>
      <c r="AE15" s="54">
        <v>0</v>
      </c>
      <c r="AF15" s="54">
        <v>0</v>
      </c>
      <c r="AG15" s="54">
        <v>0</v>
      </c>
      <c r="AH15" s="54">
        <v>0</v>
      </c>
      <c r="AI15" s="54">
        <v>0</v>
      </c>
      <c r="AJ15" s="54">
        <v>0</v>
      </c>
      <c r="AK15" s="54">
        <v>0</v>
      </c>
      <c r="AL15" s="54">
        <v>0</v>
      </c>
      <c r="AM15" s="54">
        <v>0</v>
      </c>
      <c r="AN15" s="54">
        <v>500</v>
      </c>
      <c r="AO15" s="54">
        <v>0</v>
      </c>
      <c r="AP15" s="54">
        <v>0</v>
      </c>
      <c r="AQ15" s="54">
        <v>0</v>
      </c>
      <c r="AR15" s="54">
        <v>0</v>
      </c>
      <c r="AS15" s="54">
        <v>0</v>
      </c>
      <c r="AT15" s="54">
        <v>0</v>
      </c>
      <c r="AU15" s="54">
        <f>SUM(AA15:AO15)</f>
        <v>500</v>
      </c>
      <c r="AV15" s="54">
        <v>1667.08</v>
      </c>
      <c r="AW15" s="54">
        <v>100</v>
      </c>
      <c r="AX15" s="54">
        <v>0</v>
      </c>
      <c r="AY15" s="54">
        <v>0</v>
      </c>
      <c r="AZ15" s="54">
        <v>954.91</v>
      </c>
      <c r="BA15" s="54">
        <v>0</v>
      </c>
      <c r="BB15" s="54">
        <v>0</v>
      </c>
      <c r="BC15" s="54">
        <v>0</v>
      </c>
      <c r="BD15" s="54">
        <v>0</v>
      </c>
      <c r="BE15" s="54">
        <v>0</v>
      </c>
      <c r="BF15" s="54">
        <v>0</v>
      </c>
      <c r="BG15" s="54">
        <v>0</v>
      </c>
      <c r="BH15" s="54">
        <v>0</v>
      </c>
      <c r="BI15" s="54">
        <v>2325</v>
      </c>
      <c r="BJ15" s="54">
        <v>0</v>
      </c>
      <c r="BK15" s="54">
        <v>0</v>
      </c>
      <c r="BL15" s="54">
        <v>0</v>
      </c>
      <c r="BM15" s="54">
        <v>0</v>
      </c>
      <c r="BN15" s="54">
        <v>0</v>
      </c>
      <c r="BO15" s="54">
        <v>0</v>
      </c>
      <c r="BP15" s="54">
        <v>0</v>
      </c>
      <c r="BQ15" s="54">
        <v>0</v>
      </c>
      <c r="BR15" s="54">
        <v>0</v>
      </c>
      <c r="BS15" s="54">
        <v>0</v>
      </c>
      <c r="BT15" s="54">
        <f>SUM(AQ15:BI15)</f>
        <v>5546.99</v>
      </c>
      <c r="BU15" s="54">
        <f>Z15+AP15+BJ15</f>
        <v>2322.87</v>
      </c>
      <c r="BV15" s="54">
        <v>12713.14</v>
      </c>
      <c r="BW15" s="54">
        <v>7356</v>
      </c>
      <c r="BX15" s="54">
        <v>5357.14</v>
      </c>
    </row>
    <row r="16" spans="1:95" x14ac:dyDescent="0.2">
      <c r="A16" s="52" t="s">
        <v>143</v>
      </c>
      <c r="B16" s="53" t="s">
        <v>144</v>
      </c>
      <c r="C16" s="53" t="s">
        <v>145</v>
      </c>
      <c r="D16" s="54">
        <f>P16</f>
        <v>35953</v>
      </c>
      <c r="E16" s="54">
        <v>33953</v>
      </c>
      <c r="F16" s="54">
        <v>2000</v>
      </c>
      <c r="G16" s="54">
        <v>0</v>
      </c>
      <c r="H16" s="54">
        <v>0</v>
      </c>
      <c r="I16" s="54">
        <v>0</v>
      </c>
      <c r="J16" s="54">
        <v>0</v>
      </c>
      <c r="K16" s="54">
        <v>0</v>
      </c>
      <c r="L16" s="54">
        <v>0</v>
      </c>
      <c r="M16" s="54">
        <v>0</v>
      </c>
      <c r="N16" s="54">
        <v>0</v>
      </c>
      <c r="O16" s="54">
        <f>H16+J16+L16+N16</f>
        <v>0</v>
      </c>
      <c r="P16" s="54">
        <f>E16+F16-O16</f>
        <v>35953</v>
      </c>
      <c r="Q16" s="54">
        <v>4074.36</v>
      </c>
      <c r="R16" s="54">
        <v>100</v>
      </c>
      <c r="S16" s="54">
        <v>509.3</v>
      </c>
      <c r="T16" s="54">
        <v>100</v>
      </c>
      <c r="U16" s="54">
        <f>SUM(Q16:T16)</f>
        <v>4783.6600000000008</v>
      </c>
      <c r="V16" s="54">
        <v>3055.77</v>
      </c>
      <c r="W16" s="54">
        <v>679.06</v>
      </c>
      <c r="X16" s="54">
        <v>509.29</v>
      </c>
      <c r="Y16" s="54">
        <v>1880.19</v>
      </c>
      <c r="Z16" s="54">
        <f>V16+W16+X16+Y16</f>
        <v>6124.3099999999995</v>
      </c>
      <c r="AA16" s="54">
        <v>0</v>
      </c>
      <c r="AB16" s="54">
        <v>0</v>
      </c>
      <c r="AC16" s="54">
        <v>0</v>
      </c>
      <c r="AD16" s="54">
        <v>0</v>
      </c>
      <c r="AE16" s="54">
        <v>0</v>
      </c>
      <c r="AF16" s="54">
        <v>0</v>
      </c>
      <c r="AG16" s="54">
        <v>0</v>
      </c>
      <c r="AH16" s="54">
        <v>0</v>
      </c>
      <c r="AI16" s="54">
        <v>0</v>
      </c>
      <c r="AJ16" s="54">
        <v>0</v>
      </c>
      <c r="AK16" s="54">
        <v>400</v>
      </c>
      <c r="AL16" s="54">
        <v>0</v>
      </c>
      <c r="AM16" s="54">
        <v>0</v>
      </c>
      <c r="AN16" s="54">
        <v>1000</v>
      </c>
      <c r="AO16" s="54">
        <v>0</v>
      </c>
      <c r="AP16" s="54">
        <v>0</v>
      </c>
      <c r="AQ16" s="54">
        <v>0</v>
      </c>
      <c r="AR16" s="54">
        <v>0</v>
      </c>
      <c r="AS16" s="54">
        <v>0</v>
      </c>
      <c r="AT16" s="54">
        <v>0</v>
      </c>
      <c r="AU16" s="54">
        <f>SUM(AA16:AO16)</f>
        <v>1400</v>
      </c>
      <c r="AV16" s="54">
        <v>3595.86</v>
      </c>
      <c r="AW16" s="54">
        <v>0</v>
      </c>
      <c r="AX16" s="54">
        <v>0</v>
      </c>
      <c r="AY16" s="54">
        <v>0</v>
      </c>
      <c r="AZ16" s="54">
        <v>0</v>
      </c>
      <c r="BA16" s="54">
        <v>0</v>
      </c>
      <c r="BB16" s="54">
        <v>0</v>
      </c>
      <c r="BC16" s="54">
        <v>0</v>
      </c>
      <c r="BD16" s="54">
        <v>0</v>
      </c>
      <c r="BE16" s="54">
        <v>0</v>
      </c>
      <c r="BF16" s="54">
        <v>0</v>
      </c>
      <c r="BG16" s="54">
        <v>0</v>
      </c>
      <c r="BH16" s="54">
        <v>0</v>
      </c>
      <c r="BI16" s="54">
        <v>0</v>
      </c>
      <c r="BJ16" s="54">
        <v>0</v>
      </c>
      <c r="BK16" s="54">
        <v>0</v>
      </c>
      <c r="BL16" s="54">
        <v>0</v>
      </c>
      <c r="BM16" s="54">
        <v>0</v>
      </c>
      <c r="BN16" s="54">
        <v>0</v>
      </c>
      <c r="BO16" s="54">
        <v>0</v>
      </c>
      <c r="BP16" s="54">
        <v>9634.44</v>
      </c>
      <c r="BQ16" s="54">
        <v>0</v>
      </c>
      <c r="BR16" s="54">
        <v>0</v>
      </c>
      <c r="BS16" s="54">
        <v>0</v>
      </c>
      <c r="BT16" s="54">
        <f>SUM(AQ16:BI16)</f>
        <v>4995.8600000000006</v>
      </c>
      <c r="BU16" s="54">
        <f>Z16+AP16+BJ16</f>
        <v>6124.3099999999995</v>
      </c>
      <c r="BV16" s="54">
        <v>15198.39</v>
      </c>
      <c r="BW16" s="54">
        <v>8599</v>
      </c>
      <c r="BX16" s="54">
        <v>6599.39</v>
      </c>
    </row>
    <row r="17" spans="1:76" x14ac:dyDescent="0.2">
      <c r="A17" s="52" t="s">
        <v>146</v>
      </c>
      <c r="B17" s="53" t="s">
        <v>147</v>
      </c>
      <c r="C17" s="53" t="s">
        <v>140</v>
      </c>
      <c r="D17" s="54">
        <f>P17</f>
        <v>72565</v>
      </c>
      <c r="E17" s="54">
        <v>70565</v>
      </c>
      <c r="F17" s="54">
        <v>2000</v>
      </c>
      <c r="G17" s="54">
        <v>0</v>
      </c>
      <c r="H17" s="54">
        <v>0</v>
      </c>
      <c r="I17" s="54">
        <v>0</v>
      </c>
      <c r="J17" s="54">
        <v>0</v>
      </c>
      <c r="K17" s="54">
        <v>0</v>
      </c>
      <c r="L17" s="54">
        <v>0</v>
      </c>
      <c r="M17" s="54">
        <v>0</v>
      </c>
      <c r="N17" s="54">
        <v>0</v>
      </c>
      <c r="O17" s="54">
        <f>H17+J17+L17+N17</f>
        <v>0</v>
      </c>
      <c r="P17" s="54">
        <f>E17+F17-O17</f>
        <v>72565</v>
      </c>
      <c r="Q17" s="54">
        <v>8467.7999999999993</v>
      </c>
      <c r="R17" s="54">
        <v>100</v>
      </c>
      <c r="S17" s="54">
        <v>900</v>
      </c>
      <c r="T17" s="54">
        <v>100</v>
      </c>
      <c r="U17" s="54">
        <f>SUM(Q17:T17)</f>
        <v>9567.7999999999993</v>
      </c>
      <c r="V17" s="54">
        <v>6350.85</v>
      </c>
      <c r="W17" s="54">
        <v>1411.3</v>
      </c>
      <c r="X17" s="54">
        <v>900</v>
      </c>
      <c r="Y17" s="54">
        <v>10788.28</v>
      </c>
      <c r="Z17" s="54">
        <f>V17+W17+X17+Y17</f>
        <v>19450.43</v>
      </c>
      <c r="AA17" s="54">
        <v>0</v>
      </c>
      <c r="AB17" s="54">
        <v>0</v>
      </c>
      <c r="AC17" s="54">
        <v>0</v>
      </c>
      <c r="AD17" s="54">
        <v>0</v>
      </c>
      <c r="AE17" s="54">
        <v>0</v>
      </c>
      <c r="AF17" s="54">
        <v>0</v>
      </c>
      <c r="AG17" s="54">
        <v>0</v>
      </c>
      <c r="AH17" s="54">
        <v>0</v>
      </c>
      <c r="AI17" s="54">
        <v>0</v>
      </c>
      <c r="AJ17" s="54">
        <v>0</v>
      </c>
      <c r="AK17" s="54">
        <v>400</v>
      </c>
      <c r="AL17" s="54">
        <v>0</v>
      </c>
      <c r="AM17" s="54">
        <v>0</v>
      </c>
      <c r="AN17" s="54">
        <v>0</v>
      </c>
      <c r="AO17" s="54">
        <v>0</v>
      </c>
      <c r="AP17" s="54">
        <v>0</v>
      </c>
      <c r="AQ17" s="54">
        <v>0</v>
      </c>
      <c r="AR17" s="54">
        <v>0</v>
      </c>
      <c r="AS17" s="54">
        <v>0</v>
      </c>
      <c r="AT17" s="54">
        <v>0</v>
      </c>
      <c r="AU17" s="54">
        <f>SUM(AA17:AO17)</f>
        <v>400</v>
      </c>
      <c r="AV17" s="54">
        <v>0</v>
      </c>
      <c r="AW17" s="54">
        <v>0</v>
      </c>
      <c r="AX17" s="54">
        <v>0</v>
      </c>
      <c r="AY17" s="54">
        <v>0</v>
      </c>
      <c r="AZ17" s="54">
        <v>1311.12</v>
      </c>
      <c r="BA17" s="54">
        <v>0</v>
      </c>
      <c r="BB17" s="54">
        <v>0</v>
      </c>
      <c r="BC17" s="54">
        <v>0</v>
      </c>
      <c r="BD17" s="54">
        <v>0</v>
      </c>
      <c r="BE17" s="54">
        <v>0</v>
      </c>
      <c r="BF17" s="54">
        <v>0</v>
      </c>
      <c r="BG17" s="54">
        <v>0</v>
      </c>
      <c r="BH17" s="54">
        <v>0</v>
      </c>
      <c r="BI17" s="54">
        <v>0</v>
      </c>
      <c r="BJ17" s="54">
        <v>0</v>
      </c>
      <c r="BK17" s="54">
        <v>0</v>
      </c>
      <c r="BL17" s="54">
        <v>0</v>
      </c>
      <c r="BM17" s="54">
        <v>0</v>
      </c>
      <c r="BN17" s="54">
        <v>0</v>
      </c>
      <c r="BO17" s="54">
        <v>0</v>
      </c>
      <c r="BP17" s="54">
        <v>0</v>
      </c>
      <c r="BQ17" s="54">
        <v>0</v>
      </c>
      <c r="BR17" s="54">
        <v>0</v>
      </c>
      <c r="BS17" s="54">
        <v>0</v>
      </c>
      <c r="BT17" s="54">
        <f>SUM(AQ17:BI17)</f>
        <v>1711.12</v>
      </c>
      <c r="BU17" s="54">
        <f>Z17+AP17+BJ17</f>
        <v>19450.43</v>
      </c>
      <c r="BV17" s="54">
        <v>51403.45</v>
      </c>
      <c r="BW17" s="54">
        <v>26701</v>
      </c>
      <c r="BX17" s="54">
        <v>24702.45</v>
      </c>
    </row>
    <row r="18" spans="1:76" ht="15" customHeight="1" x14ac:dyDescent="0.2">
      <c r="A18" s="56" t="s">
        <v>148</v>
      </c>
      <c r="B18" s="57"/>
      <c r="C18" s="58"/>
      <c r="D18" s="55">
        <f>SUM(D6:D17)</f>
        <v>618187.9</v>
      </c>
      <c r="E18" s="55">
        <f>SUM(E6:E17)</f>
        <v>594187.9</v>
      </c>
      <c r="F18" s="55">
        <f>SUM(F6:F17)</f>
        <v>24000</v>
      </c>
      <c r="G18" s="55">
        <f>SUM(G6:G17)</f>
        <v>0</v>
      </c>
      <c r="H18" s="55">
        <f>SUM(H6:H17)</f>
        <v>0</v>
      </c>
      <c r="I18" s="55">
        <f>SUM(I6:I17)</f>
        <v>0</v>
      </c>
      <c r="J18" s="55">
        <f>SUM(J6:J17)</f>
        <v>0</v>
      </c>
      <c r="K18" s="55">
        <f>SUM(K6:K17)</f>
        <v>0</v>
      </c>
      <c r="L18" s="55">
        <f>SUM(L6:L17)</f>
        <v>0</v>
      </c>
      <c r="M18" s="55">
        <f>SUM(M6:M17)</f>
        <v>0</v>
      </c>
      <c r="N18" s="55">
        <f>SUM(N6:N17)</f>
        <v>0</v>
      </c>
      <c r="O18" s="55">
        <f>SUM(O6:O17)</f>
        <v>0</v>
      </c>
      <c r="P18" s="55">
        <f>SUM(P6:P17)</f>
        <v>618187.9</v>
      </c>
      <c r="Q18" s="55">
        <f>SUM(Q6:Q17)</f>
        <v>71302.55</v>
      </c>
      <c r="R18" s="55">
        <f>SUM(R6:R17)</f>
        <v>1200</v>
      </c>
      <c r="S18" s="55">
        <f>SUM(S6:S17)</f>
        <v>7652.1100000000006</v>
      </c>
      <c r="T18" s="55">
        <f>SUM(T6:T17)</f>
        <v>1200</v>
      </c>
      <c r="U18" s="55">
        <f>SUM(U6:U17)</f>
        <v>81354.660000000018</v>
      </c>
      <c r="V18" s="55">
        <f>SUM(V6:V17)</f>
        <v>53476.909999999996</v>
      </c>
      <c r="W18" s="55">
        <f>SUM(W6:W17)</f>
        <v>11883.759999999998</v>
      </c>
      <c r="X18" s="55">
        <f>SUM(X6:X17)</f>
        <v>7652.06</v>
      </c>
      <c r="Y18" s="55">
        <f>SUM(Y6:Y17)</f>
        <v>76526.84</v>
      </c>
      <c r="Z18" s="55">
        <f>SUM(Z6:Z17)</f>
        <v>149539.57</v>
      </c>
      <c r="AA18" s="55">
        <f>SUM(AA6:AA17)</f>
        <v>0</v>
      </c>
      <c r="AB18" s="55">
        <f>SUM(AB6:AB17)</f>
        <v>0</v>
      </c>
      <c r="AC18" s="55">
        <f>SUM(AC6:AC17)</f>
        <v>115.2</v>
      </c>
      <c r="AD18" s="55">
        <f>SUM(AD6:AD17)</f>
        <v>0</v>
      </c>
      <c r="AE18" s="55">
        <f>SUM(AE6:AE17)</f>
        <v>0</v>
      </c>
      <c r="AF18" s="55">
        <f>SUM(AF6:AF17)</f>
        <v>0</v>
      </c>
      <c r="AG18" s="55">
        <f>SUM(AG6:AG17)</f>
        <v>0</v>
      </c>
      <c r="AH18" s="55">
        <f>SUM(AH6:AH17)</f>
        <v>0</v>
      </c>
      <c r="AI18" s="55">
        <f>SUM(AI6:AI17)</f>
        <v>0</v>
      </c>
      <c r="AJ18" s="55">
        <f>SUM(AJ6:AJ17)</f>
        <v>0</v>
      </c>
      <c r="AK18" s="55">
        <f>SUM(AK6:AK17)</f>
        <v>5170</v>
      </c>
      <c r="AL18" s="55">
        <f>SUM(AL6:AL17)</f>
        <v>0</v>
      </c>
      <c r="AM18" s="55">
        <f>SUM(AM6:AM17)</f>
        <v>0</v>
      </c>
      <c r="AN18" s="55">
        <f>SUM(AN6:AN17)</f>
        <v>10000</v>
      </c>
      <c r="AO18" s="55">
        <f>SUM(AO6:AO17)</f>
        <v>0</v>
      </c>
      <c r="AP18" s="55">
        <f>SUM(AP6:AP17)</f>
        <v>0</v>
      </c>
      <c r="AQ18" s="55">
        <f>SUM(AQ6:AQ17)</f>
        <v>0</v>
      </c>
      <c r="AR18" s="55">
        <f>SUM(AR6:AR17)</f>
        <v>0</v>
      </c>
      <c r="AS18" s="55">
        <f>SUM(AS6:AS17)</f>
        <v>0</v>
      </c>
      <c r="AT18" s="55">
        <f>SUM(AT6:AT17)</f>
        <v>0</v>
      </c>
      <c r="AU18" s="55">
        <f>SUM(AU6:AU17)</f>
        <v>15285.2</v>
      </c>
      <c r="AV18" s="55">
        <f>SUM(AV6:AV17)</f>
        <v>61389.530000000006</v>
      </c>
      <c r="AW18" s="55">
        <f>SUM(AW6:AW17)</f>
        <v>1600</v>
      </c>
      <c r="AX18" s="55">
        <f>SUM(AX6:AX17)</f>
        <v>0</v>
      </c>
      <c r="AY18" s="55">
        <f>SUM(AY6:AY17)</f>
        <v>0</v>
      </c>
      <c r="AZ18" s="55">
        <f>SUM(AZ6:AZ17)</f>
        <v>7752.8199999999988</v>
      </c>
      <c r="BA18" s="55">
        <f>SUM(BA6:BA17)</f>
        <v>216.67</v>
      </c>
      <c r="BB18" s="55">
        <f>SUM(BB6:BB17)</f>
        <v>7204.21</v>
      </c>
      <c r="BC18" s="55">
        <f>SUM(BC6:BC17)</f>
        <v>0</v>
      </c>
      <c r="BD18" s="55">
        <f>SUM(BD6:BD17)</f>
        <v>0</v>
      </c>
      <c r="BE18" s="55">
        <f>SUM(BE6:BE17)</f>
        <v>0</v>
      </c>
      <c r="BF18" s="55">
        <f>SUM(BF6:BF17)</f>
        <v>0</v>
      </c>
      <c r="BG18" s="55">
        <f>SUM(BG6:BG17)</f>
        <v>0</v>
      </c>
      <c r="BH18" s="55">
        <f>SUM(BH6:BH17)</f>
        <v>0</v>
      </c>
      <c r="BI18" s="55">
        <f>SUM(BI6:BI17)</f>
        <v>8330</v>
      </c>
      <c r="BJ18" s="55">
        <f>SUM(BJ6:BJ17)</f>
        <v>0</v>
      </c>
      <c r="BK18" s="55">
        <f>SUM(BK6:BK17)</f>
        <v>0</v>
      </c>
      <c r="BL18" s="55">
        <f>SUM(BL6:BL17)</f>
        <v>0</v>
      </c>
      <c r="BM18" s="55">
        <f>SUM(BM6:BM17)</f>
        <v>0</v>
      </c>
      <c r="BN18" s="55">
        <f>SUM(BN6:BN17)</f>
        <v>0</v>
      </c>
      <c r="BO18" s="55">
        <f>SUM(BO6:BO17)</f>
        <v>16979.77</v>
      </c>
      <c r="BP18" s="55">
        <f>SUM(BP6:BP17)</f>
        <v>48172.200000000004</v>
      </c>
      <c r="BQ18" s="55">
        <f>SUM(BQ6:BQ17)</f>
        <v>0</v>
      </c>
      <c r="BR18" s="55">
        <f>SUM(BR6:BR17)</f>
        <v>0</v>
      </c>
      <c r="BS18" s="55">
        <f>SUM(BS6:BS17)</f>
        <v>0</v>
      </c>
      <c r="BT18" s="55">
        <f>SUM(BT6:BT17)</f>
        <v>101778.43000000001</v>
      </c>
      <c r="BU18" s="55">
        <f>SUM(BU6:BU17)</f>
        <v>149539.57</v>
      </c>
      <c r="BV18" s="55">
        <f>SUM(BV6:BV17)</f>
        <v>301717.93</v>
      </c>
      <c r="BW18" s="55">
        <f>SUM(BW6:BW17)</f>
        <v>162854</v>
      </c>
      <c r="BX18" s="55">
        <f>SUM(BX6:BX17)</f>
        <v>138863.93</v>
      </c>
    </row>
  </sheetData>
  <mergeCells count="30">
    <mergeCell ref="A18:C18"/>
    <mergeCell ref="BX2:BX5"/>
    <mergeCell ref="V3:Z4"/>
    <mergeCell ref="AV3:BT4"/>
    <mergeCell ref="N4:N5"/>
    <mergeCell ref="L4:L5"/>
    <mergeCell ref="M4:M5"/>
    <mergeCell ref="BU2:BU5"/>
    <mergeCell ref="BV2:BV5"/>
    <mergeCell ref="BW2:BW5"/>
    <mergeCell ref="P2:P5"/>
    <mergeCell ref="AA3:AU4"/>
    <mergeCell ref="Q2:U4"/>
    <mergeCell ref="V2:BT2"/>
    <mergeCell ref="M2:N3"/>
    <mergeCell ref="O2:O5"/>
    <mergeCell ref="K4:K5"/>
    <mergeCell ref="A2:A5"/>
    <mergeCell ref="E2:E5"/>
    <mergeCell ref="F2:F5"/>
    <mergeCell ref="G2:H3"/>
    <mergeCell ref="I2:J3"/>
    <mergeCell ref="D2:D5"/>
    <mergeCell ref="H4:H5"/>
    <mergeCell ref="I4:I5"/>
    <mergeCell ref="J4:J5"/>
    <mergeCell ref="K2:L3"/>
    <mergeCell ref="G4:G5"/>
    <mergeCell ref="C2:C5"/>
    <mergeCell ref="B2:B5"/>
  </mergeCells>
  <phoneticPr fontId="1" type="noConversion"/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REGULAR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ExcelUser</cp:lastModifiedBy>
  <dcterms:created xsi:type="dcterms:W3CDTF">2020-01-20T17:23:52Z</dcterms:created>
  <dcterms:modified xsi:type="dcterms:W3CDTF">2021-08-13T08:51:19Z</dcterms:modified>
</cp:coreProperties>
</file>