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Source" sheetId="1" r:id="rId1"/>
    <sheet name="Computed" sheetId="2" r:id="rId2"/>
    <sheet name="Sample Normalization" sheetId="3" r:id="rId3"/>
  </sheets>
  <calcPr calcId="145621"/>
</workbook>
</file>

<file path=xl/calcChain.xml><?xml version="1.0" encoding="utf-8"?>
<calcChain xmlns="http://schemas.openxmlformats.org/spreadsheetml/2006/main">
  <c r="AA201" i="3" l="1"/>
  <c r="AB201" i="3" s="1"/>
  <c r="AA160" i="3"/>
  <c r="AB160" i="3" s="1"/>
  <c r="AA148" i="3"/>
  <c r="AB148" i="3" s="1"/>
  <c r="AA139" i="3"/>
  <c r="AB139" i="3" s="1"/>
  <c r="AA134" i="3"/>
  <c r="AB134" i="3" s="1"/>
  <c r="AA112" i="3"/>
  <c r="AB112" i="3" s="1"/>
  <c r="AA106" i="3"/>
  <c r="AB106" i="3" s="1"/>
  <c r="AA82" i="3"/>
  <c r="AB82" i="3" s="1"/>
  <c r="AA76" i="3"/>
  <c r="AB76" i="3" s="1"/>
  <c r="AA73" i="3"/>
  <c r="AB73" i="3" s="1"/>
  <c r="AB69" i="3"/>
  <c r="AA69" i="3"/>
  <c r="AA68" i="3"/>
  <c r="AB68" i="3" s="1"/>
  <c r="AA66" i="3"/>
  <c r="AB66" i="3" s="1"/>
  <c r="AA65" i="3"/>
  <c r="AB65" i="3" s="1"/>
  <c r="AA64" i="3"/>
  <c r="AB64" i="3" s="1"/>
  <c r="AA62" i="3"/>
  <c r="AB62" i="3" s="1"/>
  <c r="AB61" i="3"/>
  <c r="AA61" i="3"/>
  <c r="AA60" i="3"/>
  <c r="AB60" i="3" s="1"/>
  <c r="AB59" i="3"/>
  <c r="AA59" i="3"/>
  <c r="AA58" i="3"/>
  <c r="AB58" i="3" s="1"/>
  <c r="AB55" i="3"/>
  <c r="AA55" i="3"/>
  <c r="AA54" i="3"/>
  <c r="AB54" i="3" s="1"/>
  <c r="AA53" i="3"/>
  <c r="AB53" i="3" s="1"/>
  <c r="AA52" i="3"/>
  <c r="AB52" i="3" s="1"/>
  <c r="AB51" i="3"/>
  <c r="AA51" i="3"/>
  <c r="AA50" i="3"/>
  <c r="AB50" i="3" s="1"/>
  <c r="AB47" i="3"/>
  <c r="AA47" i="3"/>
  <c r="AA46" i="3"/>
  <c r="AB46" i="3" s="1"/>
  <c r="AA45" i="3"/>
  <c r="AB45" i="3" s="1"/>
  <c r="AA44" i="3"/>
  <c r="AB44" i="3" s="1"/>
  <c r="AB43" i="3"/>
  <c r="AA43" i="3"/>
  <c r="AA42" i="3"/>
  <c r="AB42" i="3" s="1"/>
  <c r="AB39" i="3"/>
  <c r="AA39" i="3"/>
  <c r="AA38" i="3"/>
  <c r="AB38" i="3" s="1"/>
  <c r="AA37" i="3"/>
  <c r="AB37" i="3" s="1"/>
  <c r="AA36" i="3"/>
  <c r="AB36" i="3" s="1"/>
  <c r="AB35" i="3"/>
  <c r="AA35" i="3"/>
  <c r="AA34" i="3"/>
  <c r="AB34" i="3" s="1"/>
  <c r="AB31" i="3"/>
  <c r="AA31" i="3"/>
  <c r="AA30" i="3"/>
  <c r="AB30" i="3" s="1"/>
  <c r="AA29" i="3"/>
  <c r="AB29" i="3" s="1"/>
  <c r="AA28" i="3"/>
  <c r="AB28" i="3" s="1"/>
  <c r="AB27" i="3"/>
  <c r="AA27" i="3"/>
  <c r="AA26" i="3"/>
  <c r="AB26" i="3" s="1"/>
  <c r="AB23" i="3"/>
  <c r="AA23" i="3"/>
  <c r="AB22" i="3"/>
  <c r="AA22" i="3"/>
  <c r="AA21" i="3"/>
  <c r="AB21" i="3" s="1"/>
  <c r="AA20" i="3"/>
  <c r="AB20" i="3" s="1"/>
  <c r="AB19" i="3"/>
  <c r="AA19" i="3"/>
  <c r="AA18" i="3"/>
  <c r="AB18" i="3" s="1"/>
  <c r="Y16" i="3"/>
  <c r="Y15" i="3"/>
  <c r="Y13" i="3"/>
  <c r="Y12" i="3"/>
  <c r="AD10" i="3" s="1"/>
  <c r="AE10" i="3" s="1"/>
  <c r="AA9" i="3"/>
  <c r="AB9" i="3" s="1"/>
  <c r="AA8" i="3"/>
  <c r="AB8" i="3" s="1"/>
  <c r="Y8" i="3"/>
  <c r="AB7" i="3"/>
  <c r="AA7" i="3"/>
  <c r="Y7" i="3"/>
  <c r="AA6" i="3"/>
  <c r="AB6" i="3" s="1"/>
  <c r="AA5" i="3"/>
  <c r="AB5" i="3" s="1"/>
  <c r="Y5" i="3"/>
  <c r="AB4" i="3"/>
  <c r="AA4" i="3"/>
  <c r="Y4" i="3"/>
  <c r="AA179" i="3" s="1"/>
  <c r="AB179" i="3" s="1"/>
  <c r="AD25" i="3" l="1"/>
  <c r="AE25" i="3" s="1"/>
  <c r="AD49" i="3"/>
  <c r="AE49" i="3" s="1"/>
  <c r="AD7" i="3"/>
  <c r="AE7" i="3" s="1"/>
  <c r="AD18" i="3"/>
  <c r="AE18" i="3" s="1"/>
  <c r="AD33" i="3"/>
  <c r="AE33" i="3" s="1"/>
  <c r="AD6" i="3"/>
  <c r="AE6" i="3" s="1"/>
  <c r="AD14" i="3"/>
  <c r="AE14" i="3" s="1"/>
  <c r="AD213" i="3"/>
  <c r="AE213" i="3" s="1"/>
  <c r="AD205" i="3"/>
  <c r="AE205" i="3" s="1"/>
  <c r="AD197" i="3"/>
  <c r="AE197" i="3" s="1"/>
  <c r="AD189" i="3"/>
  <c r="AE189" i="3" s="1"/>
  <c r="AD181" i="3"/>
  <c r="AE181" i="3" s="1"/>
  <c r="AD173" i="3"/>
  <c r="AE173" i="3" s="1"/>
  <c r="AD165" i="3"/>
  <c r="AE165" i="3" s="1"/>
  <c r="AD157" i="3"/>
  <c r="AE157" i="3" s="1"/>
  <c r="AD149" i="3"/>
  <c r="AE149" i="3" s="1"/>
  <c r="AD141" i="3"/>
  <c r="AE141" i="3" s="1"/>
  <c r="AD133" i="3"/>
  <c r="AE133" i="3" s="1"/>
  <c r="AD125" i="3"/>
  <c r="AE125" i="3" s="1"/>
  <c r="AD117" i="3"/>
  <c r="AE117" i="3" s="1"/>
  <c r="AD209" i="3"/>
  <c r="AE209" i="3" s="1"/>
  <c r="AD201" i="3"/>
  <c r="AE201" i="3" s="1"/>
  <c r="AD193" i="3"/>
  <c r="AE193" i="3" s="1"/>
  <c r="AD185" i="3"/>
  <c r="AE185" i="3" s="1"/>
  <c r="AD177" i="3"/>
  <c r="AE177" i="3" s="1"/>
  <c r="AD169" i="3"/>
  <c r="AE169" i="3" s="1"/>
  <c r="AD161" i="3"/>
  <c r="AE161" i="3" s="1"/>
  <c r="AD210" i="3"/>
  <c r="AE210" i="3" s="1"/>
  <c r="AD202" i="3"/>
  <c r="AE202" i="3" s="1"/>
  <c r="AD194" i="3"/>
  <c r="AE194" i="3" s="1"/>
  <c r="AD186" i="3"/>
  <c r="AE186" i="3" s="1"/>
  <c r="AD178" i="3"/>
  <c r="AE178" i="3" s="1"/>
  <c r="AD170" i="3"/>
  <c r="AE170" i="3" s="1"/>
  <c r="AD162" i="3"/>
  <c r="AE162" i="3" s="1"/>
  <c r="AD154" i="3"/>
  <c r="AE154" i="3" s="1"/>
  <c r="AD211" i="3"/>
  <c r="AE211" i="3" s="1"/>
  <c r="AD203" i="3"/>
  <c r="AE203" i="3" s="1"/>
  <c r="AD195" i="3"/>
  <c r="AE195" i="3" s="1"/>
  <c r="AD187" i="3"/>
  <c r="AE187" i="3" s="1"/>
  <c r="AD179" i="3"/>
  <c r="AE179" i="3" s="1"/>
  <c r="AD171" i="3"/>
  <c r="AE171" i="3" s="1"/>
  <c r="AD207" i="3"/>
  <c r="AE207" i="3" s="1"/>
  <c r="AD191" i="3"/>
  <c r="AE191" i="3" s="1"/>
  <c r="AD175" i="3"/>
  <c r="AE175" i="3" s="1"/>
  <c r="AD166" i="3"/>
  <c r="AE166" i="3" s="1"/>
  <c r="AD147" i="3"/>
  <c r="AE147" i="3" s="1"/>
  <c r="AD143" i="3"/>
  <c r="AE143" i="3" s="1"/>
  <c r="AD130" i="3"/>
  <c r="AE130" i="3" s="1"/>
  <c r="AD126" i="3"/>
  <c r="AE126" i="3" s="1"/>
  <c r="AD110" i="3"/>
  <c r="AE110" i="3" s="1"/>
  <c r="AD102" i="3"/>
  <c r="AE102" i="3" s="1"/>
  <c r="AD94" i="3"/>
  <c r="AE94" i="3" s="1"/>
  <c r="AD86" i="3"/>
  <c r="AE86" i="3" s="1"/>
  <c r="AD200" i="3"/>
  <c r="AE200" i="3" s="1"/>
  <c r="AD184" i="3"/>
  <c r="AE184" i="3" s="1"/>
  <c r="AD168" i="3"/>
  <c r="AE168" i="3" s="1"/>
  <c r="AD164" i="3"/>
  <c r="AE164" i="3" s="1"/>
  <c r="AD155" i="3"/>
  <c r="AE155" i="3" s="1"/>
  <c r="AD152" i="3"/>
  <c r="AE152" i="3" s="1"/>
  <c r="AD139" i="3"/>
  <c r="AE139" i="3" s="1"/>
  <c r="AD135" i="3"/>
  <c r="AE135" i="3" s="1"/>
  <c r="AD122" i="3"/>
  <c r="AE122" i="3" s="1"/>
  <c r="AD118" i="3"/>
  <c r="AE118" i="3" s="1"/>
  <c r="AD111" i="3"/>
  <c r="AE111" i="3" s="1"/>
  <c r="AD103" i="3"/>
  <c r="AE103" i="3" s="1"/>
  <c r="AD95" i="3"/>
  <c r="AE95" i="3" s="1"/>
  <c r="AD87" i="3"/>
  <c r="AE87" i="3" s="1"/>
  <c r="AD204" i="3"/>
  <c r="AE204" i="3" s="1"/>
  <c r="AD183" i="3"/>
  <c r="AE183" i="3" s="1"/>
  <c r="AD180" i="3"/>
  <c r="AE180" i="3" s="1"/>
  <c r="AD148" i="3"/>
  <c r="AE148" i="3" s="1"/>
  <c r="AD129" i="3"/>
  <c r="AE129" i="3" s="1"/>
  <c r="AD127" i="3"/>
  <c r="AE127" i="3" s="1"/>
  <c r="AD112" i="3"/>
  <c r="AE112" i="3" s="1"/>
  <c r="AD106" i="3"/>
  <c r="AE106" i="3" s="1"/>
  <c r="AD100" i="3"/>
  <c r="AE100" i="3" s="1"/>
  <c r="AD82" i="3"/>
  <c r="AE82" i="3" s="1"/>
  <c r="AD74" i="3"/>
  <c r="AE74" i="3" s="1"/>
  <c r="AD66" i="3"/>
  <c r="AE66" i="3" s="1"/>
  <c r="AD198" i="3"/>
  <c r="AE198" i="3" s="1"/>
  <c r="AD192" i="3"/>
  <c r="AE192" i="3" s="1"/>
  <c r="AD160" i="3"/>
  <c r="AE160" i="3" s="1"/>
  <c r="AD134" i="3"/>
  <c r="AE134" i="3" s="1"/>
  <c r="AD120" i="3"/>
  <c r="AE120" i="3" s="1"/>
  <c r="AD115" i="3"/>
  <c r="AE115" i="3" s="1"/>
  <c r="AD109" i="3"/>
  <c r="AE109" i="3" s="1"/>
  <c r="AD212" i="3"/>
  <c r="AE212" i="3" s="1"/>
  <c r="AD172" i="3"/>
  <c r="AE172" i="3" s="1"/>
  <c r="AD142" i="3"/>
  <c r="AE142" i="3" s="1"/>
  <c r="AD128" i="3"/>
  <c r="AE128" i="3" s="1"/>
  <c r="AD116" i="3"/>
  <c r="AE116" i="3" s="1"/>
  <c r="AD96" i="3"/>
  <c r="AE96" i="3" s="1"/>
  <c r="AD90" i="3"/>
  <c r="AE90" i="3" s="1"/>
  <c r="AD84" i="3"/>
  <c r="AE84" i="3" s="1"/>
  <c r="AD78" i="3"/>
  <c r="AE78" i="3" s="1"/>
  <c r="AD70" i="3"/>
  <c r="AE70" i="3" s="1"/>
  <c r="AD62" i="3"/>
  <c r="AE62" i="3" s="1"/>
  <c r="AD190" i="3"/>
  <c r="AE190" i="3" s="1"/>
  <c r="AD159" i="3"/>
  <c r="AE159" i="3" s="1"/>
  <c r="AD140" i="3"/>
  <c r="AE140" i="3" s="1"/>
  <c r="AD121" i="3"/>
  <c r="AE121" i="3" s="1"/>
  <c r="AD119" i="3"/>
  <c r="AE119" i="3" s="1"/>
  <c r="AD105" i="3"/>
  <c r="AE105" i="3" s="1"/>
  <c r="AD99" i="3"/>
  <c r="AE99" i="3" s="1"/>
  <c r="AD199" i="3"/>
  <c r="AE199" i="3" s="1"/>
  <c r="AD196" i="3"/>
  <c r="AE196" i="3" s="1"/>
  <c r="AD156" i="3"/>
  <c r="AE156" i="3" s="1"/>
  <c r="AD145" i="3"/>
  <c r="AE145" i="3" s="1"/>
  <c r="AD131" i="3"/>
  <c r="AE131" i="3" s="1"/>
  <c r="AD114" i="3"/>
  <c r="AE114" i="3" s="1"/>
  <c r="AD108" i="3"/>
  <c r="AE108" i="3" s="1"/>
  <c r="AD88" i="3"/>
  <c r="AE88" i="3" s="1"/>
  <c r="AD80" i="3"/>
  <c r="AE80" i="3" s="1"/>
  <c r="AD208" i="3"/>
  <c r="AE208" i="3" s="1"/>
  <c r="AD174" i="3"/>
  <c r="AE174" i="3" s="1"/>
  <c r="AD163" i="3"/>
  <c r="AE163" i="3" s="1"/>
  <c r="AD158" i="3"/>
  <c r="AE158" i="3" s="1"/>
  <c r="AD150" i="3"/>
  <c r="AE150" i="3" s="1"/>
  <c r="AD138" i="3"/>
  <c r="AE138" i="3" s="1"/>
  <c r="AD136" i="3"/>
  <c r="AE136" i="3" s="1"/>
  <c r="AD124" i="3"/>
  <c r="AE124" i="3" s="1"/>
  <c r="AD97" i="3"/>
  <c r="AE97" i="3" s="1"/>
  <c r="AD91" i="3"/>
  <c r="AE91" i="3" s="1"/>
  <c r="AD85" i="3"/>
  <c r="AE85" i="3" s="1"/>
  <c r="AD81" i="3"/>
  <c r="AE81" i="3" s="1"/>
  <c r="AD73" i="3"/>
  <c r="AE73" i="3" s="1"/>
  <c r="AD63" i="3"/>
  <c r="AE63" i="3" s="1"/>
  <c r="AD53" i="3"/>
  <c r="AE53" i="3" s="1"/>
  <c r="AD37" i="3"/>
  <c r="AE37" i="3" s="1"/>
  <c r="AD176" i="3"/>
  <c r="AE176" i="3" s="1"/>
  <c r="AD113" i="3"/>
  <c r="AE113" i="3" s="1"/>
  <c r="AD107" i="3"/>
  <c r="AE107" i="3" s="1"/>
  <c r="AD101" i="3"/>
  <c r="AE101" i="3" s="1"/>
  <c r="AD75" i="3"/>
  <c r="AE75" i="3" s="1"/>
  <c r="AD54" i="3"/>
  <c r="AE54" i="3" s="1"/>
  <c r="AD46" i="3"/>
  <c r="AE46" i="3" s="1"/>
  <c r="AD38" i="3"/>
  <c r="AE38" i="3" s="1"/>
  <c r="AD30" i="3"/>
  <c r="AE30" i="3" s="1"/>
  <c r="AD22" i="3"/>
  <c r="AE22" i="3" s="1"/>
  <c r="AD153" i="3"/>
  <c r="AE153" i="3" s="1"/>
  <c r="AD146" i="3"/>
  <c r="AE146" i="3" s="1"/>
  <c r="AD132" i="3"/>
  <c r="AE132" i="3" s="1"/>
  <c r="AD71" i="3"/>
  <c r="AE71" i="3" s="1"/>
  <c r="AD55" i="3"/>
  <c r="AE55" i="3" s="1"/>
  <c r="AD47" i="3"/>
  <c r="AE47" i="3" s="1"/>
  <c r="AD39" i="3"/>
  <c r="AE39" i="3" s="1"/>
  <c r="AD77" i="3"/>
  <c r="AE77" i="3" s="1"/>
  <c r="AD69" i="3"/>
  <c r="AE69" i="3" s="1"/>
  <c r="AD67" i="3"/>
  <c r="AE67" i="3" s="1"/>
  <c r="AD64" i="3"/>
  <c r="AE64" i="3" s="1"/>
  <c r="AD61" i="3"/>
  <c r="AE61" i="3" s="1"/>
  <c r="AD56" i="3"/>
  <c r="AE56" i="3" s="1"/>
  <c r="AD48" i="3"/>
  <c r="AE48" i="3" s="1"/>
  <c r="AD40" i="3"/>
  <c r="AE40" i="3" s="1"/>
  <c r="AD144" i="3"/>
  <c r="AE144" i="3" s="1"/>
  <c r="AD104" i="3"/>
  <c r="AE104" i="3" s="1"/>
  <c r="AD98" i="3"/>
  <c r="AE98" i="3" s="1"/>
  <c r="AD93" i="3"/>
  <c r="AE93" i="3" s="1"/>
  <c r="AD79" i="3"/>
  <c r="AE79" i="3" s="1"/>
  <c r="AD57" i="3"/>
  <c r="AE57" i="3" s="1"/>
  <c r="AD206" i="3"/>
  <c r="AE206" i="3" s="1"/>
  <c r="AD182" i="3"/>
  <c r="AE182" i="3" s="1"/>
  <c r="AD151" i="3"/>
  <c r="AE151" i="3" s="1"/>
  <c r="AD137" i="3"/>
  <c r="AE137" i="3" s="1"/>
  <c r="AD123" i="3"/>
  <c r="AE123" i="3" s="1"/>
  <c r="AD89" i="3"/>
  <c r="AE89" i="3" s="1"/>
  <c r="AD83" i="3"/>
  <c r="AE83" i="3" s="1"/>
  <c r="AD58" i="3"/>
  <c r="AE58" i="3" s="1"/>
  <c r="AD50" i="3"/>
  <c r="AE50" i="3" s="1"/>
  <c r="AD42" i="3"/>
  <c r="AE42" i="3" s="1"/>
  <c r="AD34" i="3"/>
  <c r="AE34" i="3" s="1"/>
  <c r="AD26" i="3"/>
  <c r="AE26" i="3" s="1"/>
  <c r="AD167" i="3"/>
  <c r="AE167" i="3" s="1"/>
  <c r="AD92" i="3"/>
  <c r="AE92" i="3" s="1"/>
  <c r="AD76" i="3"/>
  <c r="AE76" i="3" s="1"/>
  <c r="AD72" i="3"/>
  <c r="AE72" i="3" s="1"/>
  <c r="AD65" i="3"/>
  <c r="AE65" i="3" s="1"/>
  <c r="AD59" i="3"/>
  <c r="AE59" i="3" s="1"/>
  <c r="AD51" i="3"/>
  <c r="AE51" i="3" s="1"/>
  <c r="AD43" i="3"/>
  <c r="AE43" i="3" s="1"/>
  <c r="AD35" i="3"/>
  <c r="AE35" i="3" s="1"/>
  <c r="AD27" i="3"/>
  <c r="AE27" i="3" s="1"/>
  <c r="AD19" i="3"/>
  <c r="AE19" i="3" s="1"/>
  <c r="AD188" i="3"/>
  <c r="AE188" i="3" s="1"/>
  <c r="AD60" i="3"/>
  <c r="AE60" i="3" s="1"/>
  <c r="AD21" i="3"/>
  <c r="AE21" i="3" s="1"/>
  <c r="AD68" i="3"/>
  <c r="AE68" i="3" s="1"/>
  <c r="AD52" i="3"/>
  <c r="AE52" i="3" s="1"/>
  <c r="AD44" i="3"/>
  <c r="AE44" i="3" s="1"/>
  <c r="AD36" i="3"/>
  <c r="AE36" i="3" s="1"/>
  <c r="AD28" i="3"/>
  <c r="AE28" i="3" s="1"/>
  <c r="AD20" i="3"/>
  <c r="AE20" i="3" s="1"/>
  <c r="AD45" i="3"/>
  <c r="AE45" i="3" s="1"/>
  <c r="AD29" i="3"/>
  <c r="AE29" i="3" s="1"/>
  <c r="AD41" i="3"/>
  <c r="AE41" i="3" s="1"/>
  <c r="AD5" i="3"/>
  <c r="AE5" i="3" s="1"/>
  <c r="AD13" i="3"/>
  <c r="AE13" i="3" s="1"/>
  <c r="AD17" i="3"/>
  <c r="AE17" i="3" s="1"/>
  <c r="AD23" i="3"/>
  <c r="AE23" i="3" s="1"/>
  <c r="AD4" i="3"/>
  <c r="AD31" i="3"/>
  <c r="AE31" i="3" s="1"/>
  <c r="AD9" i="3"/>
  <c r="AE9" i="3" s="1"/>
  <c r="AD12" i="3"/>
  <c r="AE12" i="3" s="1"/>
  <c r="AD16" i="3"/>
  <c r="AE16" i="3" s="1"/>
  <c r="AD24" i="3"/>
  <c r="AE24" i="3" s="1"/>
  <c r="Y14" i="3"/>
  <c r="AD32" i="3"/>
  <c r="AE32" i="3" s="1"/>
  <c r="AD8" i="3"/>
  <c r="AE8" i="3" s="1"/>
  <c r="AD11" i="3"/>
  <c r="AE11" i="3" s="1"/>
  <c r="AD15" i="3"/>
  <c r="AE15" i="3" s="1"/>
  <c r="AA11" i="3"/>
  <c r="AB11" i="3" s="1"/>
  <c r="AA12" i="3"/>
  <c r="AB12" i="3" s="1"/>
  <c r="AA13" i="3"/>
  <c r="AB13" i="3" s="1"/>
  <c r="AA14" i="3"/>
  <c r="AB14" i="3" s="1"/>
  <c r="AA15" i="3"/>
  <c r="AB15" i="3" s="1"/>
  <c r="AA16" i="3"/>
  <c r="AB16" i="3" s="1"/>
  <c r="AA17" i="3"/>
  <c r="AB17" i="3" s="1"/>
  <c r="AA25" i="3"/>
  <c r="AB25" i="3" s="1"/>
  <c r="AA33" i="3"/>
  <c r="AB33" i="3" s="1"/>
  <c r="AA41" i="3"/>
  <c r="AB41" i="3" s="1"/>
  <c r="AA49" i="3"/>
  <c r="AB49" i="3" s="1"/>
  <c r="AA57" i="3"/>
  <c r="AB57" i="3" s="1"/>
  <c r="AA72" i="3"/>
  <c r="AB72" i="3" s="1"/>
  <c r="AA74" i="3"/>
  <c r="AB74" i="3" s="1"/>
  <c r="AA86" i="3"/>
  <c r="AB86" i="3" s="1"/>
  <c r="AA210" i="3"/>
  <c r="AB210" i="3" s="1"/>
  <c r="AA202" i="3"/>
  <c r="AB202" i="3" s="1"/>
  <c r="AA194" i="3"/>
  <c r="AB194" i="3" s="1"/>
  <c r="AA186" i="3"/>
  <c r="AB186" i="3" s="1"/>
  <c r="AA178" i="3"/>
  <c r="AB178" i="3" s="1"/>
  <c r="AA170" i="3"/>
  <c r="AB170" i="3" s="1"/>
  <c r="AA162" i="3"/>
  <c r="AB162" i="3" s="1"/>
  <c r="AA154" i="3"/>
  <c r="AB154" i="3" s="1"/>
  <c r="AA146" i="3"/>
  <c r="AB146" i="3" s="1"/>
  <c r="AA138" i="3"/>
  <c r="AB138" i="3" s="1"/>
  <c r="AA130" i="3"/>
  <c r="AB130" i="3" s="1"/>
  <c r="AA122" i="3"/>
  <c r="AB122" i="3" s="1"/>
  <c r="AA206" i="3"/>
  <c r="AB206" i="3" s="1"/>
  <c r="AA198" i="3"/>
  <c r="AB198" i="3" s="1"/>
  <c r="AA190" i="3"/>
  <c r="AB190" i="3" s="1"/>
  <c r="AA182" i="3"/>
  <c r="AB182" i="3" s="1"/>
  <c r="AA174" i="3"/>
  <c r="AB174" i="3" s="1"/>
  <c r="AA166" i="3"/>
  <c r="AB166" i="3" s="1"/>
  <c r="AA158" i="3"/>
  <c r="AB158" i="3" s="1"/>
  <c r="AA207" i="3"/>
  <c r="AB207" i="3" s="1"/>
  <c r="AA199" i="3"/>
  <c r="AB199" i="3" s="1"/>
  <c r="AA191" i="3"/>
  <c r="AB191" i="3" s="1"/>
  <c r="AA183" i="3"/>
  <c r="AB183" i="3" s="1"/>
  <c r="AA175" i="3"/>
  <c r="AB175" i="3" s="1"/>
  <c r="AA167" i="3"/>
  <c r="AB167" i="3" s="1"/>
  <c r="AA159" i="3"/>
  <c r="AB159" i="3" s="1"/>
  <c r="AA208" i="3"/>
  <c r="AB208" i="3" s="1"/>
  <c r="AA200" i="3"/>
  <c r="AB200" i="3" s="1"/>
  <c r="AA192" i="3"/>
  <c r="AB192" i="3" s="1"/>
  <c r="AA184" i="3"/>
  <c r="AB184" i="3" s="1"/>
  <c r="AA176" i="3"/>
  <c r="AB176" i="3" s="1"/>
  <c r="AA168" i="3"/>
  <c r="AB168" i="3" s="1"/>
  <c r="AA212" i="3"/>
  <c r="AB212" i="3" s="1"/>
  <c r="AA196" i="3"/>
  <c r="AB196" i="3" s="1"/>
  <c r="AA180" i="3"/>
  <c r="AB180" i="3" s="1"/>
  <c r="AA161" i="3"/>
  <c r="AB161" i="3" s="1"/>
  <c r="AA150" i="3"/>
  <c r="AB150" i="3" s="1"/>
  <c r="AA137" i="3"/>
  <c r="AB137" i="3" s="1"/>
  <c r="AA133" i="3"/>
  <c r="AB133" i="3" s="1"/>
  <c r="AA120" i="3"/>
  <c r="AB120" i="3" s="1"/>
  <c r="AA115" i="3"/>
  <c r="AB115" i="3" s="1"/>
  <c r="AA107" i="3"/>
  <c r="AB107" i="3" s="1"/>
  <c r="AA99" i="3"/>
  <c r="AB99" i="3" s="1"/>
  <c r="AA91" i="3"/>
  <c r="AB91" i="3" s="1"/>
  <c r="AA205" i="3"/>
  <c r="AB205" i="3" s="1"/>
  <c r="AA189" i="3"/>
  <c r="AB189" i="3" s="1"/>
  <c r="AA173" i="3"/>
  <c r="AB173" i="3" s="1"/>
  <c r="AA142" i="3"/>
  <c r="AB142" i="3" s="1"/>
  <c r="AA129" i="3"/>
  <c r="AB129" i="3" s="1"/>
  <c r="AA125" i="3"/>
  <c r="AB125" i="3" s="1"/>
  <c r="AA116" i="3"/>
  <c r="AB116" i="3" s="1"/>
  <c r="AA108" i="3"/>
  <c r="AB108" i="3" s="1"/>
  <c r="AA100" i="3"/>
  <c r="AB100" i="3" s="1"/>
  <c r="AA92" i="3"/>
  <c r="AB92" i="3" s="1"/>
  <c r="AA84" i="3"/>
  <c r="AB84" i="3" s="1"/>
  <c r="AA177" i="3"/>
  <c r="AB177" i="3" s="1"/>
  <c r="AA156" i="3"/>
  <c r="AB156" i="3" s="1"/>
  <c r="AA152" i="3"/>
  <c r="AB152" i="3" s="1"/>
  <c r="AA131" i="3"/>
  <c r="AB131" i="3" s="1"/>
  <c r="AA119" i="3"/>
  <c r="AB119" i="3" s="1"/>
  <c r="AA117" i="3"/>
  <c r="AB117" i="3" s="1"/>
  <c r="AA111" i="3"/>
  <c r="AB111" i="3" s="1"/>
  <c r="AA105" i="3"/>
  <c r="AB105" i="3" s="1"/>
  <c r="AA85" i="3"/>
  <c r="AB85" i="3" s="1"/>
  <c r="AA79" i="3"/>
  <c r="AB79" i="3" s="1"/>
  <c r="AA71" i="3"/>
  <c r="AB71" i="3" s="1"/>
  <c r="AA63" i="3"/>
  <c r="AB63" i="3" s="1"/>
  <c r="AA195" i="3"/>
  <c r="AB195" i="3" s="1"/>
  <c r="AA171" i="3"/>
  <c r="AB171" i="3" s="1"/>
  <c r="AA163" i="3"/>
  <c r="AB163" i="3" s="1"/>
  <c r="AA145" i="3"/>
  <c r="AB145" i="3" s="1"/>
  <c r="AA143" i="3"/>
  <c r="AB143" i="3" s="1"/>
  <c r="AA124" i="3"/>
  <c r="AB124" i="3" s="1"/>
  <c r="AA114" i="3"/>
  <c r="AB114" i="3" s="1"/>
  <c r="AA94" i="3"/>
  <c r="AB94" i="3" s="1"/>
  <c r="AA209" i="3"/>
  <c r="AB209" i="3" s="1"/>
  <c r="AA188" i="3"/>
  <c r="AB188" i="3" s="1"/>
  <c r="AA185" i="3"/>
  <c r="AB185" i="3" s="1"/>
  <c r="AA157" i="3"/>
  <c r="AB157" i="3" s="1"/>
  <c r="AA153" i="3"/>
  <c r="AB153" i="3" s="1"/>
  <c r="AA151" i="3"/>
  <c r="AB151" i="3" s="1"/>
  <c r="AA132" i="3"/>
  <c r="AB132" i="3" s="1"/>
  <c r="AA118" i="3"/>
  <c r="AB118" i="3" s="1"/>
  <c r="AA101" i="3"/>
  <c r="AB101" i="3" s="1"/>
  <c r="AA95" i="3"/>
  <c r="AB95" i="3" s="1"/>
  <c r="AA89" i="3"/>
  <c r="AB89" i="3" s="1"/>
  <c r="AA83" i="3"/>
  <c r="AB83" i="3" s="1"/>
  <c r="AA75" i="3"/>
  <c r="AB75" i="3" s="1"/>
  <c r="AA67" i="3"/>
  <c r="AB67" i="3" s="1"/>
  <c r="AA203" i="3"/>
  <c r="AB203" i="3" s="1"/>
  <c r="AA197" i="3"/>
  <c r="AB197" i="3" s="1"/>
  <c r="AA164" i="3"/>
  <c r="AB164" i="3" s="1"/>
  <c r="AA144" i="3"/>
  <c r="AB144" i="3" s="1"/>
  <c r="AA123" i="3"/>
  <c r="AB123" i="3" s="1"/>
  <c r="AA110" i="3"/>
  <c r="AB110" i="3" s="1"/>
  <c r="AA104" i="3"/>
  <c r="AB104" i="3" s="1"/>
  <c r="AA98" i="3"/>
  <c r="AB98" i="3" s="1"/>
  <c r="AA193" i="3"/>
  <c r="AB193" i="3" s="1"/>
  <c r="AA172" i="3"/>
  <c r="AB172" i="3" s="1"/>
  <c r="AA169" i="3"/>
  <c r="AB169" i="3" s="1"/>
  <c r="AA149" i="3"/>
  <c r="AB149" i="3" s="1"/>
  <c r="AA147" i="3"/>
  <c r="AB147" i="3" s="1"/>
  <c r="AA135" i="3"/>
  <c r="AB135" i="3" s="1"/>
  <c r="AA121" i="3"/>
  <c r="AB121" i="3" s="1"/>
  <c r="AA113" i="3"/>
  <c r="AB113" i="3" s="1"/>
  <c r="AA93" i="3"/>
  <c r="AB93" i="3" s="1"/>
  <c r="AA87" i="3"/>
  <c r="AB87" i="3" s="1"/>
  <c r="AA77" i="3"/>
  <c r="AB77" i="3" s="1"/>
  <c r="AA211" i="3"/>
  <c r="AB211" i="3" s="1"/>
  <c r="AA187" i="3"/>
  <c r="AB187" i="3" s="1"/>
  <c r="AA181" i="3"/>
  <c r="AB181" i="3" s="1"/>
  <c r="AA140" i="3"/>
  <c r="AB140" i="3" s="1"/>
  <c r="AA128" i="3"/>
  <c r="AB128" i="3" s="1"/>
  <c r="AA126" i="3"/>
  <c r="AB126" i="3" s="1"/>
  <c r="AA102" i="3"/>
  <c r="AB102" i="3" s="1"/>
  <c r="AA96" i="3"/>
  <c r="AB96" i="3" s="1"/>
  <c r="AA90" i="3"/>
  <c r="AB90" i="3" s="1"/>
  <c r="AA78" i="3"/>
  <c r="AB78" i="3" s="1"/>
  <c r="AA70" i="3"/>
  <c r="AB70" i="3" s="1"/>
  <c r="Y6" i="3"/>
  <c r="AA10" i="3"/>
  <c r="AB10" i="3" s="1"/>
  <c r="AA24" i="3"/>
  <c r="AB24" i="3" s="1"/>
  <c r="AA32" i="3"/>
  <c r="AB32" i="3" s="1"/>
  <c r="AA40" i="3"/>
  <c r="AB40" i="3" s="1"/>
  <c r="AA48" i="3"/>
  <c r="AB48" i="3" s="1"/>
  <c r="AA56" i="3"/>
  <c r="AB56" i="3" s="1"/>
  <c r="AA81" i="3"/>
  <c r="AB81" i="3" s="1"/>
  <c r="AA97" i="3"/>
  <c r="AB97" i="3" s="1"/>
  <c r="AA103" i="3"/>
  <c r="AB103" i="3" s="1"/>
  <c r="AA109" i="3"/>
  <c r="AB109" i="3" s="1"/>
  <c r="AA136" i="3"/>
  <c r="AB136" i="3" s="1"/>
  <c r="AA204" i="3"/>
  <c r="AB204" i="3" s="1"/>
  <c r="AA80" i="3"/>
  <c r="AB80" i="3" s="1"/>
  <c r="AA88" i="3"/>
  <c r="AB88" i="3" s="1"/>
  <c r="AA127" i="3"/>
  <c r="AB127" i="3" s="1"/>
  <c r="AA141" i="3"/>
  <c r="AB141" i="3" s="1"/>
  <c r="AA155" i="3"/>
  <c r="AB155" i="3" s="1"/>
  <c r="AA165" i="3"/>
  <c r="AB165" i="3" s="1"/>
  <c r="AA213" i="3"/>
  <c r="AB213" i="3" s="1"/>
  <c r="AC212" i="3" l="1"/>
  <c r="AC204" i="3"/>
  <c r="AC196" i="3"/>
  <c r="AC188" i="3"/>
  <c r="AC180" i="3"/>
  <c r="AC172" i="3"/>
  <c r="AC164" i="3"/>
  <c r="AC156" i="3"/>
  <c r="AC148" i="3"/>
  <c r="AC140" i="3"/>
  <c r="AC132" i="3"/>
  <c r="AC124" i="3"/>
  <c r="AC208" i="3"/>
  <c r="AC200" i="3"/>
  <c r="AC192" i="3"/>
  <c r="AC184" i="3"/>
  <c r="AC176" i="3"/>
  <c r="AC168" i="3"/>
  <c r="AC160" i="3"/>
  <c r="AC209" i="3"/>
  <c r="AC201" i="3"/>
  <c r="AC193" i="3"/>
  <c r="AC185" i="3"/>
  <c r="AC177" i="3"/>
  <c r="AC169" i="3"/>
  <c r="AC161" i="3"/>
  <c r="AC153" i="3"/>
  <c r="AC210" i="3"/>
  <c r="AC202" i="3"/>
  <c r="AC194" i="3"/>
  <c r="AC186" i="3"/>
  <c r="AC178" i="3"/>
  <c r="AC170" i="3"/>
  <c r="AC198" i="3"/>
  <c r="AC182" i="3"/>
  <c r="AC159" i="3"/>
  <c r="AC157" i="3"/>
  <c r="AC151" i="3"/>
  <c r="AC138" i="3"/>
  <c r="AC134" i="3"/>
  <c r="AC121" i="3"/>
  <c r="AC117" i="3"/>
  <c r="AC109" i="3"/>
  <c r="AC101" i="3"/>
  <c r="AC93" i="3"/>
  <c r="AC85" i="3"/>
  <c r="AC207" i="3"/>
  <c r="AC191" i="3"/>
  <c r="AC175" i="3"/>
  <c r="AC166" i="3"/>
  <c r="AC147" i="3"/>
  <c r="AC143" i="3"/>
  <c r="AC130" i="3"/>
  <c r="AC126" i="3"/>
  <c r="AC110" i="3"/>
  <c r="AC102" i="3"/>
  <c r="AC94" i="3"/>
  <c r="AC86" i="3"/>
  <c r="AC195" i="3"/>
  <c r="AC174" i="3"/>
  <c r="AC171" i="3"/>
  <c r="AC163" i="3"/>
  <c r="AC158" i="3"/>
  <c r="AC150" i="3"/>
  <c r="AC136" i="3"/>
  <c r="AC122" i="3"/>
  <c r="AC103" i="3"/>
  <c r="AC97" i="3"/>
  <c r="AC91" i="3"/>
  <c r="AC81" i="3"/>
  <c r="AC73" i="3"/>
  <c r="AC65" i="3"/>
  <c r="AC213" i="3"/>
  <c r="AC189" i="3"/>
  <c r="AC183" i="3"/>
  <c r="AC165" i="3"/>
  <c r="AC141" i="3"/>
  <c r="AC129" i="3"/>
  <c r="AC127" i="3"/>
  <c r="AC112" i="3"/>
  <c r="AC106" i="3"/>
  <c r="AC100" i="3"/>
  <c r="AC206" i="3"/>
  <c r="AC203" i="3"/>
  <c r="AC149" i="3"/>
  <c r="AC137" i="3"/>
  <c r="AC135" i="3"/>
  <c r="AC123" i="3"/>
  <c r="AC113" i="3"/>
  <c r="AC107" i="3"/>
  <c r="AC87" i="3"/>
  <c r="AC77" i="3"/>
  <c r="AC69" i="3"/>
  <c r="AC61" i="3"/>
  <c r="AC181" i="3"/>
  <c r="AC142" i="3"/>
  <c r="AC128" i="3"/>
  <c r="AC116" i="3"/>
  <c r="AC96" i="3"/>
  <c r="AC211" i="3"/>
  <c r="AC190" i="3"/>
  <c r="W190" i="3" s="1"/>
  <c r="AC187" i="3"/>
  <c r="AC152" i="3"/>
  <c r="AC133" i="3"/>
  <c r="AC119" i="3"/>
  <c r="AC111" i="3"/>
  <c r="AC105" i="3"/>
  <c r="AC99" i="3"/>
  <c r="AC79" i="3"/>
  <c r="AC205" i="3"/>
  <c r="AC199" i="3"/>
  <c r="AC154" i="3"/>
  <c r="AC145" i="3"/>
  <c r="W145" i="3" s="1"/>
  <c r="AC131" i="3"/>
  <c r="AC114" i="3"/>
  <c r="AC108" i="3"/>
  <c r="AC88" i="3"/>
  <c r="AC80" i="3"/>
  <c r="AC72" i="3"/>
  <c r="AC120" i="3"/>
  <c r="AC95" i="3"/>
  <c r="AC68" i="3"/>
  <c r="AC82" i="3"/>
  <c r="AC66" i="3"/>
  <c r="AC63" i="3"/>
  <c r="AC60" i="3"/>
  <c r="AC53" i="3"/>
  <c r="AC45" i="3"/>
  <c r="AC37" i="3"/>
  <c r="AC29" i="3"/>
  <c r="AC21" i="3"/>
  <c r="AC162" i="3"/>
  <c r="AC139" i="3"/>
  <c r="W139" i="3" s="1"/>
  <c r="AC118" i="3"/>
  <c r="AC75" i="3"/>
  <c r="AC54" i="3"/>
  <c r="AC46" i="3"/>
  <c r="AC38" i="3"/>
  <c r="AC197" i="3"/>
  <c r="W197" i="3" s="1"/>
  <c r="AC173" i="3"/>
  <c r="AC146" i="3"/>
  <c r="AC125" i="3"/>
  <c r="AC71" i="3"/>
  <c r="AC55" i="3"/>
  <c r="AC47" i="3"/>
  <c r="AC39" i="3"/>
  <c r="AC90" i="3"/>
  <c r="W90" i="3" s="1"/>
  <c r="AC84" i="3"/>
  <c r="AC67" i="3"/>
  <c r="AC64" i="3"/>
  <c r="AC56" i="3"/>
  <c r="AC144" i="3"/>
  <c r="AC104" i="3"/>
  <c r="W104" i="3" s="1"/>
  <c r="AC98" i="3"/>
  <c r="AC74" i="3"/>
  <c r="AC57" i="3"/>
  <c r="AC49" i="3"/>
  <c r="W49" i="3" s="1"/>
  <c r="AC41" i="3"/>
  <c r="AC33" i="3"/>
  <c r="AC25" i="3"/>
  <c r="AC179" i="3"/>
  <c r="AC115" i="3"/>
  <c r="AC89" i="3"/>
  <c r="W89" i="3" s="1"/>
  <c r="AC83" i="3"/>
  <c r="AC62" i="3"/>
  <c r="AC58" i="3"/>
  <c r="AC50" i="3"/>
  <c r="AC42" i="3"/>
  <c r="AC34" i="3"/>
  <c r="AC26" i="3"/>
  <c r="AC18" i="3"/>
  <c r="W18" i="3" s="1"/>
  <c r="AC155" i="3"/>
  <c r="AC78" i="3"/>
  <c r="AC52" i="3"/>
  <c r="AC44" i="3"/>
  <c r="AC36" i="3"/>
  <c r="AC28" i="3"/>
  <c r="W28" i="3" s="1"/>
  <c r="AC167" i="3"/>
  <c r="AC92" i="3"/>
  <c r="W92" i="3" s="1"/>
  <c r="AC76" i="3"/>
  <c r="AC70" i="3"/>
  <c r="W70" i="3" s="1"/>
  <c r="AC59" i="3"/>
  <c r="AC51" i="3"/>
  <c r="AC43" i="3"/>
  <c r="AC35" i="3"/>
  <c r="AC27" i="3"/>
  <c r="AC19" i="3"/>
  <c r="W19" i="3" s="1"/>
  <c r="AC22" i="3"/>
  <c r="AC11" i="3"/>
  <c r="AC32" i="3"/>
  <c r="AC24" i="3"/>
  <c r="AC16" i="3"/>
  <c r="AC12" i="3"/>
  <c r="W12" i="3" s="1"/>
  <c r="AC9" i="3"/>
  <c r="AC31" i="3"/>
  <c r="W31" i="3" s="1"/>
  <c r="AC4" i="3"/>
  <c r="AC23" i="3"/>
  <c r="AC17" i="3"/>
  <c r="AC13" i="3"/>
  <c r="AC5" i="3"/>
  <c r="AC40" i="3"/>
  <c r="W40" i="3" s="1"/>
  <c r="AC20" i="3"/>
  <c r="AC10" i="3"/>
  <c r="AC30" i="3"/>
  <c r="AC14" i="3"/>
  <c r="W14" i="3" s="1"/>
  <c r="AC6" i="3"/>
  <c r="AC7" i="3"/>
  <c r="W7" i="3" s="1"/>
  <c r="AC48" i="3"/>
  <c r="AC15" i="3"/>
  <c r="W15" i="3" s="1"/>
  <c r="AC8" i="3"/>
  <c r="Y9" i="3"/>
  <c r="Z209" i="3"/>
  <c r="Z201" i="3"/>
  <c r="Z193" i="3"/>
  <c r="Z185" i="3"/>
  <c r="Z177" i="3"/>
  <c r="Z169" i="3"/>
  <c r="Z161" i="3"/>
  <c r="Z153" i="3"/>
  <c r="Z145" i="3"/>
  <c r="Z137" i="3"/>
  <c r="Z129" i="3"/>
  <c r="Z121" i="3"/>
  <c r="Z213" i="3"/>
  <c r="Z205" i="3"/>
  <c r="Z197" i="3"/>
  <c r="Z189" i="3"/>
  <c r="Z181" i="3"/>
  <c r="Z173" i="3"/>
  <c r="Z165" i="3"/>
  <c r="Z157" i="3"/>
  <c r="Z206" i="3"/>
  <c r="Z198" i="3"/>
  <c r="Z190" i="3"/>
  <c r="Z182" i="3"/>
  <c r="Z174" i="3"/>
  <c r="Z166" i="3"/>
  <c r="Z158" i="3"/>
  <c r="Z207" i="3"/>
  <c r="Z199" i="3"/>
  <c r="Z191" i="3"/>
  <c r="Z183" i="3"/>
  <c r="Z175" i="3"/>
  <c r="Z203" i="3"/>
  <c r="Z187" i="3"/>
  <c r="Z171" i="3"/>
  <c r="Z163" i="3"/>
  <c r="Z141" i="3"/>
  <c r="Z128" i="3"/>
  <c r="Z124" i="3"/>
  <c r="Z114" i="3"/>
  <c r="Z106" i="3"/>
  <c r="Z98" i="3"/>
  <c r="Z90" i="3"/>
  <c r="Z212" i="3"/>
  <c r="Z196" i="3"/>
  <c r="Z180" i="3"/>
  <c r="Z159" i="3"/>
  <c r="Z154" i="3"/>
  <c r="Z150" i="3"/>
  <c r="Z146" i="3"/>
  <c r="Z133" i="3"/>
  <c r="Z120" i="3"/>
  <c r="Z115" i="3"/>
  <c r="Z107" i="3"/>
  <c r="Z99" i="3"/>
  <c r="Z91" i="3"/>
  <c r="Z211" i="3"/>
  <c r="Z208" i="3"/>
  <c r="Z168" i="3"/>
  <c r="Z140" i="3"/>
  <c r="Z138" i="3"/>
  <c r="Z126" i="3"/>
  <c r="Z108" i="3"/>
  <c r="Z102" i="3"/>
  <c r="Z96" i="3"/>
  <c r="Z78" i="3"/>
  <c r="Z70" i="3"/>
  <c r="Z62" i="3"/>
  <c r="Z186" i="3"/>
  <c r="Z156" i="3"/>
  <c r="Z152" i="3"/>
  <c r="Z131" i="3"/>
  <c r="Z119" i="3"/>
  <c r="Z117" i="3"/>
  <c r="Z111" i="3"/>
  <c r="Z105" i="3"/>
  <c r="Z200" i="3"/>
  <c r="Z179" i="3"/>
  <c r="Z176" i="3"/>
  <c r="Z167" i="3"/>
  <c r="Z162" i="3"/>
  <c r="Z155" i="3"/>
  <c r="Z139" i="3"/>
  <c r="Z127" i="3"/>
  <c r="Z125" i="3"/>
  <c r="Z112" i="3"/>
  <c r="Z92" i="3"/>
  <c r="Z86" i="3"/>
  <c r="Z82" i="3"/>
  <c r="Z74" i="3"/>
  <c r="Z66" i="3"/>
  <c r="Z194" i="3"/>
  <c r="Z188" i="3"/>
  <c r="Z151" i="3"/>
  <c r="Z132" i="3"/>
  <c r="Z130" i="3"/>
  <c r="Z118" i="3"/>
  <c r="Z101" i="3"/>
  <c r="Z95" i="3"/>
  <c r="Z184" i="3"/>
  <c r="Z164" i="3"/>
  <c r="Z144" i="3"/>
  <c r="Z142" i="3"/>
  <c r="Z123" i="3"/>
  <c r="Z116" i="3"/>
  <c r="Z110" i="3"/>
  <c r="Z104" i="3"/>
  <c r="Z84" i="3"/>
  <c r="Z76" i="3"/>
  <c r="Z202" i="3"/>
  <c r="Z178" i="3"/>
  <c r="Z172" i="3"/>
  <c r="Z149" i="3"/>
  <c r="Z147" i="3"/>
  <c r="Z135" i="3"/>
  <c r="Z113" i="3"/>
  <c r="Z93" i="3"/>
  <c r="Z87" i="3"/>
  <c r="Z77" i="3"/>
  <c r="Z69" i="3"/>
  <c r="Z49" i="3"/>
  <c r="Z33" i="3"/>
  <c r="Z148" i="3"/>
  <c r="Z134" i="3"/>
  <c r="Z85" i="3"/>
  <c r="Z65" i="3"/>
  <c r="Z58" i="3"/>
  <c r="Z50" i="3"/>
  <c r="Z42" i="3"/>
  <c r="Z34" i="3"/>
  <c r="Z26" i="3"/>
  <c r="Z100" i="3"/>
  <c r="Z94" i="3"/>
  <c r="Z88" i="3"/>
  <c r="Z80" i="3"/>
  <c r="Z68" i="3"/>
  <c r="Z59" i="3"/>
  <c r="Z51" i="3"/>
  <c r="Z43" i="3"/>
  <c r="Z210" i="3"/>
  <c r="Z63" i="3"/>
  <c r="Z60" i="3"/>
  <c r="Z52" i="3"/>
  <c r="Z44" i="3"/>
  <c r="Z195" i="3"/>
  <c r="Z75" i="3"/>
  <c r="Z73" i="3"/>
  <c r="Z71" i="3"/>
  <c r="Z53" i="3"/>
  <c r="Z170" i="3"/>
  <c r="Z160" i="3"/>
  <c r="Z79" i="3"/>
  <c r="Z54" i="3"/>
  <c r="Z46" i="3"/>
  <c r="Z38" i="3"/>
  <c r="Z30" i="3"/>
  <c r="Z22" i="3"/>
  <c r="Z192" i="3"/>
  <c r="Z143" i="3"/>
  <c r="Z122" i="3"/>
  <c r="Z67" i="3"/>
  <c r="Z64" i="3"/>
  <c r="Z61" i="3"/>
  <c r="Z55" i="3"/>
  <c r="Z47" i="3"/>
  <c r="Z39" i="3"/>
  <c r="Z31" i="3"/>
  <c r="Z23" i="3"/>
  <c r="Z9" i="3"/>
  <c r="Z8" i="3"/>
  <c r="Z7" i="3"/>
  <c r="Z6" i="3"/>
  <c r="Z5" i="3"/>
  <c r="Z4" i="3"/>
  <c r="Z89" i="3"/>
  <c r="Z83" i="3"/>
  <c r="Z41" i="3"/>
  <c r="Z25" i="3"/>
  <c r="Z204" i="3"/>
  <c r="Z136" i="3"/>
  <c r="Z109" i="3"/>
  <c r="Z103" i="3"/>
  <c r="Z97" i="3"/>
  <c r="Z81" i="3"/>
  <c r="Z56" i="3"/>
  <c r="Z48" i="3"/>
  <c r="Z40" i="3"/>
  <c r="Z32" i="3"/>
  <c r="Z24" i="3"/>
  <c r="Z10" i="3"/>
  <c r="Z72" i="3"/>
  <c r="Z57" i="3"/>
  <c r="Z14" i="3"/>
  <c r="Z35" i="3"/>
  <c r="Z18" i="3"/>
  <c r="Z27" i="3"/>
  <c r="Z15" i="3"/>
  <c r="Z11" i="3"/>
  <c r="Z37" i="3"/>
  <c r="Z29" i="3"/>
  <c r="Z19" i="3"/>
  <c r="Z16" i="3"/>
  <c r="Z12" i="3"/>
  <c r="Z36" i="3"/>
  <c r="Z21" i="3"/>
  <c r="Z45" i="3"/>
  <c r="Z28" i="3"/>
  <c r="Z17" i="3"/>
  <c r="Z13" i="3"/>
  <c r="Z20" i="3"/>
  <c r="AE4" i="3"/>
  <c r="Y17" i="3"/>
  <c r="W48" i="3" l="1"/>
  <c r="W5" i="3"/>
  <c r="W16" i="3"/>
  <c r="W43" i="3"/>
  <c r="W36" i="3"/>
  <c r="W42" i="3"/>
  <c r="W25" i="3"/>
  <c r="W144" i="3"/>
  <c r="W55" i="3"/>
  <c r="W54" i="3"/>
  <c r="W45" i="3"/>
  <c r="W120" i="3"/>
  <c r="W154" i="3"/>
  <c r="W133" i="3"/>
  <c r="W142" i="3"/>
  <c r="W123" i="3"/>
  <c r="W112" i="3"/>
  <c r="W65" i="3"/>
  <c r="W150" i="3"/>
  <c r="W102" i="3"/>
  <c r="W191" i="3"/>
  <c r="W134" i="3"/>
  <c r="W178" i="3"/>
  <c r="W177" i="3"/>
  <c r="W184" i="3"/>
  <c r="W156" i="3"/>
  <c r="W13" i="3"/>
  <c r="W24" i="3"/>
  <c r="W51" i="3"/>
  <c r="W44" i="3"/>
  <c r="W50" i="3"/>
  <c r="W33" i="3"/>
  <c r="W56" i="3"/>
  <c r="W71" i="3"/>
  <c r="W75" i="3"/>
  <c r="W53" i="3"/>
  <c r="W72" i="3"/>
  <c r="W199" i="3"/>
  <c r="W152" i="3"/>
  <c r="W181" i="3"/>
  <c r="W135" i="3"/>
  <c r="W127" i="3"/>
  <c r="W73" i="3"/>
  <c r="W158" i="3"/>
  <c r="W110" i="3"/>
  <c r="W207" i="3"/>
  <c r="W138" i="3"/>
  <c r="W186" i="3"/>
  <c r="W185" i="3"/>
  <c r="W192" i="3"/>
  <c r="W164" i="3"/>
  <c r="W6" i="3"/>
  <c r="W17" i="3"/>
  <c r="W32" i="3"/>
  <c r="W59" i="3"/>
  <c r="W52" i="3"/>
  <c r="W58" i="3"/>
  <c r="W41" i="3"/>
  <c r="W64" i="3"/>
  <c r="W125" i="3"/>
  <c r="W118" i="3"/>
  <c r="W60" i="3"/>
  <c r="W80" i="3"/>
  <c r="W205" i="3"/>
  <c r="W187" i="3"/>
  <c r="W61" i="3"/>
  <c r="W137" i="3"/>
  <c r="W129" i="3"/>
  <c r="W81" i="3"/>
  <c r="W163" i="3"/>
  <c r="W126" i="3"/>
  <c r="W85" i="3"/>
  <c r="W151" i="3"/>
  <c r="W194" i="3"/>
  <c r="W193" i="3"/>
  <c r="W200" i="3"/>
  <c r="W172" i="3"/>
  <c r="W23" i="3"/>
  <c r="W78" i="3"/>
  <c r="W62" i="3"/>
  <c r="W67" i="3"/>
  <c r="W146" i="3"/>
  <c r="W63" i="3"/>
  <c r="W88" i="3"/>
  <c r="W79" i="3"/>
  <c r="W69" i="3"/>
  <c r="W149" i="3"/>
  <c r="W141" i="3"/>
  <c r="W91" i="3"/>
  <c r="W171" i="3"/>
  <c r="W130" i="3"/>
  <c r="W93" i="3"/>
  <c r="W157" i="3"/>
  <c r="W202" i="3"/>
  <c r="W201" i="3"/>
  <c r="W208" i="3"/>
  <c r="W180" i="3"/>
  <c r="W11" i="3"/>
  <c r="W30" i="3"/>
  <c r="W4" i="3"/>
  <c r="W22" i="3"/>
  <c r="W76" i="3"/>
  <c r="W155" i="3"/>
  <c r="W83" i="3"/>
  <c r="W57" i="3"/>
  <c r="W84" i="3"/>
  <c r="W173" i="3"/>
  <c r="W162" i="3"/>
  <c r="W66" i="3"/>
  <c r="W108" i="3"/>
  <c r="W99" i="3"/>
  <c r="W211" i="3"/>
  <c r="W77" i="3"/>
  <c r="W203" i="3"/>
  <c r="W165" i="3"/>
  <c r="W97" i="3"/>
  <c r="W174" i="3"/>
  <c r="W143" i="3"/>
  <c r="W101" i="3"/>
  <c r="W159" i="3"/>
  <c r="W210" i="3"/>
  <c r="W209" i="3"/>
  <c r="W124" i="3"/>
  <c r="W188" i="3"/>
  <c r="W10" i="3"/>
  <c r="W74" i="3"/>
  <c r="W21" i="3"/>
  <c r="W82" i="3"/>
  <c r="W114" i="3"/>
  <c r="W105" i="3"/>
  <c r="W96" i="3"/>
  <c r="W87" i="3"/>
  <c r="W206" i="3"/>
  <c r="W183" i="3"/>
  <c r="W103" i="3"/>
  <c r="W195" i="3"/>
  <c r="W147" i="3"/>
  <c r="W109" i="3"/>
  <c r="W182" i="3"/>
  <c r="W153" i="3"/>
  <c r="W160" i="3"/>
  <c r="W132" i="3"/>
  <c r="W196" i="3"/>
  <c r="W8" i="3"/>
  <c r="W20" i="3"/>
  <c r="W9" i="3"/>
  <c r="W27" i="3"/>
  <c r="W167" i="3"/>
  <c r="W26" i="3"/>
  <c r="W115" i="3"/>
  <c r="W98" i="3"/>
  <c r="W39" i="3"/>
  <c r="W38" i="3"/>
  <c r="W29" i="3"/>
  <c r="W68" i="3"/>
  <c r="W131" i="3"/>
  <c r="W111" i="3"/>
  <c r="W116" i="3"/>
  <c r="W107" i="3"/>
  <c r="W100" i="3"/>
  <c r="W189" i="3"/>
  <c r="W122" i="3"/>
  <c r="W86" i="3"/>
  <c r="W166" i="3"/>
  <c r="W117" i="3"/>
  <c r="W198" i="3"/>
  <c r="W161" i="3"/>
  <c r="W168" i="3"/>
  <c r="W140" i="3"/>
  <c r="W204" i="3"/>
  <c r="W35" i="3"/>
  <c r="W34" i="3"/>
  <c r="W179" i="3"/>
  <c r="W47" i="3"/>
  <c r="W46" i="3"/>
  <c r="W37" i="3"/>
  <c r="W95" i="3"/>
  <c r="W119" i="3"/>
  <c r="W128" i="3"/>
  <c r="W113" i="3"/>
  <c r="W106" i="3"/>
  <c r="W213" i="3"/>
  <c r="W136" i="3"/>
  <c r="W94" i="3"/>
  <c r="W175" i="3"/>
  <c r="W121" i="3"/>
  <c r="W170" i="3"/>
  <c r="W169" i="3"/>
  <c r="W176" i="3"/>
  <c r="W148" i="3"/>
  <c r="W212" i="3"/>
  <c r="F4" i="2" l="1"/>
  <c r="F5" i="2"/>
  <c r="F6" i="2"/>
  <c r="F7" i="2"/>
  <c r="F8" i="2"/>
  <c r="F9" i="2"/>
  <c r="F10" i="2"/>
  <c r="F11" i="2"/>
  <c r="F12" i="2"/>
  <c r="F3" i="2"/>
  <c r="Q3" i="2"/>
  <c r="Q4" i="2"/>
  <c r="Q5" i="2"/>
  <c r="Q6" i="2"/>
  <c r="Q7" i="2"/>
  <c r="Q8" i="2"/>
  <c r="Q9" i="2"/>
  <c r="Q10" i="2"/>
  <c r="Q11" i="2"/>
  <c r="Q12" i="2"/>
  <c r="AC6" i="2" l="1"/>
  <c r="AA8" i="2"/>
  <c r="AA3" i="2"/>
  <c r="W4" i="2"/>
  <c r="P4" i="2"/>
  <c r="R4" i="2"/>
  <c r="S4" i="2"/>
  <c r="T4" i="2"/>
  <c r="Z4" i="2"/>
  <c r="AA4" i="2" s="1"/>
  <c r="P5" i="2"/>
  <c r="R5" i="2"/>
  <c r="S5" i="2"/>
  <c r="T5" i="2"/>
  <c r="Z5" i="2"/>
  <c r="AA5" i="2" s="1"/>
  <c r="P6" i="2"/>
  <c r="R6" i="2"/>
  <c r="S6" i="2"/>
  <c r="T6" i="2"/>
  <c r="U6" i="2" s="1"/>
  <c r="Z6" i="2"/>
  <c r="AB6" i="2" s="1"/>
  <c r="P7" i="2"/>
  <c r="R7" i="2"/>
  <c r="S7" i="2"/>
  <c r="T7" i="2"/>
  <c r="X7" i="2" s="1"/>
  <c r="Z7" i="2"/>
  <c r="AA7" i="2" s="1"/>
  <c r="P8" i="2"/>
  <c r="R8" i="2"/>
  <c r="S8" i="2"/>
  <c r="T8" i="2"/>
  <c r="X8" i="2" s="1"/>
  <c r="Z8" i="2"/>
  <c r="AB8" i="2" s="1"/>
  <c r="P9" i="2"/>
  <c r="R9" i="2"/>
  <c r="S9" i="2"/>
  <c r="T9" i="2"/>
  <c r="Z9" i="2"/>
  <c r="AA9" i="2" s="1"/>
  <c r="P10" i="2"/>
  <c r="R10" i="2"/>
  <c r="S10" i="2"/>
  <c r="T10" i="2"/>
  <c r="X10" i="2" s="1"/>
  <c r="Z10" i="2"/>
  <c r="AB10" i="2" s="1"/>
  <c r="P11" i="2"/>
  <c r="R11" i="2"/>
  <c r="S11" i="2"/>
  <c r="T11" i="2"/>
  <c r="X11" i="2" s="1"/>
  <c r="Z11" i="2"/>
  <c r="AA11" i="2" s="1"/>
  <c r="P12" i="2"/>
  <c r="R12" i="2"/>
  <c r="S12" i="2"/>
  <c r="T12" i="2"/>
  <c r="X12" i="2" s="1"/>
  <c r="Z12" i="2"/>
  <c r="AB12" i="2" s="1"/>
  <c r="R3" i="2"/>
  <c r="S3" i="2"/>
  <c r="T3" i="2"/>
  <c r="Z3" i="2"/>
  <c r="AD3" i="2" s="1"/>
  <c r="P3" i="2"/>
  <c r="N1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A4" i="2"/>
  <c r="B4" i="2"/>
  <c r="C4" i="2"/>
  <c r="D4" i="2"/>
  <c r="E4" i="2"/>
  <c r="G4" i="2"/>
  <c r="H4" i="2"/>
  <c r="K4" i="2" s="1"/>
  <c r="A5" i="2"/>
  <c r="B5" i="2"/>
  <c r="C5" i="2"/>
  <c r="D5" i="2"/>
  <c r="E5" i="2"/>
  <c r="G5" i="2"/>
  <c r="H5" i="2"/>
  <c r="I5" i="2" s="1"/>
  <c r="A6" i="2"/>
  <c r="B6" i="2"/>
  <c r="C6" i="2"/>
  <c r="D6" i="2"/>
  <c r="E6" i="2"/>
  <c r="G6" i="2"/>
  <c r="H6" i="2"/>
  <c r="I6" i="2" s="1"/>
  <c r="A7" i="2"/>
  <c r="B7" i="2"/>
  <c r="C7" i="2"/>
  <c r="D7" i="2"/>
  <c r="E7" i="2"/>
  <c r="G7" i="2"/>
  <c r="H7" i="2"/>
  <c r="I7" i="2" s="1"/>
  <c r="A8" i="2"/>
  <c r="B8" i="2"/>
  <c r="C8" i="2"/>
  <c r="D8" i="2"/>
  <c r="E8" i="2"/>
  <c r="G8" i="2"/>
  <c r="H8" i="2"/>
  <c r="J8" i="2" s="1"/>
  <c r="A9" i="2"/>
  <c r="B9" i="2"/>
  <c r="C9" i="2"/>
  <c r="D9" i="2"/>
  <c r="E9" i="2"/>
  <c r="G9" i="2"/>
  <c r="H9" i="2"/>
  <c r="I9" i="2" s="1"/>
  <c r="A10" i="2"/>
  <c r="B10" i="2"/>
  <c r="C10" i="2"/>
  <c r="D10" i="2"/>
  <c r="E10" i="2"/>
  <c r="G10" i="2"/>
  <c r="H10" i="2"/>
  <c r="J10" i="2" s="1"/>
  <c r="A11" i="2"/>
  <c r="B11" i="2"/>
  <c r="C11" i="2"/>
  <c r="D11" i="2"/>
  <c r="E11" i="2"/>
  <c r="G11" i="2"/>
  <c r="H11" i="2"/>
  <c r="I11" i="2" s="1"/>
  <c r="A12" i="2"/>
  <c r="B12" i="2"/>
  <c r="C12" i="2"/>
  <c r="D12" i="2"/>
  <c r="E12" i="2"/>
  <c r="G12" i="2"/>
  <c r="H12" i="2"/>
  <c r="J12" i="2" s="1"/>
  <c r="B3" i="2"/>
  <c r="C3" i="2"/>
  <c r="D3" i="2"/>
  <c r="E3" i="2"/>
  <c r="G3" i="2"/>
  <c r="H3" i="2"/>
  <c r="K3" i="2" s="1"/>
  <c r="A3" i="2"/>
  <c r="AD11" i="2" l="1"/>
  <c r="AD9" i="2"/>
  <c r="AC8" i="2"/>
  <c r="AD7" i="2"/>
  <c r="W8" i="2"/>
  <c r="Y8" i="2" s="1"/>
  <c r="AA6" i="2"/>
  <c r="AA10" i="2"/>
  <c r="AD5" i="2"/>
  <c r="W5" i="2"/>
  <c r="X5" i="2"/>
  <c r="AB3" i="2"/>
  <c r="AC11" i="2"/>
  <c r="AE11" i="2" s="1"/>
  <c r="AC9" i="2"/>
  <c r="AC7" i="2"/>
  <c r="AE7" i="2" s="1"/>
  <c r="AC5" i="2"/>
  <c r="AA12" i="2"/>
  <c r="U3" i="2"/>
  <c r="X3" i="2"/>
  <c r="AC3" i="2"/>
  <c r="AE3" i="2" s="1"/>
  <c r="AB11" i="2"/>
  <c r="AB9" i="2"/>
  <c r="AB7" i="2"/>
  <c r="AB5" i="2"/>
  <c r="V7" i="2"/>
  <c r="V6" i="2"/>
  <c r="X6" i="2"/>
  <c r="U8" i="2"/>
  <c r="AD12" i="2"/>
  <c r="AD10" i="2"/>
  <c r="AD8" i="2"/>
  <c r="AD6" i="2"/>
  <c r="AE6" i="2" s="1"/>
  <c r="AD4" i="2"/>
  <c r="V9" i="2"/>
  <c r="X9" i="2"/>
  <c r="AC12" i="2"/>
  <c r="AE12" i="2" s="1"/>
  <c r="AC10" i="2"/>
  <c r="AE10" i="2" s="1"/>
  <c r="AC4" i="2"/>
  <c r="V4" i="2"/>
  <c r="X4" i="2"/>
  <c r="Y4" i="2" s="1"/>
  <c r="W6" i="2"/>
  <c r="Y6" i="2" s="1"/>
  <c r="AB4" i="2"/>
  <c r="U12" i="2"/>
  <c r="V12" i="2"/>
  <c r="W12" i="2"/>
  <c r="Y12" i="2" s="1"/>
  <c r="U11" i="2"/>
  <c r="W11" i="2"/>
  <c r="Y11" i="2" s="1"/>
  <c r="V11" i="2"/>
  <c r="V10" i="2"/>
  <c r="W10" i="2"/>
  <c r="Y10" i="2" s="1"/>
  <c r="U10" i="2"/>
  <c r="W9" i="2"/>
  <c r="Y9" i="2" s="1"/>
  <c r="U9" i="2"/>
  <c r="V8" i="2"/>
  <c r="W7" i="2"/>
  <c r="Y7" i="2" s="1"/>
  <c r="U7" i="2"/>
  <c r="U5" i="2"/>
  <c r="V5" i="2"/>
  <c r="U4" i="2"/>
  <c r="V3" i="2"/>
  <c r="W3" i="2"/>
  <c r="Y3" i="2" s="1"/>
  <c r="K6" i="2"/>
  <c r="I3" i="2"/>
  <c r="J4" i="2"/>
  <c r="I4" i="2"/>
  <c r="I12" i="2"/>
  <c r="K11" i="2"/>
  <c r="K10" i="2"/>
  <c r="I8" i="2"/>
  <c r="K7" i="2"/>
  <c r="K12" i="2"/>
  <c r="I10" i="2"/>
  <c r="J7" i="2"/>
  <c r="K9" i="2"/>
  <c r="J6" i="2"/>
  <c r="J9" i="2"/>
  <c r="J3" i="2"/>
  <c r="J11" i="2"/>
  <c r="K8" i="2"/>
  <c r="K5" i="2"/>
  <c r="J5" i="2"/>
  <c r="AE4" i="2" l="1"/>
  <c r="AE9" i="2"/>
  <c r="Y5" i="2"/>
  <c r="AE8" i="2"/>
  <c r="AE5" i="2"/>
</calcChain>
</file>

<file path=xl/comments1.xml><?xml version="1.0" encoding="utf-8"?>
<comments xmlns="http://schemas.openxmlformats.org/spreadsheetml/2006/main">
  <authors>
    <author>Ali Rizvi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Ali Rizvi:</t>
        </r>
        <r>
          <rPr>
            <sz val="9"/>
            <color indexed="81"/>
            <rFont val="Tahoma"/>
            <family val="2"/>
          </rPr>
          <t xml:space="preserve">
milliseconds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Ali Rizvi:</t>
        </r>
        <r>
          <rPr>
            <sz val="9"/>
            <color indexed="81"/>
            <rFont val="Tahoma"/>
            <family val="2"/>
          </rPr>
          <t xml:space="preserve">
milliseconds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Ali Rizvi:</t>
        </r>
        <r>
          <rPr>
            <sz val="9"/>
            <color indexed="81"/>
            <rFont val="Tahoma"/>
            <family val="2"/>
          </rPr>
          <t xml:space="preserve">
non-normalized value</t>
        </r>
      </text>
    </comment>
  </commentList>
</comments>
</file>

<file path=xl/sharedStrings.xml><?xml version="1.0" encoding="utf-8"?>
<sst xmlns="http://schemas.openxmlformats.org/spreadsheetml/2006/main" count="593" uniqueCount="72">
  <si>
    <t>Operator Graph Creation</t>
  </si>
  <si>
    <t>Node Discovery</t>
  </si>
  <si>
    <t>Placement and Deployment</t>
  </si>
  <si>
    <t>Selected Path</t>
  </si>
  <si>
    <t>Overall Path Cost</t>
  </si>
  <si>
    <t>Energy</t>
  </si>
  <si>
    <t>BDP</t>
  </si>
  <si>
    <t>Run ID</t>
  </si>
  <si>
    <t>Time Stamp</t>
  </si>
  <si>
    <t>End to End Delay</t>
  </si>
  <si>
    <t>9004-9002-9001</t>
  </si>
  <si>
    <t>9003-9002-9001</t>
  </si>
  <si>
    <t xml:space="preserve">9002-0.5 9004-0.5 </t>
  </si>
  <si>
    <t xml:space="preserve">9003-0.5 9002-0.5 </t>
  </si>
  <si>
    <t>Query Output</t>
  </si>
  <si>
    <t>Weight Variance Hop 1</t>
  </si>
  <si>
    <t>Weight Variance Hop 2</t>
  </si>
  <si>
    <t>Weight Variance</t>
  </si>
  <si>
    <t>Hop [1]</t>
  </si>
  <si>
    <t>Hop [2]</t>
  </si>
  <si>
    <t>Hop [3]</t>
  </si>
  <si>
    <t>9002-0.5 9004-0.4</t>
  </si>
  <si>
    <t>9003-0.5 9002-0.4</t>
  </si>
  <si>
    <t>Cache Hit</t>
  </si>
  <si>
    <t>Energy Variance</t>
  </si>
  <si>
    <t>Energy Variance (Hop 1)</t>
  </si>
  <si>
    <t>Energy Variance (Hop 2)</t>
  </si>
  <si>
    <t>Energy Weight (Hop 1)</t>
  </si>
  <si>
    <t>Energy Weight (Hop 2)</t>
  </si>
  <si>
    <t>Energy Weight Variance</t>
  </si>
  <si>
    <t>BDP Weight Variance</t>
  </si>
  <si>
    <t>BDP Variance (Hop 1)</t>
  </si>
  <si>
    <t>BDP Variance (Hop 2)</t>
  </si>
  <si>
    <t>BDP Weight (Hop 1)</t>
  </si>
  <si>
    <t>BDP Weight (Hop 2)</t>
  </si>
  <si>
    <t>BDP Variance</t>
  </si>
  <si>
    <t>0 ms</t>
  </si>
  <si>
    <t>New Path Cost</t>
  </si>
  <si>
    <t>Energy Normalization</t>
  </si>
  <si>
    <t>Standard Score</t>
  </si>
  <si>
    <t>Normalized Pass Energy</t>
  </si>
  <si>
    <t>Normalized Energy</t>
  </si>
  <si>
    <t>Normalized Pass BDP</t>
  </si>
  <si>
    <t>Normalized BDP</t>
  </si>
  <si>
    <t>mean</t>
  </si>
  <si>
    <t>sd</t>
  </si>
  <si>
    <t>9005-9002-9001</t>
  </si>
  <si>
    <t>mean/sd</t>
  </si>
  <si>
    <t>min</t>
  </si>
  <si>
    <t>max</t>
  </si>
  <si>
    <t>min normalized pass</t>
  </si>
  <si>
    <t>BDP Normalization</t>
  </si>
  <si>
    <t>12.0 s</t>
  </si>
  <si>
    <t>0.0 s</t>
  </si>
  <si>
    <t>7.0 s</t>
  </si>
  <si>
    <t>40.0 s</t>
  </si>
  <si>
    <t>38.0 s</t>
  </si>
  <si>
    <t>30.0 s</t>
  </si>
  <si>
    <t>39.0 s</t>
  </si>
  <si>
    <t>9.0 s</t>
  </si>
  <si>
    <t>10.0 s</t>
  </si>
  <si>
    <t>8.0 s</t>
  </si>
  <si>
    <t>11.0 s</t>
  </si>
  <si>
    <t>112.0 s</t>
  </si>
  <si>
    <t>68.0 s</t>
  </si>
  <si>
    <t>37.0 s</t>
  </si>
  <si>
    <t>26.0 s</t>
  </si>
  <si>
    <t>33.0 s</t>
  </si>
  <si>
    <t>13.0 s</t>
  </si>
  <si>
    <t>1.0 s</t>
  </si>
  <si>
    <t>SAMPLE NORMALIZATION TO GET NEW PATH COST BASED ON NORMALIZED ENERGY AND BDP VALUES</t>
  </si>
  <si>
    <t>THIS HAS TO BE DONE ON THE COMPUTED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</si>
</sst>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/>
    <xf numFmtId="47" fontId="0" fillId="0" borderId="0" xfId="0" applyNumberFormat="1"/>
    <xf numFmtId="167" fontId="0" fillId="0" borderId="0" xfId="0" applyNumberFormat="1"/>
    <xf numFmtId="0" fontId="0" fillId="2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167" fontId="0" fillId="2" borderId="0" xfId="0" applyNumberForma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/>
    <xf numFmtId="167" fontId="0" fillId="0" borderId="0" xfId="0" applyNumberFormat="1" applyBorder="1"/>
    <xf numFmtId="0" fontId="0" fillId="2" borderId="1" xfId="0" applyFill="1" applyBorder="1"/>
    <xf numFmtId="16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7" fontId="0" fillId="0" borderId="7" xfId="0" applyNumberFormat="1" applyBorder="1"/>
    <xf numFmtId="0" fontId="0" fillId="0" borderId="7" xfId="0" applyBorder="1"/>
    <xf numFmtId="0" fontId="0" fillId="0" borderId="8" xfId="0" applyBorder="1"/>
    <xf numFmtId="47" fontId="0" fillId="0" borderId="0" xfId="0" applyNumberFormat="1" applyBorder="1"/>
    <xf numFmtId="47" fontId="0" fillId="0" borderId="7" xfId="0" applyNumberFormat="1" applyBorder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21" fontId="2" fillId="2" borderId="0" xfId="0" applyNumberFormat="1" applyFont="1" applyFill="1"/>
    <xf numFmtId="0" fontId="0" fillId="2" borderId="0" xfId="0" applyFill="1" applyAlignment="1">
      <alignment horizontal="center" wrapText="1"/>
    </xf>
    <xf numFmtId="0" fontId="1" fillId="4" borderId="0" xfId="0" applyFont="1" applyFill="1"/>
    <xf numFmtId="0" fontId="0" fillId="3" borderId="0" xfId="0" applyFill="1"/>
    <xf numFmtId="0" fontId="0" fillId="0" borderId="0" xfId="0" quotePrefix="1"/>
    <xf numFmtId="22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A14" sqref="A14"/>
    </sheetView>
  </sheetViews>
  <sheetFormatPr defaultRowHeight="15" x14ac:dyDescent="0.25"/>
  <cols>
    <col min="1" max="1" width="6.7109375" bestFit="1" customWidth="1"/>
    <col min="2" max="2" width="11.5703125" style="3" bestFit="1" customWidth="1"/>
    <col min="3" max="3" width="15.85546875" bestFit="1" customWidth="1"/>
    <col min="4" max="4" width="23.140625" bestFit="1" customWidth="1"/>
    <col min="5" max="5" width="15" bestFit="1" customWidth="1"/>
    <col min="6" max="6" width="26.140625" bestFit="1" customWidth="1"/>
    <col min="7" max="7" width="14.5703125" bestFit="1" customWidth="1"/>
    <col min="8" max="8" width="16.28515625" bestFit="1" customWidth="1"/>
    <col min="9" max="9" width="7" bestFit="1" customWidth="1"/>
    <col min="10" max="10" width="5" bestFit="1" customWidth="1"/>
    <col min="11" max="11" width="2.5703125" customWidth="1"/>
    <col min="12" max="12" width="6.7109375" bestFit="1" customWidth="1"/>
    <col min="13" max="13" width="11.42578125" bestFit="1" customWidth="1"/>
    <col min="14" max="14" width="15.85546875" bestFit="1" customWidth="1"/>
    <col min="15" max="15" width="14.5703125" bestFit="1" customWidth="1"/>
    <col min="16" max="17" width="21.42578125" bestFit="1" customWidth="1"/>
  </cols>
  <sheetData>
    <row r="1" spans="1:17" ht="16.5" thickBot="1" x14ac:dyDescent="0.3">
      <c r="A1" s="23" t="s">
        <v>14</v>
      </c>
      <c r="B1" s="24"/>
      <c r="C1" s="24"/>
      <c r="D1" s="24"/>
      <c r="E1" s="24"/>
      <c r="F1" s="24"/>
      <c r="G1" s="24"/>
      <c r="H1" s="24"/>
      <c r="I1" s="24"/>
      <c r="J1" s="25"/>
      <c r="L1" s="23" t="s">
        <v>17</v>
      </c>
      <c r="M1" s="24"/>
      <c r="N1" s="24"/>
      <c r="O1" s="24"/>
      <c r="P1" s="24"/>
      <c r="Q1" s="25"/>
    </row>
    <row r="2" spans="1:17" x14ac:dyDescent="0.25">
      <c r="A2" s="11" t="s">
        <v>7</v>
      </c>
      <c r="B2" s="12" t="s">
        <v>8</v>
      </c>
      <c r="C2" s="13" t="s">
        <v>9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4" t="s">
        <v>6</v>
      </c>
      <c r="L2" s="11" t="s">
        <v>7</v>
      </c>
      <c r="M2" s="13" t="s">
        <v>8</v>
      </c>
      <c r="N2" s="13" t="s">
        <v>9</v>
      </c>
      <c r="O2" s="13" t="s">
        <v>3</v>
      </c>
      <c r="P2" s="13" t="s">
        <v>15</v>
      </c>
      <c r="Q2" s="14" t="s">
        <v>16</v>
      </c>
    </row>
    <row r="3" spans="1:17" x14ac:dyDescent="0.25">
      <c r="A3" s="15">
        <v>1</v>
      </c>
      <c r="B3" s="10">
        <v>2.5944444444444447E-2</v>
      </c>
      <c r="C3" s="9">
        <v>13664</v>
      </c>
      <c r="D3" s="9">
        <v>1</v>
      </c>
      <c r="E3" s="9">
        <v>13610</v>
      </c>
      <c r="F3" s="9">
        <v>13</v>
      </c>
      <c r="G3" s="9" t="s">
        <v>10</v>
      </c>
      <c r="H3" s="9">
        <v>98.15</v>
      </c>
      <c r="I3" s="9">
        <v>98</v>
      </c>
      <c r="J3" s="16">
        <v>0.14000000000000001</v>
      </c>
      <c r="L3" s="15">
        <v>1</v>
      </c>
      <c r="M3" s="21">
        <v>43179.442611064813</v>
      </c>
      <c r="N3" s="9">
        <v>13664</v>
      </c>
      <c r="O3" s="9" t="s">
        <v>10</v>
      </c>
      <c r="P3" s="9" t="s">
        <v>21</v>
      </c>
      <c r="Q3" s="16" t="s">
        <v>12</v>
      </c>
    </row>
    <row r="4" spans="1:17" x14ac:dyDescent="0.25">
      <c r="A4" s="15">
        <v>2</v>
      </c>
      <c r="B4" s="10">
        <v>2.6184027777777775E-2</v>
      </c>
      <c r="C4" s="9">
        <v>100</v>
      </c>
      <c r="D4" s="9">
        <v>0</v>
      </c>
      <c r="E4" s="9">
        <v>86</v>
      </c>
      <c r="F4" s="9">
        <v>6</v>
      </c>
      <c r="G4" s="9" t="s">
        <v>10</v>
      </c>
      <c r="H4" s="9">
        <v>98.15</v>
      </c>
      <c r="I4" s="9">
        <v>98</v>
      </c>
      <c r="J4" s="16">
        <v>0.14000000000000001</v>
      </c>
      <c r="L4" s="15">
        <v>2</v>
      </c>
      <c r="M4" s="21">
        <v>43179.442850405096</v>
      </c>
      <c r="N4" s="9">
        <v>100</v>
      </c>
      <c r="O4" s="9" t="s">
        <v>10</v>
      </c>
      <c r="P4" s="9" t="s">
        <v>21</v>
      </c>
      <c r="Q4" s="16" t="s">
        <v>12</v>
      </c>
    </row>
    <row r="5" spans="1:17" x14ac:dyDescent="0.25">
      <c r="A5" s="15">
        <v>3</v>
      </c>
      <c r="B5" s="10">
        <v>3.1526620370370372E-2</v>
      </c>
      <c r="C5" s="9">
        <v>21009</v>
      </c>
      <c r="D5" s="9">
        <v>0</v>
      </c>
      <c r="E5" s="9">
        <v>21000</v>
      </c>
      <c r="F5" s="9">
        <v>5</v>
      </c>
      <c r="G5" s="9" t="s">
        <v>11</v>
      </c>
      <c r="H5" s="9">
        <v>96.62</v>
      </c>
      <c r="I5" s="9">
        <v>96.5</v>
      </c>
      <c r="J5" s="16">
        <v>0.12</v>
      </c>
      <c r="L5" s="15">
        <v>3</v>
      </c>
      <c r="M5" s="21">
        <v>43179.448193657408</v>
      </c>
      <c r="N5" s="9">
        <v>21009</v>
      </c>
      <c r="O5" s="9" t="s">
        <v>11</v>
      </c>
      <c r="P5" s="9" t="s">
        <v>22</v>
      </c>
      <c r="Q5" s="16" t="s">
        <v>13</v>
      </c>
    </row>
    <row r="6" spans="1:17" x14ac:dyDescent="0.25">
      <c r="A6" s="15">
        <v>4</v>
      </c>
      <c r="B6" s="10">
        <v>3.2005787037037034E-2</v>
      </c>
      <c r="C6" s="9">
        <v>25491</v>
      </c>
      <c r="D6" s="9">
        <v>0</v>
      </c>
      <c r="E6" s="9">
        <v>25481</v>
      </c>
      <c r="F6" s="9">
        <v>5</v>
      </c>
      <c r="G6" s="9" t="s">
        <v>11</v>
      </c>
      <c r="H6" s="9">
        <v>96.19</v>
      </c>
      <c r="I6" s="9">
        <v>96</v>
      </c>
      <c r="J6" s="16">
        <v>0.2</v>
      </c>
      <c r="L6" s="15">
        <v>4</v>
      </c>
      <c r="M6" s="21">
        <v>43179.448671909726</v>
      </c>
      <c r="N6" s="9">
        <v>25491</v>
      </c>
      <c r="O6" s="9" t="s">
        <v>11</v>
      </c>
      <c r="P6" s="9" t="s">
        <v>22</v>
      </c>
      <c r="Q6" s="16" t="s">
        <v>13</v>
      </c>
    </row>
    <row r="7" spans="1:17" x14ac:dyDescent="0.25">
      <c r="A7" s="15">
        <v>5</v>
      </c>
      <c r="B7" s="10">
        <v>3.24537037037037E-2</v>
      </c>
      <c r="C7" s="9">
        <v>10062</v>
      </c>
      <c r="D7" s="9">
        <v>0</v>
      </c>
      <c r="E7" s="9">
        <v>10054</v>
      </c>
      <c r="F7" s="9">
        <v>5</v>
      </c>
      <c r="G7" s="9" t="s">
        <v>11</v>
      </c>
      <c r="H7" s="9">
        <v>96.19</v>
      </c>
      <c r="I7" s="9">
        <v>96</v>
      </c>
      <c r="J7" s="16">
        <v>0.2</v>
      </c>
      <c r="L7" s="15">
        <v>5</v>
      </c>
      <c r="M7" s="21">
        <v>43179.449120300924</v>
      </c>
      <c r="N7" s="9">
        <v>10062</v>
      </c>
      <c r="O7" s="9" t="s">
        <v>11</v>
      </c>
      <c r="P7" s="9" t="s">
        <v>22</v>
      </c>
      <c r="Q7" s="16" t="s">
        <v>13</v>
      </c>
    </row>
    <row r="8" spans="1:17" x14ac:dyDescent="0.25">
      <c r="A8" s="15">
        <v>6</v>
      </c>
      <c r="B8" s="10">
        <v>3.2916666666666664E-2</v>
      </c>
      <c r="C8" s="9">
        <v>13970</v>
      </c>
      <c r="D8" s="9">
        <v>0</v>
      </c>
      <c r="E8" s="9">
        <v>13962</v>
      </c>
      <c r="F8" s="9">
        <v>4</v>
      </c>
      <c r="G8" s="9" t="s">
        <v>11</v>
      </c>
      <c r="H8" s="9">
        <v>96.15</v>
      </c>
      <c r="I8" s="9">
        <v>96</v>
      </c>
      <c r="J8" s="16">
        <v>0.15</v>
      </c>
      <c r="L8" s="15">
        <v>6</v>
      </c>
      <c r="M8" s="21">
        <v>43179.449583518515</v>
      </c>
      <c r="N8" s="9">
        <v>13970</v>
      </c>
      <c r="O8" s="9" t="s">
        <v>11</v>
      </c>
      <c r="P8" s="9" t="s">
        <v>22</v>
      </c>
      <c r="Q8" s="16" t="s">
        <v>13</v>
      </c>
    </row>
    <row r="9" spans="1:17" x14ac:dyDescent="0.25">
      <c r="A9" s="15">
        <v>7</v>
      </c>
      <c r="B9" s="10">
        <v>3.3379629629629634E-2</v>
      </c>
      <c r="C9" s="9">
        <v>18316</v>
      </c>
      <c r="D9" s="9">
        <v>0</v>
      </c>
      <c r="E9" s="9">
        <v>18307</v>
      </c>
      <c r="F9" s="9">
        <v>4</v>
      </c>
      <c r="G9" s="9" t="s">
        <v>11</v>
      </c>
      <c r="H9" s="9">
        <v>96.12</v>
      </c>
      <c r="I9" s="9">
        <v>96</v>
      </c>
      <c r="J9" s="16">
        <v>0.11</v>
      </c>
      <c r="L9" s="15">
        <v>7</v>
      </c>
      <c r="M9" s="21">
        <v>43179.450046527774</v>
      </c>
      <c r="N9" s="9">
        <v>18316</v>
      </c>
      <c r="O9" s="9" t="s">
        <v>11</v>
      </c>
      <c r="P9" s="9" t="s">
        <v>22</v>
      </c>
      <c r="Q9" s="16" t="s">
        <v>13</v>
      </c>
    </row>
    <row r="10" spans="1:17" x14ac:dyDescent="0.25">
      <c r="A10" s="15">
        <v>8</v>
      </c>
      <c r="B10" s="10">
        <v>3.3847222222222223E-2</v>
      </c>
      <c r="C10" s="9">
        <v>869</v>
      </c>
      <c r="D10" s="9">
        <v>0</v>
      </c>
      <c r="E10" s="9">
        <v>859</v>
      </c>
      <c r="F10" s="9">
        <v>5</v>
      </c>
      <c r="G10" s="9" t="s">
        <v>11</v>
      </c>
      <c r="H10" s="9">
        <v>96.12</v>
      </c>
      <c r="I10" s="9">
        <v>96</v>
      </c>
      <c r="J10" s="16">
        <v>0.11</v>
      </c>
      <c r="L10" s="15">
        <v>8</v>
      </c>
      <c r="M10" s="21">
        <v>43179.45051347222</v>
      </c>
      <c r="N10" s="9">
        <v>869</v>
      </c>
      <c r="O10" s="9" t="s">
        <v>11</v>
      </c>
      <c r="P10" s="9" t="s">
        <v>22</v>
      </c>
      <c r="Q10" s="16" t="s">
        <v>13</v>
      </c>
    </row>
    <row r="11" spans="1:17" x14ac:dyDescent="0.25">
      <c r="A11" s="15">
        <v>9</v>
      </c>
      <c r="B11" s="10">
        <v>3.4105324074074073E-2</v>
      </c>
      <c r="C11" s="9">
        <v>18072</v>
      </c>
      <c r="D11" s="9">
        <v>0</v>
      </c>
      <c r="E11" s="9">
        <v>18064</v>
      </c>
      <c r="F11" s="9">
        <v>4</v>
      </c>
      <c r="G11" s="9" t="s">
        <v>11</v>
      </c>
      <c r="H11" s="9">
        <v>96.15</v>
      </c>
      <c r="I11" s="9">
        <v>96</v>
      </c>
      <c r="J11" s="16">
        <v>0.15</v>
      </c>
      <c r="L11" s="15">
        <v>9</v>
      </c>
      <c r="M11" s="21">
        <v>43179.450772349534</v>
      </c>
      <c r="N11" s="9">
        <v>18072</v>
      </c>
      <c r="O11" s="9" t="s">
        <v>11</v>
      </c>
      <c r="P11" s="9" t="s">
        <v>22</v>
      </c>
      <c r="Q11" s="16" t="s">
        <v>13</v>
      </c>
    </row>
    <row r="12" spans="1:17" ht="15.75" thickBot="1" x14ac:dyDescent="0.3">
      <c r="A12" s="17">
        <v>10</v>
      </c>
      <c r="B12" s="18">
        <v>3.4562500000000003E-2</v>
      </c>
      <c r="C12" s="19">
        <v>50</v>
      </c>
      <c r="D12" s="19">
        <v>0</v>
      </c>
      <c r="E12" s="19">
        <v>42</v>
      </c>
      <c r="F12" s="19">
        <v>4</v>
      </c>
      <c r="G12" s="19" t="s">
        <v>11</v>
      </c>
      <c r="H12" s="19">
        <v>96.15</v>
      </c>
      <c r="I12" s="19">
        <v>96</v>
      </c>
      <c r="J12" s="20">
        <v>0.15</v>
      </c>
      <c r="L12" s="17">
        <v>10</v>
      </c>
      <c r="M12" s="22">
        <v>43179.45122884259</v>
      </c>
      <c r="N12" s="19">
        <v>50</v>
      </c>
      <c r="O12" s="19" t="s">
        <v>11</v>
      </c>
      <c r="P12" s="19" t="s">
        <v>22</v>
      </c>
      <c r="Q12" s="20" t="s">
        <v>13</v>
      </c>
    </row>
  </sheetData>
  <mergeCells count="2">
    <mergeCell ref="A1:J1"/>
    <mergeCell ref="L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topLeftCell="D1" workbookViewId="0">
      <selection activeCell="I14" sqref="I14"/>
    </sheetView>
  </sheetViews>
  <sheetFormatPr defaultRowHeight="15" x14ac:dyDescent="0.25"/>
  <cols>
    <col min="1" max="1" width="6.7109375" bestFit="1" customWidth="1"/>
    <col min="2" max="2" width="12" style="3" customWidth="1"/>
    <col min="3" max="3" width="12.5703125" customWidth="1"/>
    <col min="4" max="4" width="10.7109375" customWidth="1"/>
    <col min="5" max="6" width="11.7109375" customWidth="1"/>
    <col min="7" max="7" width="12.28515625" customWidth="1"/>
    <col min="8" max="8" width="10.140625" customWidth="1"/>
    <col min="9" max="9" width="8.5703125" customWidth="1"/>
    <col min="10" max="10" width="9.5703125" customWidth="1"/>
    <col min="11" max="11" width="8.42578125" customWidth="1"/>
    <col min="12" max="12" width="9.85546875" customWidth="1"/>
    <col min="13" max="13" width="7" customWidth="1"/>
    <col min="14" max="14" width="5" bestFit="1" customWidth="1"/>
    <col min="15" max="15" width="1.7109375" customWidth="1"/>
    <col min="16" max="16" width="6.7109375" bestFit="1" customWidth="1"/>
    <col min="17" max="17" width="11.28515625" style="3" customWidth="1"/>
    <col min="18" max="18" width="11.140625" customWidth="1"/>
    <col min="19" max="19" width="9.140625" customWidth="1"/>
    <col min="20" max="20" width="16.5703125" customWidth="1"/>
    <col min="21" max="21" width="9" customWidth="1"/>
    <col min="22" max="22" width="8.85546875" customWidth="1"/>
    <col min="23" max="25" width="9.140625" customWidth="1"/>
    <col min="26" max="26" width="11.5703125" customWidth="1"/>
    <col min="27" max="27" width="8.85546875" customWidth="1"/>
    <col min="28" max="28" width="8.5703125" customWidth="1"/>
    <col min="29" max="29" width="11" customWidth="1"/>
    <col min="30" max="30" width="10" customWidth="1"/>
  </cols>
  <sheetData>
    <row r="1" spans="1:31" ht="15.75" x14ac:dyDescent="0.25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P1" s="5" t="s">
        <v>17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50.25" customHeight="1" x14ac:dyDescent="0.25">
      <c r="A2" s="6" t="s">
        <v>7</v>
      </c>
      <c r="B2" s="7" t="s">
        <v>8</v>
      </c>
      <c r="C2" s="6" t="s">
        <v>9</v>
      </c>
      <c r="D2" s="6" t="s">
        <v>0</v>
      </c>
      <c r="E2" s="6" t="s">
        <v>1</v>
      </c>
      <c r="F2" s="6" t="s">
        <v>23</v>
      </c>
      <c r="G2" s="6" t="s">
        <v>2</v>
      </c>
      <c r="H2" s="6" t="s">
        <v>3</v>
      </c>
      <c r="I2" s="6" t="s">
        <v>18</v>
      </c>
      <c r="J2" s="6" t="s">
        <v>19</v>
      </c>
      <c r="K2" s="6" t="s">
        <v>20</v>
      </c>
      <c r="L2" s="6" t="s">
        <v>4</v>
      </c>
      <c r="M2" s="6" t="s">
        <v>5</v>
      </c>
      <c r="N2" s="6" t="s">
        <v>6</v>
      </c>
      <c r="O2" s="8"/>
      <c r="P2" s="6" t="s">
        <v>7</v>
      </c>
      <c r="Q2" s="7" t="s">
        <v>8</v>
      </c>
      <c r="R2" s="6" t="s">
        <v>9</v>
      </c>
      <c r="S2" s="6" t="s">
        <v>3</v>
      </c>
      <c r="T2" s="6" t="s">
        <v>29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24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</row>
    <row r="3" spans="1:31" x14ac:dyDescent="0.25">
      <c r="A3">
        <f>Source!A3</f>
        <v>1</v>
      </c>
      <c r="B3" s="3">
        <f>Source!B3</f>
        <v>2.5944444444444447E-2</v>
      </c>
      <c r="C3">
        <f>Source!C3</f>
        <v>13664</v>
      </c>
      <c r="D3">
        <f>Source!D3</f>
        <v>1</v>
      </c>
      <c r="E3">
        <f>Source!E3</f>
        <v>13610</v>
      </c>
      <c r="F3">
        <f>IF(E3&gt;=1500,0,1)</f>
        <v>0</v>
      </c>
      <c r="G3">
        <f>Source!F3</f>
        <v>13</v>
      </c>
      <c r="H3" t="str">
        <f>Source!G3</f>
        <v>9004-9002-9001</v>
      </c>
      <c r="I3" t="str">
        <f>LEFT($H3, 4)</f>
        <v>9004</v>
      </c>
      <c r="J3" t="str">
        <f>RIGHT(LEFT($H3, 9),4)</f>
        <v>9002</v>
      </c>
      <c r="K3" t="str">
        <f>RIGHT($H3, 4)</f>
        <v>9001</v>
      </c>
      <c r="L3">
        <f>Source!H3</f>
        <v>98.15</v>
      </c>
      <c r="M3">
        <f>Source!I3</f>
        <v>98</v>
      </c>
      <c r="N3">
        <f>Source!J3</f>
        <v>0.14000000000000001</v>
      </c>
      <c r="P3">
        <f>Source!L3</f>
        <v>1</v>
      </c>
      <c r="Q3" s="3">
        <f>Source!M3</f>
        <v>43179.442611064813</v>
      </c>
      <c r="R3">
        <f>Source!N3</f>
        <v>13664</v>
      </c>
      <c r="S3" t="str">
        <f>Source!O3</f>
        <v>9004-9002-9001</v>
      </c>
      <c r="T3" t="str">
        <f>Source!P3</f>
        <v>9002-0.5 9004-0.4</v>
      </c>
      <c r="U3" t="str">
        <f>LEFT($T3,4)</f>
        <v>9002</v>
      </c>
      <c r="V3" t="str">
        <f>RIGHT(LEFT($T3,13),4)</f>
        <v>9004</v>
      </c>
      <c r="W3" t="str">
        <f>RIGHT(LEFT($T3,8),3)</f>
        <v>0.5</v>
      </c>
      <c r="X3" t="str">
        <f>RIGHT($T3,3)</f>
        <v>0.4</v>
      </c>
      <c r="Y3">
        <f>W3-X3</f>
        <v>9.9999999999999978E-2</v>
      </c>
      <c r="Z3" t="str">
        <f>Source!Q3</f>
        <v xml:space="preserve">9002-0.5 9004-0.5 </v>
      </c>
      <c r="AA3" t="str">
        <f>LEFT($Z3,4)</f>
        <v>9002</v>
      </c>
      <c r="AB3" t="str">
        <f>RIGHT(LEFT($Z3,13),4)</f>
        <v>9004</v>
      </c>
      <c r="AC3" t="str">
        <f>RIGHT(LEFT($Z3,8),3)</f>
        <v>0.5</v>
      </c>
      <c r="AD3" t="str">
        <f>RIGHT($Z3,4)</f>
        <v xml:space="preserve">0.5 </v>
      </c>
      <c r="AE3">
        <f>AC3-AD3</f>
        <v>0</v>
      </c>
    </row>
    <row r="4" spans="1:31" x14ac:dyDescent="0.25">
      <c r="A4">
        <f>Source!A4</f>
        <v>2</v>
      </c>
      <c r="B4" s="3">
        <f>Source!B4</f>
        <v>2.6184027777777775E-2</v>
      </c>
      <c r="C4">
        <f>Source!C4</f>
        <v>100</v>
      </c>
      <c r="D4">
        <f>Source!D4</f>
        <v>0</v>
      </c>
      <c r="E4">
        <f>Source!E4</f>
        <v>86</v>
      </c>
      <c r="F4">
        <f t="shared" ref="F4:F12" si="0">IF(E4&gt;=1500,0,1)</f>
        <v>1</v>
      </c>
      <c r="G4">
        <f>Source!F4</f>
        <v>6</v>
      </c>
      <c r="H4" t="str">
        <f>Source!G4</f>
        <v>9004-9002-9001</v>
      </c>
      <c r="I4" t="str">
        <f>LEFT($H4, 4)</f>
        <v>9004</v>
      </c>
      <c r="J4" t="str">
        <f>RIGHT(LEFT($H4, 9),4)</f>
        <v>9002</v>
      </c>
      <c r="K4" t="str">
        <f>RIGHT($H4, 4)</f>
        <v>9001</v>
      </c>
      <c r="L4">
        <f>Source!H4</f>
        <v>98.15</v>
      </c>
      <c r="M4">
        <f>Source!I4</f>
        <v>98</v>
      </c>
      <c r="N4">
        <f>Source!J4</f>
        <v>0.14000000000000001</v>
      </c>
      <c r="P4">
        <f>Source!L4</f>
        <v>2</v>
      </c>
      <c r="Q4" s="3">
        <f>Source!M4</f>
        <v>43179.442850405096</v>
      </c>
      <c r="R4">
        <f>Source!N4</f>
        <v>100</v>
      </c>
      <c r="S4" t="str">
        <f>Source!O4</f>
        <v>9004-9002-9001</v>
      </c>
      <c r="T4" t="str">
        <f>Source!P4</f>
        <v>9002-0.5 9004-0.4</v>
      </c>
      <c r="U4" t="str">
        <f t="shared" ref="U4:U12" si="1">LEFT($T4,4)</f>
        <v>9002</v>
      </c>
      <c r="V4" t="str">
        <f t="shared" ref="V4:V12" si="2">RIGHT(LEFT($T4,13),4)</f>
        <v>9004</v>
      </c>
      <c r="W4" t="str">
        <f>RIGHT(LEFT($T4,8),3)</f>
        <v>0.5</v>
      </c>
      <c r="X4" t="str">
        <f t="shared" ref="X4:X12" si="3">RIGHT($T4,3)</f>
        <v>0.4</v>
      </c>
      <c r="Y4">
        <f t="shared" ref="Y4:Y12" si="4">W4-X4</f>
        <v>9.9999999999999978E-2</v>
      </c>
      <c r="Z4" t="str">
        <f>Source!Q4</f>
        <v xml:space="preserve">9002-0.5 9004-0.5 </v>
      </c>
      <c r="AA4" t="str">
        <f t="shared" ref="AA4:AA12" si="5">LEFT($Z4,4)</f>
        <v>9002</v>
      </c>
      <c r="AB4" t="str">
        <f t="shared" ref="AB4:AB12" si="6">RIGHT(LEFT($Z4,13),4)</f>
        <v>9004</v>
      </c>
      <c r="AC4" t="str">
        <f t="shared" ref="AC4:AC12" si="7">RIGHT(LEFT($Z4,8),3)</f>
        <v>0.5</v>
      </c>
      <c r="AD4" t="str">
        <f t="shared" ref="AD4:AD12" si="8">RIGHT($Z4,4)</f>
        <v xml:space="preserve">0.5 </v>
      </c>
      <c r="AE4">
        <f t="shared" ref="AE4:AE12" si="9">AC4-AD4</f>
        <v>0</v>
      </c>
    </row>
    <row r="5" spans="1:31" x14ac:dyDescent="0.25">
      <c r="A5">
        <f>Source!A5</f>
        <v>3</v>
      </c>
      <c r="B5" s="3">
        <f>Source!B5</f>
        <v>3.1526620370370372E-2</v>
      </c>
      <c r="C5">
        <f>Source!C5</f>
        <v>21009</v>
      </c>
      <c r="D5">
        <f>Source!D5</f>
        <v>0</v>
      </c>
      <c r="E5">
        <f>Source!E5</f>
        <v>21000</v>
      </c>
      <c r="F5">
        <f t="shared" si="0"/>
        <v>0</v>
      </c>
      <c r="G5">
        <f>Source!F5</f>
        <v>5</v>
      </c>
      <c r="H5" t="str">
        <f>Source!G5</f>
        <v>9003-9002-9001</v>
      </c>
      <c r="I5" t="str">
        <f t="shared" ref="I5:I12" si="10">LEFT($H5, 4)</f>
        <v>9003</v>
      </c>
      <c r="J5" t="str">
        <f t="shared" ref="J5:J12" si="11">RIGHT(LEFT($H5, 9),4)</f>
        <v>9002</v>
      </c>
      <c r="K5" t="str">
        <f t="shared" ref="K5:K12" si="12">RIGHT($H5, 4)</f>
        <v>9001</v>
      </c>
      <c r="L5">
        <f>Source!H5</f>
        <v>96.62</v>
      </c>
      <c r="M5">
        <f>Source!I5</f>
        <v>96.5</v>
      </c>
      <c r="N5">
        <f>Source!J5</f>
        <v>0.12</v>
      </c>
      <c r="P5">
        <f>Source!L5</f>
        <v>3</v>
      </c>
      <c r="Q5" s="3">
        <f>Source!M5</f>
        <v>43179.448193657408</v>
      </c>
      <c r="R5">
        <f>Source!N5</f>
        <v>21009</v>
      </c>
      <c r="S5" t="str">
        <f>Source!O5</f>
        <v>9003-9002-9001</v>
      </c>
      <c r="T5" t="str">
        <f>Source!P5</f>
        <v>9003-0.5 9002-0.4</v>
      </c>
      <c r="U5" t="str">
        <f t="shared" si="1"/>
        <v>9003</v>
      </c>
      <c r="V5" t="str">
        <f t="shared" si="2"/>
        <v>9002</v>
      </c>
      <c r="W5" t="str">
        <f t="shared" ref="W5:W12" si="13">RIGHT(LEFT($T5,8),3)</f>
        <v>0.5</v>
      </c>
      <c r="X5" t="str">
        <f t="shared" si="3"/>
        <v>0.4</v>
      </c>
      <c r="Y5">
        <f t="shared" si="4"/>
        <v>9.9999999999999978E-2</v>
      </c>
      <c r="Z5" t="str">
        <f>Source!Q5</f>
        <v xml:space="preserve">9003-0.5 9002-0.5 </v>
      </c>
      <c r="AA5" t="str">
        <f t="shared" si="5"/>
        <v>9003</v>
      </c>
      <c r="AB5" t="str">
        <f t="shared" si="6"/>
        <v>9002</v>
      </c>
      <c r="AC5" t="str">
        <f t="shared" si="7"/>
        <v>0.5</v>
      </c>
      <c r="AD5" t="str">
        <f t="shared" si="8"/>
        <v xml:space="preserve">0.5 </v>
      </c>
      <c r="AE5">
        <f t="shared" si="9"/>
        <v>0</v>
      </c>
    </row>
    <row r="6" spans="1:31" x14ac:dyDescent="0.25">
      <c r="A6">
        <f>Source!A6</f>
        <v>4</v>
      </c>
      <c r="B6" s="3">
        <f>Source!B6</f>
        <v>3.2005787037037034E-2</v>
      </c>
      <c r="C6">
        <f>Source!C6</f>
        <v>25491</v>
      </c>
      <c r="D6">
        <f>Source!D6</f>
        <v>0</v>
      </c>
      <c r="E6">
        <f>Source!E6</f>
        <v>25481</v>
      </c>
      <c r="F6">
        <f t="shared" si="0"/>
        <v>0</v>
      </c>
      <c r="G6">
        <f>Source!F6</f>
        <v>5</v>
      </c>
      <c r="H6" t="str">
        <f>Source!G6</f>
        <v>9003-9002-9001</v>
      </c>
      <c r="I6" t="str">
        <f t="shared" si="10"/>
        <v>9003</v>
      </c>
      <c r="J6" t="str">
        <f t="shared" si="11"/>
        <v>9002</v>
      </c>
      <c r="K6" t="str">
        <f t="shared" si="12"/>
        <v>9001</v>
      </c>
      <c r="L6">
        <f>Source!H6</f>
        <v>96.19</v>
      </c>
      <c r="M6">
        <f>Source!I6</f>
        <v>96</v>
      </c>
      <c r="N6">
        <f>Source!J6</f>
        <v>0.2</v>
      </c>
      <c r="P6">
        <f>Source!L6</f>
        <v>4</v>
      </c>
      <c r="Q6" s="3">
        <f>Source!M6</f>
        <v>43179.448671909726</v>
      </c>
      <c r="R6">
        <f>Source!N6</f>
        <v>25491</v>
      </c>
      <c r="S6" t="str">
        <f>Source!O6</f>
        <v>9003-9002-9001</v>
      </c>
      <c r="T6" t="str">
        <f>Source!P6</f>
        <v>9003-0.5 9002-0.4</v>
      </c>
      <c r="U6" t="str">
        <f t="shared" si="1"/>
        <v>9003</v>
      </c>
      <c r="V6" t="str">
        <f t="shared" si="2"/>
        <v>9002</v>
      </c>
      <c r="W6" t="str">
        <f t="shared" si="13"/>
        <v>0.5</v>
      </c>
      <c r="X6" t="str">
        <f t="shared" si="3"/>
        <v>0.4</v>
      </c>
      <c r="Y6">
        <f t="shared" si="4"/>
        <v>9.9999999999999978E-2</v>
      </c>
      <c r="Z6" t="str">
        <f>Source!Q6</f>
        <v xml:space="preserve">9003-0.5 9002-0.5 </v>
      </c>
      <c r="AA6" t="str">
        <f t="shared" si="5"/>
        <v>9003</v>
      </c>
      <c r="AB6" t="str">
        <f t="shared" si="6"/>
        <v>9002</v>
      </c>
      <c r="AC6" t="str">
        <f t="shared" si="7"/>
        <v>0.5</v>
      </c>
      <c r="AD6" t="str">
        <f t="shared" si="8"/>
        <v xml:space="preserve">0.5 </v>
      </c>
      <c r="AE6">
        <f t="shared" si="9"/>
        <v>0</v>
      </c>
    </row>
    <row r="7" spans="1:31" x14ac:dyDescent="0.25">
      <c r="A7">
        <f>Source!A7</f>
        <v>5</v>
      </c>
      <c r="B7" s="3">
        <f>Source!B7</f>
        <v>3.24537037037037E-2</v>
      </c>
      <c r="C7">
        <f>Source!C7</f>
        <v>10062</v>
      </c>
      <c r="D7">
        <f>Source!D7</f>
        <v>0</v>
      </c>
      <c r="E7">
        <f>Source!E7</f>
        <v>10054</v>
      </c>
      <c r="F7">
        <f t="shared" si="0"/>
        <v>0</v>
      </c>
      <c r="G7">
        <f>Source!F7</f>
        <v>5</v>
      </c>
      <c r="H7" t="str">
        <f>Source!G7</f>
        <v>9003-9002-9001</v>
      </c>
      <c r="I7" t="str">
        <f t="shared" si="10"/>
        <v>9003</v>
      </c>
      <c r="J7" t="str">
        <f t="shared" si="11"/>
        <v>9002</v>
      </c>
      <c r="K7" t="str">
        <f t="shared" si="12"/>
        <v>9001</v>
      </c>
      <c r="L7">
        <f>Source!H7</f>
        <v>96.19</v>
      </c>
      <c r="M7">
        <f>Source!I7</f>
        <v>96</v>
      </c>
      <c r="N7">
        <f>Source!J7</f>
        <v>0.2</v>
      </c>
      <c r="P7">
        <f>Source!L7</f>
        <v>5</v>
      </c>
      <c r="Q7" s="3">
        <f>Source!M7</f>
        <v>43179.449120300924</v>
      </c>
      <c r="R7">
        <f>Source!N7</f>
        <v>10062</v>
      </c>
      <c r="S7" t="str">
        <f>Source!O7</f>
        <v>9003-9002-9001</v>
      </c>
      <c r="T7" t="str">
        <f>Source!P7</f>
        <v>9003-0.5 9002-0.4</v>
      </c>
      <c r="U7" t="str">
        <f t="shared" si="1"/>
        <v>9003</v>
      </c>
      <c r="V7" t="str">
        <f t="shared" si="2"/>
        <v>9002</v>
      </c>
      <c r="W7" t="str">
        <f t="shared" si="13"/>
        <v>0.5</v>
      </c>
      <c r="X7" t="str">
        <f t="shared" si="3"/>
        <v>0.4</v>
      </c>
      <c r="Y7">
        <f t="shared" si="4"/>
        <v>9.9999999999999978E-2</v>
      </c>
      <c r="Z7" t="str">
        <f>Source!Q7</f>
        <v xml:space="preserve">9003-0.5 9002-0.5 </v>
      </c>
      <c r="AA7" t="str">
        <f t="shared" si="5"/>
        <v>9003</v>
      </c>
      <c r="AB7" t="str">
        <f t="shared" si="6"/>
        <v>9002</v>
      </c>
      <c r="AC7" t="str">
        <f t="shared" si="7"/>
        <v>0.5</v>
      </c>
      <c r="AD7" t="str">
        <f t="shared" si="8"/>
        <v xml:space="preserve">0.5 </v>
      </c>
      <c r="AE7">
        <f t="shared" si="9"/>
        <v>0</v>
      </c>
    </row>
    <row r="8" spans="1:31" x14ac:dyDescent="0.25">
      <c r="A8">
        <f>Source!A8</f>
        <v>6</v>
      </c>
      <c r="B8" s="3">
        <f>Source!B8</f>
        <v>3.2916666666666664E-2</v>
      </c>
      <c r="C8">
        <f>Source!C8</f>
        <v>13970</v>
      </c>
      <c r="D8">
        <f>Source!D8</f>
        <v>0</v>
      </c>
      <c r="E8">
        <f>Source!E8</f>
        <v>13962</v>
      </c>
      <c r="F8">
        <f t="shared" si="0"/>
        <v>0</v>
      </c>
      <c r="G8">
        <f>Source!F8</f>
        <v>4</v>
      </c>
      <c r="H8" t="str">
        <f>Source!G8</f>
        <v>9003-9002-9001</v>
      </c>
      <c r="I8" t="str">
        <f t="shared" si="10"/>
        <v>9003</v>
      </c>
      <c r="J8" t="str">
        <f t="shared" si="11"/>
        <v>9002</v>
      </c>
      <c r="K8" t="str">
        <f t="shared" si="12"/>
        <v>9001</v>
      </c>
      <c r="L8">
        <f>Source!H8</f>
        <v>96.15</v>
      </c>
      <c r="M8">
        <f>Source!I8</f>
        <v>96</v>
      </c>
      <c r="N8">
        <f>Source!J8</f>
        <v>0.15</v>
      </c>
      <c r="P8">
        <f>Source!L8</f>
        <v>6</v>
      </c>
      <c r="Q8" s="3">
        <f>Source!M8</f>
        <v>43179.449583518515</v>
      </c>
      <c r="R8">
        <f>Source!N8</f>
        <v>13970</v>
      </c>
      <c r="S8" t="str">
        <f>Source!O8</f>
        <v>9003-9002-9001</v>
      </c>
      <c r="T8" t="str">
        <f>Source!P8</f>
        <v>9003-0.5 9002-0.4</v>
      </c>
      <c r="U8" t="str">
        <f t="shared" si="1"/>
        <v>9003</v>
      </c>
      <c r="V8" t="str">
        <f t="shared" si="2"/>
        <v>9002</v>
      </c>
      <c r="W8" t="str">
        <f t="shared" si="13"/>
        <v>0.5</v>
      </c>
      <c r="X8" t="str">
        <f t="shared" si="3"/>
        <v>0.4</v>
      </c>
      <c r="Y8">
        <f t="shared" si="4"/>
        <v>9.9999999999999978E-2</v>
      </c>
      <c r="Z8" t="str">
        <f>Source!Q8</f>
        <v xml:space="preserve">9003-0.5 9002-0.5 </v>
      </c>
      <c r="AA8" t="str">
        <f t="shared" si="5"/>
        <v>9003</v>
      </c>
      <c r="AB8" t="str">
        <f t="shared" si="6"/>
        <v>9002</v>
      </c>
      <c r="AC8" t="str">
        <f t="shared" si="7"/>
        <v>0.5</v>
      </c>
      <c r="AD8" t="str">
        <f t="shared" si="8"/>
        <v xml:space="preserve">0.5 </v>
      </c>
      <c r="AE8">
        <f t="shared" si="9"/>
        <v>0</v>
      </c>
    </row>
    <row r="9" spans="1:31" x14ac:dyDescent="0.25">
      <c r="A9">
        <f>Source!A9</f>
        <v>7</v>
      </c>
      <c r="B9" s="3">
        <f>Source!B9</f>
        <v>3.3379629629629634E-2</v>
      </c>
      <c r="C9">
        <f>Source!C9</f>
        <v>18316</v>
      </c>
      <c r="D9">
        <f>Source!D9</f>
        <v>0</v>
      </c>
      <c r="E9">
        <f>Source!E9</f>
        <v>18307</v>
      </c>
      <c r="F9">
        <f t="shared" si="0"/>
        <v>0</v>
      </c>
      <c r="G9">
        <f>Source!F9</f>
        <v>4</v>
      </c>
      <c r="H9" t="str">
        <f>Source!G9</f>
        <v>9003-9002-9001</v>
      </c>
      <c r="I9" t="str">
        <f t="shared" si="10"/>
        <v>9003</v>
      </c>
      <c r="J9" t="str">
        <f t="shared" si="11"/>
        <v>9002</v>
      </c>
      <c r="K9" t="str">
        <f t="shared" si="12"/>
        <v>9001</v>
      </c>
      <c r="L9">
        <f>Source!H9</f>
        <v>96.12</v>
      </c>
      <c r="M9">
        <f>Source!I9</f>
        <v>96</v>
      </c>
      <c r="N9">
        <f>Source!J9</f>
        <v>0.11</v>
      </c>
      <c r="P9">
        <f>Source!L9</f>
        <v>7</v>
      </c>
      <c r="Q9" s="3">
        <f>Source!M9</f>
        <v>43179.450046527774</v>
      </c>
      <c r="R9">
        <f>Source!N9</f>
        <v>18316</v>
      </c>
      <c r="S9" t="str">
        <f>Source!O9</f>
        <v>9003-9002-9001</v>
      </c>
      <c r="T9" t="str">
        <f>Source!P9</f>
        <v>9003-0.5 9002-0.4</v>
      </c>
      <c r="U9" t="str">
        <f t="shared" si="1"/>
        <v>9003</v>
      </c>
      <c r="V9" t="str">
        <f t="shared" si="2"/>
        <v>9002</v>
      </c>
      <c r="W9" t="str">
        <f t="shared" si="13"/>
        <v>0.5</v>
      </c>
      <c r="X9" t="str">
        <f t="shared" si="3"/>
        <v>0.4</v>
      </c>
      <c r="Y9">
        <f t="shared" si="4"/>
        <v>9.9999999999999978E-2</v>
      </c>
      <c r="Z9" t="str">
        <f>Source!Q9</f>
        <v xml:space="preserve">9003-0.5 9002-0.5 </v>
      </c>
      <c r="AA9" t="str">
        <f t="shared" si="5"/>
        <v>9003</v>
      </c>
      <c r="AB9" t="str">
        <f t="shared" si="6"/>
        <v>9002</v>
      </c>
      <c r="AC9" t="str">
        <f t="shared" si="7"/>
        <v>0.5</v>
      </c>
      <c r="AD9" t="str">
        <f t="shared" si="8"/>
        <v xml:space="preserve">0.5 </v>
      </c>
      <c r="AE9">
        <f t="shared" si="9"/>
        <v>0</v>
      </c>
    </row>
    <row r="10" spans="1:31" x14ac:dyDescent="0.25">
      <c r="A10">
        <f>Source!A10</f>
        <v>8</v>
      </c>
      <c r="B10" s="3">
        <f>Source!B10</f>
        <v>3.3847222222222223E-2</v>
      </c>
      <c r="C10">
        <f>Source!C10</f>
        <v>869</v>
      </c>
      <c r="D10">
        <f>Source!D10</f>
        <v>0</v>
      </c>
      <c r="E10">
        <f>Source!E10</f>
        <v>859</v>
      </c>
      <c r="F10">
        <f t="shared" si="0"/>
        <v>1</v>
      </c>
      <c r="G10">
        <f>Source!F10</f>
        <v>5</v>
      </c>
      <c r="H10" t="str">
        <f>Source!G10</f>
        <v>9003-9002-9001</v>
      </c>
      <c r="I10" t="str">
        <f t="shared" si="10"/>
        <v>9003</v>
      </c>
      <c r="J10" t="str">
        <f t="shared" si="11"/>
        <v>9002</v>
      </c>
      <c r="K10" t="str">
        <f t="shared" si="12"/>
        <v>9001</v>
      </c>
      <c r="L10">
        <f>Source!H10</f>
        <v>96.12</v>
      </c>
      <c r="M10">
        <f>Source!I10</f>
        <v>96</v>
      </c>
      <c r="N10">
        <f>Source!J10</f>
        <v>0.11</v>
      </c>
      <c r="P10">
        <f>Source!L10</f>
        <v>8</v>
      </c>
      <c r="Q10" s="3">
        <f>Source!M10</f>
        <v>43179.45051347222</v>
      </c>
      <c r="R10">
        <f>Source!N10</f>
        <v>869</v>
      </c>
      <c r="S10" t="str">
        <f>Source!O10</f>
        <v>9003-9002-9001</v>
      </c>
      <c r="T10" t="str">
        <f>Source!P10</f>
        <v>9003-0.5 9002-0.4</v>
      </c>
      <c r="U10" t="str">
        <f t="shared" si="1"/>
        <v>9003</v>
      </c>
      <c r="V10" t="str">
        <f t="shared" si="2"/>
        <v>9002</v>
      </c>
      <c r="W10" t="str">
        <f t="shared" si="13"/>
        <v>0.5</v>
      </c>
      <c r="X10" t="str">
        <f t="shared" si="3"/>
        <v>0.4</v>
      </c>
      <c r="Y10">
        <f t="shared" si="4"/>
        <v>9.9999999999999978E-2</v>
      </c>
      <c r="Z10" t="str">
        <f>Source!Q10</f>
        <v xml:space="preserve">9003-0.5 9002-0.5 </v>
      </c>
      <c r="AA10" t="str">
        <f t="shared" si="5"/>
        <v>9003</v>
      </c>
      <c r="AB10" t="str">
        <f t="shared" si="6"/>
        <v>9002</v>
      </c>
      <c r="AC10" t="str">
        <f t="shared" si="7"/>
        <v>0.5</v>
      </c>
      <c r="AD10" t="str">
        <f t="shared" si="8"/>
        <v xml:space="preserve">0.5 </v>
      </c>
      <c r="AE10">
        <f t="shared" si="9"/>
        <v>0</v>
      </c>
    </row>
    <row r="11" spans="1:31" x14ac:dyDescent="0.25">
      <c r="A11">
        <f>Source!A11</f>
        <v>9</v>
      </c>
      <c r="B11" s="3">
        <f>Source!B11</f>
        <v>3.4105324074074073E-2</v>
      </c>
      <c r="C11">
        <f>Source!C11</f>
        <v>18072</v>
      </c>
      <c r="D11">
        <f>Source!D11</f>
        <v>0</v>
      </c>
      <c r="E11">
        <f>Source!E11</f>
        <v>18064</v>
      </c>
      <c r="F11">
        <f t="shared" si="0"/>
        <v>0</v>
      </c>
      <c r="G11">
        <f>Source!F11</f>
        <v>4</v>
      </c>
      <c r="H11" t="str">
        <f>Source!G11</f>
        <v>9003-9002-9001</v>
      </c>
      <c r="I11" t="str">
        <f t="shared" si="10"/>
        <v>9003</v>
      </c>
      <c r="J11" t="str">
        <f t="shared" si="11"/>
        <v>9002</v>
      </c>
      <c r="K11" t="str">
        <f t="shared" si="12"/>
        <v>9001</v>
      </c>
      <c r="L11">
        <f>Source!H11</f>
        <v>96.15</v>
      </c>
      <c r="M11">
        <f>Source!I11</f>
        <v>96</v>
      </c>
      <c r="N11">
        <f>Source!J11</f>
        <v>0.15</v>
      </c>
      <c r="P11">
        <f>Source!L11</f>
        <v>9</v>
      </c>
      <c r="Q11" s="3">
        <f>Source!M11</f>
        <v>43179.450772349534</v>
      </c>
      <c r="R11">
        <f>Source!N11</f>
        <v>18072</v>
      </c>
      <c r="S11" t="str">
        <f>Source!O11</f>
        <v>9003-9002-9001</v>
      </c>
      <c r="T11" t="str">
        <f>Source!P11</f>
        <v>9003-0.5 9002-0.4</v>
      </c>
      <c r="U11" t="str">
        <f t="shared" si="1"/>
        <v>9003</v>
      </c>
      <c r="V11" t="str">
        <f t="shared" si="2"/>
        <v>9002</v>
      </c>
      <c r="W11" t="str">
        <f t="shared" si="13"/>
        <v>0.5</v>
      </c>
      <c r="X11" t="str">
        <f t="shared" si="3"/>
        <v>0.4</v>
      </c>
      <c r="Y11">
        <f t="shared" si="4"/>
        <v>9.9999999999999978E-2</v>
      </c>
      <c r="Z11" t="str">
        <f>Source!Q11</f>
        <v xml:space="preserve">9003-0.5 9002-0.5 </v>
      </c>
      <c r="AA11" t="str">
        <f t="shared" si="5"/>
        <v>9003</v>
      </c>
      <c r="AB11" t="str">
        <f t="shared" si="6"/>
        <v>9002</v>
      </c>
      <c r="AC11" t="str">
        <f t="shared" si="7"/>
        <v>0.5</v>
      </c>
      <c r="AD11" t="str">
        <f t="shared" si="8"/>
        <v xml:space="preserve">0.5 </v>
      </c>
      <c r="AE11">
        <f t="shared" si="9"/>
        <v>0</v>
      </c>
    </row>
    <row r="12" spans="1:31" x14ac:dyDescent="0.25">
      <c r="A12">
        <f>Source!A12</f>
        <v>10</v>
      </c>
      <c r="B12" s="3">
        <f>Source!B12</f>
        <v>3.4562500000000003E-2</v>
      </c>
      <c r="C12">
        <f>Source!C12</f>
        <v>50</v>
      </c>
      <c r="D12">
        <f>Source!D12</f>
        <v>0</v>
      </c>
      <c r="E12">
        <f>Source!E12</f>
        <v>42</v>
      </c>
      <c r="F12">
        <f t="shared" si="0"/>
        <v>1</v>
      </c>
      <c r="G12">
        <f>Source!F12</f>
        <v>4</v>
      </c>
      <c r="H12" t="str">
        <f>Source!G12</f>
        <v>9003-9002-9001</v>
      </c>
      <c r="I12" t="str">
        <f t="shared" si="10"/>
        <v>9003</v>
      </c>
      <c r="J12" t="str">
        <f t="shared" si="11"/>
        <v>9002</v>
      </c>
      <c r="K12" t="str">
        <f t="shared" si="12"/>
        <v>9001</v>
      </c>
      <c r="L12">
        <f>Source!H12</f>
        <v>96.15</v>
      </c>
      <c r="M12">
        <f>Source!I12</f>
        <v>96</v>
      </c>
      <c r="N12">
        <f>Source!J12</f>
        <v>0.15</v>
      </c>
      <c r="P12">
        <f>Source!L12</f>
        <v>10</v>
      </c>
      <c r="Q12" s="3">
        <f>Source!M12</f>
        <v>43179.45122884259</v>
      </c>
      <c r="R12">
        <f>Source!N12</f>
        <v>50</v>
      </c>
      <c r="S12" t="str">
        <f>Source!O12</f>
        <v>9003-9002-9001</v>
      </c>
      <c r="T12" t="str">
        <f>Source!P12</f>
        <v>9003-0.5 9002-0.4</v>
      </c>
      <c r="U12" t="str">
        <f t="shared" si="1"/>
        <v>9003</v>
      </c>
      <c r="V12" t="str">
        <f t="shared" si="2"/>
        <v>9002</v>
      </c>
      <c r="W12" t="str">
        <f t="shared" si="13"/>
        <v>0.5</v>
      </c>
      <c r="X12" t="str">
        <f t="shared" si="3"/>
        <v>0.4</v>
      </c>
      <c r="Y12">
        <f t="shared" si="4"/>
        <v>9.9999999999999978E-2</v>
      </c>
      <c r="Z12" t="str">
        <f>Source!Q12</f>
        <v xml:space="preserve">9003-0.5 9002-0.5 </v>
      </c>
      <c r="AA12" t="str">
        <f t="shared" si="5"/>
        <v>9003</v>
      </c>
      <c r="AB12" t="str">
        <f t="shared" si="6"/>
        <v>9002</v>
      </c>
      <c r="AC12" t="str">
        <f t="shared" si="7"/>
        <v>0.5</v>
      </c>
      <c r="AD12" t="str">
        <f t="shared" si="8"/>
        <v xml:space="preserve">0.5 </v>
      </c>
      <c r="AE12">
        <f t="shared" si="9"/>
        <v>0</v>
      </c>
    </row>
  </sheetData>
  <mergeCells count="2">
    <mergeCell ref="A1:N1"/>
    <mergeCell ref="P1:AE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3"/>
  <sheetViews>
    <sheetView tabSelected="1" workbookViewId="0">
      <selection activeCell="A2" sqref="A2"/>
    </sheetView>
  </sheetViews>
  <sheetFormatPr defaultRowHeight="15" x14ac:dyDescent="0.25"/>
  <sheetData>
    <row r="1" spans="1:31" ht="15.75" x14ac:dyDescent="0.25">
      <c r="A1" s="32" t="s">
        <v>70</v>
      </c>
    </row>
    <row r="2" spans="1:31" ht="15.75" x14ac:dyDescent="0.25">
      <c r="A2" s="32" t="s">
        <v>71</v>
      </c>
      <c r="J2" t="s">
        <v>36</v>
      </c>
    </row>
    <row r="3" spans="1:31" x14ac:dyDescent="0.25">
      <c r="A3" s="1" t="s">
        <v>7</v>
      </c>
      <c r="B3" s="26" t="s">
        <v>8</v>
      </c>
      <c r="C3" s="1" t="s">
        <v>9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O3" s="4" t="s">
        <v>5</v>
      </c>
      <c r="P3" s="4"/>
      <c r="Q3" s="4"/>
      <c r="R3" s="4"/>
      <c r="S3" s="27" t="s">
        <v>6</v>
      </c>
      <c r="T3" s="27"/>
      <c r="U3" s="27"/>
      <c r="V3" s="27"/>
      <c r="W3" s="28" t="s">
        <v>37</v>
      </c>
      <c r="X3" s="1" t="s">
        <v>38</v>
      </c>
      <c r="Z3" s="28" t="s">
        <v>39</v>
      </c>
      <c r="AA3" t="s">
        <v>40</v>
      </c>
      <c r="AB3" t="s">
        <v>41</v>
      </c>
      <c r="AC3" s="28" t="s">
        <v>39</v>
      </c>
      <c r="AD3" t="s">
        <v>42</v>
      </c>
      <c r="AE3" s="29" t="s">
        <v>43</v>
      </c>
    </row>
    <row r="4" spans="1:31" x14ac:dyDescent="0.25">
      <c r="A4">
        <v>1</v>
      </c>
      <c r="B4" s="2">
        <v>43172.639303252312</v>
      </c>
      <c r="C4">
        <v>44823</v>
      </c>
      <c r="D4">
        <v>0</v>
      </c>
      <c r="E4">
        <v>44794</v>
      </c>
      <c r="F4">
        <v>10</v>
      </c>
      <c r="G4" t="s">
        <v>10</v>
      </c>
      <c r="H4">
        <v>0.4</v>
      </c>
      <c r="I4">
        <v>99</v>
      </c>
      <c r="J4">
        <v>0.2</v>
      </c>
      <c r="K4">
        <v>1</v>
      </c>
      <c r="L4" s="2">
        <v>43172.639303252312</v>
      </c>
      <c r="M4">
        <v>44823</v>
      </c>
      <c r="N4" t="s">
        <v>10</v>
      </c>
      <c r="O4">
        <v>9002</v>
      </c>
      <c r="P4">
        <v>0</v>
      </c>
      <c r="Q4">
        <v>9004</v>
      </c>
      <c r="R4">
        <v>0</v>
      </c>
      <c r="S4">
        <v>9002</v>
      </c>
      <c r="T4">
        <v>1</v>
      </c>
      <c r="U4">
        <v>9004</v>
      </c>
      <c r="V4">
        <v>1</v>
      </c>
      <c r="W4">
        <f>ROUND(AC4*T4 + AC4*V4 + Z4*P4+Z4*R4, 2)</f>
        <v>1.86</v>
      </c>
      <c r="X4" t="s">
        <v>44</v>
      </c>
      <c r="Y4">
        <f>AVERAGE(I4:I213)</f>
        <v>96.402380952380952</v>
      </c>
      <c r="Z4">
        <f>(I4-$Y$6)/($Y$7-$Y$6)</f>
        <v>1.1520641952806925</v>
      </c>
      <c r="AA4">
        <f>(I4-$Y$3)/$Y$4</f>
        <v>1.0269455901602904</v>
      </c>
      <c r="AB4">
        <f>AA4+$Y$8+1</f>
        <v>102.0269455901603</v>
      </c>
      <c r="AC4">
        <f>(J4-$Y$14)/($Y$15-$Y$14)</f>
        <v>0.92924670112189067</v>
      </c>
      <c r="AD4">
        <f>(J4-$Y$11)/$Y$12</f>
        <v>1.1082042737106241</v>
      </c>
      <c r="AE4">
        <f>AD4+$Y$16+1</f>
        <v>2.6382042737106239</v>
      </c>
    </row>
    <row r="5" spans="1:31" x14ac:dyDescent="0.25">
      <c r="A5">
        <v>2</v>
      </c>
      <c r="B5" s="2">
        <v>43172.640692581015</v>
      </c>
      <c r="C5">
        <v>68257</v>
      </c>
      <c r="D5">
        <v>0</v>
      </c>
      <c r="E5">
        <v>68241</v>
      </c>
      <c r="F5">
        <v>8</v>
      </c>
      <c r="G5" t="s">
        <v>10</v>
      </c>
      <c r="H5">
        <v>89.28</v>
      </c>
      <c r="I5">
        <v>99</v>
      </c>
      <c r="J5">
        <v>0.16</v>
      </c>
      <c r="K5">
        <v>2</v>
      </c>
      <c r="L5" s="2">
        <v>43172.640692581015</v>
      </c>
      <c r="M5">
        <v>68257</v>
      </c>
      <c r="N5" t="s">
        <v>10</v>
      </c>
      <c r="O5">
        <v>9002</v>
      </c>
      <c r="P5">
        <v>0.5</v>
      </c>
      <c r="Q5">
        <v>9004</v>
      </c>
      <c r="R5">
        <v>0.4</v>
      </c>
      <c r="S5">
        <v>9002</v>
      </c>
      <c r="T5">
        <v>0.5</v>
      </c>
      <c r="U5">
        <v>9004</v>
      </c>
      <c r="V5">
        <v>0.6</v>
      </c>
      <c r="W5">
        <f t="shared" ref="W5:W68" si="0">ROUND(AC5*T5 + AC5*V5 + Z5*P5+Z5*R5, 2)</f>
        <v>2.0699999999999998</v>
      </c>
      <c r="X5" t="s">
        <v>45</v>
      </c>
      <c r="Y5">
        <f>STDEV(I4:I213)</f>
        <v>2.0972171234265042</v>
      </c>
      <c r="Z5">
        <f t="shared" ref="Z5:Z68" si="1">(I5-$Y$6)/($Y$7-$Y$6)</f>
        <v>1.1520641952806925</v>
      </c>
      <c r="AA5">
        <f t="shared" ref="AA5:AA68" si="2">(I5-$Y$3)/$Y$4</f>
        <v>1.0269455901602904</v>
      </c>
      <c r="AB5">
        <f t="shared" ref="AB5:AB68" si="3">AA5+$Y$8+1</f>
        <v>102.0269455901603</v>
      </c>
      <c r="AC5">
        <f t="shared" ref="AC5:AC68" si="4">(J5-$Y$14)/($Y$15-$Y$14)</f>
        <v>0.94339736089751258</v>
      </c>
      <c r="AD5">
        <f t="shared" ref="AD5:AD68" si="5">(J5-$Y$11)/$Y$12</f>
        <v>0.88656341896849933</v>
      </c>
      <c r="AE5">
        <f t="shared" ref="AE5:AE68" si="6">AD5+$Y$16+1</f>
        <v>2.4165634189684995</v>
      </c>
    </row>
    <row r="6" spans="1:31" x14ac:dyDescent="0.25">
      <c r="A6">
        <v>3</v>
      </c>
      <c r="B6" s="2">
        <v>43172.641153854165</v>
      </c>
      <c r="C6">
        <v>42320</v>
      </c>
      <c r="D6">
        <v>0</v>
      </c>
      <c r="E6">
        <v>42290</v>
      </c>
      <c r="F6">
        <v>19</v>
      </c>
      <c r="G6" t="s">
        <v>46</v>
      </c>
      <c r="H6">
        <v>0.33999999999999903</v>
      </c>
      <c r="I6">
        <v>99</v>
      </c>
      <c r="J6">
        <v>0.17</v>
      </c>
      <c r="K6">
        <v>3</v>
      </c>
      <c r="L6" s="2">
        <v>43172.641153854165</v>
      </c>
      <c r="M6">
        <v>42320</v>
      </c>
      <c r="N6" t="s">
        <v>46</v>
      </c>
      <c r="O6">
        <v>9005</v>
      </c>
      <c r="P6">
        <v>0</v>
      </c>
      <c r="Q6">
        <v>9002</v>
      </c>
      <c r="R6">
        <v>0</v>
      </c>
      <c r="S6">
        <v>9005</v>
      </c>
      <c r="T6">
        <v>1</v>
      </c>
      <c r="U6">
        <v>9002</v>
      </c>
      <c r="V6">
        <v>1</v>
      </c>
      <c r="W6">
        <f t="shared" si="0"/>
        <v>1.88</v>
      </c>
      <c r="X6" s="30" t="s">
        <v>47</v>
      </c>
      <c r="Y6">
        <f>Y4/Y5</f>
        <v>45.966809957604909</v>
      </c>
      <c r="Z6">
        <f t="shared" si="1"/>
        <v>1.1520641952806925</v>
      </c>
      <c r="AA6">
        <f t="shared" si="2"/>
        <v>1.0269455901602904</v>
      </c>
      <c r="AB6">
        <f t="shared" si="3"/>
        <v>102.0269455901603</v>
      </c>
      <c r="AC6">
        <f t="shared" si="4"/>
        <v>0.93985969595360719</v>
      </c>
      <c r="AD6">
        <f t="shared" si="5"/>
        <v>0.94197363265403056</v>
      </c>
      <c r="AE6">
        <f t="shared" si="6"/>
        <v>2.4719736326540307</v>
      </c>
    </row>
    <row r="7" spans="1:31" x14ac:dyDescent="0.25">
      <c r="A7">
        <v>4</v>
      </c>
      <c r="B7" s="2">
        <v>43172.641633622683</v>
      </c>
      <c r="C7">
        <v>883</v>
      </c>
      <c r="D7">
        <v>0</v>
      </c>
      <c r="E7">
        <v>868</v>
      </c>
      <c r="F7">
        <v>6</v>
      </c>
      <c r="G7" t="s">
        <v>46</v>
      </c>
      <c r="H7">
        <v>0.33999999999999903</v>
      </c>
      <c r="I7">
        <v>99</v>
      </c>
      <c r="J7">
        <v>0.17</v>
      </c>
      <c r="K7">
        <v>4</v>
      </c>
      <c r="L7" s="2">
        <v>43172.641633622683</v>
      </c>
      <c r="M7">
        <v>883</v>
      </c>
      <c r="N7" t="s">
        <v>46</v>
      </c>
      <c r="O7">
        <v>9005</v>
      </c>
      <c r="P7">
        <v>0</v>
      </c>
      <c r="Q7">
        <v>9002</v>
      </c>
      <c r="R7">
        <v>0</v>
      </c>
      <c r="S7">
        <v>9005</v>
      </c>
      <c r="T7">
        <v>1</v>
      </c>
      <c r="U7">
        <v>9002</v>
      </c>
      <c r="V7">
        <v>1</v>
      </c>
      <c r="W7">
        <f t="shared" si="0"/>
        <v>1.88</v>
      </c>
      <c r="X7" t="s">
        <v>48</v>
      </c>
      <c r="Y7">
        <f>MIN(I4:I213)</f>
        <v>92</v>
      </c>
      <c r="Z7">
        <f t="shared" si="1"/>
        <v>1.1520641952806925</v>
      </c>
      <c r="AA7">
        <f t="shared" si="2"/>
        <v>1.0269455901602904</v>
      </c>
      <c r="AB7">
        <f t="shared" si="3"/>
        <v>102.0269455901603</v>
      </c>
      <c r="AC7">
        <f t="shared" si="4"/>
        <v>0.93985969595360719</v>
      </c>
      <c r="AD7">
        <f t="shared" si="5"/>
        <v>0.94197363265403056</v>
      </c>
      <c r="AE7">
        <f t="shared" si="6"/>
        <v>2.4719736326540307</v>
      </c>
    </row>
    <row r="8" spans="1:31" x14ac:dyDescent="0.25">
      <c r="A8">
        <v>5</v>
      </c>
      <c r="B8" s="2">
        <v>43172.641893888889</v>
      </c>
      <c r="C8">
        <v>8399</v>
      </c>
      <c r="D8">
        <v>0</v>
      </c>
      <c r="E8">
        <v>8388</v>
      </c>
      <c r="F8">
        <v>6</v>
      </c>
      <c r="G8" t="s">
        <v>10</v>
      </c>
      <c r="H8">
        <v>10.31</v>
      </c>
      <c r="I8">
        <v>99</v>
      </c>
      <c r="J8">
        <v>0.22</v>
      </c>
      <c r="K8">
        <v>5</v>
      </c>
      <c r="L8" s="2">
        <v>43172.641893888889</v>
      </c>
      <c r="M8">
        <v>8399</v>
      </c>
      <c r="N8" t="s">
        <v>10</v>
      </c>
      <c r="O8">
        <v>9002</v>
      </c>
      <c r="P8">
        <v>0.1</v>
      </c>
      <c r="Q8">
        <v>9004</v>
      </c>
      <c r="R8">
        <v>0</v>
      </c>
      <c r="S8">
        <v>9002</v>
      </c>
      <c r="T8">
        <v>0.9</v>
      </c>
      <c r="U8">
        <v>9004</v>
      </c>
      <c r="V8">
        <v>1</v>
      </c>
      <c r="W8">
        <f t="shared" si="0"/>
        <v>1.87</v>
      </c>
      <c r="X8" t="s">
        <v>49</v>
      </c>
      <c r="Y8">
        <f>MAX(I4:I213)</f>
        <v>100</v>
      </c>
      <c r="Z8">
        <f t="shared" si="1"/>
        <v>1.1520641952806925</v>
      </c>
      <c r="AA8">
        <f t="shared" si="2"/>
        <v>1.0269455901602904</v>
      </c>
      <c r="AB8">
        <f t="shared" si="3"/>
        <v>102.0269455901603</v>
      </c>
      <c r="AC8">
        <f t="shared" si="4"/>
        <v>0.92217137123407977</v>
      </c>
      <c r="AD8">
        <f t="shared" si="5"/>
        <v>1.2190247010816866</v>
      </c>
      <c r="AE8">
        <f t="shared" si="6"/>
        <v>2.7490247010816864</v>
      </c>
    </row>
    <row r="9" spans="1:31" x14ac:dyDescent="0.25">
      <c r="A9">
        <v>6</v>
      </c>
      <c r="B9" s="2">
        <v>43172.642354456017</v>
      </c>
      <c r="C9">
        <v>69</v>
      </c>
      <c r="D9">
        <v>1</v>
      </c>
      <c r="E9">
        <v>57</v>
      </c>
      <c r="F9">
        <v>6</v>
      </c>
      <c r="G9" t="s">
        <v>10</v>
      </c>
      <c r="H9">
        <v>10.31</v>
      </c>
      <c r="I9">
        <v>99</v>
      </c>
      <c r="J9">
        <v>0.22</v>
      </c>
      <c r="K9">
        <v>6</v>
      </c>
      <c r="L9" s="2">
        <v>43172.642354456017</v>
      </c>
      <c r="M9">
        <v>69</v>
      </c>
      <c r="N9" t="s">
        <v>10</v>
      </c>
      <c r="O9">
        <v>9002</v>
      </c>
      <c r="P9">
        <v>0.1</v>
      </c>
      <c r="Q9">
        <v>9004</v>
      </c>
      <c r="R9">
        <v>0</v>
      </c>
      <c r="S9">
        <v>9002</v>
      </c>
      <c r="T9">
        <v>0.9</v>
      </c>
      <c r="U9">
        <v>9004</v>
      </c>
      <c r="V9">
        <v>1</v>
      </c>
      <c r="W9">
        <f t="shared" si="0"/>
        <v>1.87</v>
      </c>
      <c r="X9" t="s">
        <v>50</v>
      </c>
      <c r="Y9">
        <f>-MIN(AA4:AA213)</f>
        <v>-0.95433327570451232</v>
      </c>
      <c r="Z9">
        <f t="shared" si="1"/>
        <v>1.1520641952806925</v>
      </c>
      <c r="AA9">
        <f t="shared" si="2"/>
        <v>1.0269455901602904</v>
      </c>
      <c r="AB9">
        <f t="shared" si="3"/>
        <v>102.0269455901603</v>
      </c>
      <c r="AC9">
        <f t="shared" si="4"/>
        <v>0.92217137123407977</v>
      </c>
      <c r="AD9">
        <f t="shared" si="5"/>
        <v>1.2190247010816866</v>
      </c>
      <c r="AE9">
        <f t="shared" si="6"/>
        <v>2.7490247010816864</v>
      </c>
    </row>
    <row r="10" spans="1:31" x14ac:dyDescent="0.25">
      <c r="A10">
        <v>7</v>
      </c>
      <c r="B10" s="2">
        <v>43172.642601932872</v>
      </c>
      <c r="C10">
        <v>39877</v>
      </c>
      <c r="D10">
        <v>1</v>
      </c>
      <c r="E10">
        <v>39861</v>
      </c>
      <c r="F10">
        <v>8</v>
      </c>
      <c r="G10" t="s">
        <v>46</v>
      </c>
      <c r="H10">
        <v>0.44</v>
      </c>
      <c r="I10">
        <v>98.5</v>
      </c>
      <c r="J10">
        <v>0.22</v>
      </c>
      <c r="K10">
        <v>7</v>
      </c>
      <c r="L10" s="2">
        <v>43172.642601932872</v>
      </c>
      <c r="M10">
        <v>39877</v>
      </c>
      <c r="N10" t="s">
        <v>46</v>
      </c>
      <c r="O10">
        <v>9005</v>
      </c>
      <c r="P10">
        <v>0</v>
      </c>
      <c r="Q10">
        <v>9002</v>
      </c>
      <c r="R10">
        <v>0</v>
      </c>
      <c r="S10">
        <v>9005</v>
      </c>
      <c r="T10">
        <v>1</v>
      </c>
      <c r="U10">
        <v>9002</v>
      </c>
      <c r="V10">
        <v>1</v>
      </c>
      <c r="W10">
        <f t="shared" si="0"/>
        <v>1.84</v>
      </c>
      <c r="Z10">
        <f t="shared" si="1"/>
        <v>1.1412024670463574</v>
      </c>
      <c r="AA10">
        <f t="shared" si="2"/>
        <v>1.021758996270592</v>
      </c>
      <c r="AB10">
        <f t="shared" si="3"/>
        <v>102.02175899627059</v>
      </c>
      <c r="AC10">
        <f t="shared" si="4"/>
        <v>0.92217137123407977</v>
      </c>
      <c r="AD10">
        <f t="shared" si="5"/>
        <v>1.2190247010816866</v>
      </c>
      <c r="AE10">
        <f t="shared" si="6"/>
        <v>2.7490247010816864</v>
      </c>
    </row>
    <row r="11" spans="1:31" x14ac:dyDescent="0.25">
      <c r="A11">
        <v>8</v>
      </c>
      <c r="B11" s="2">
        <v>43172.643064166667</v>
      </c>
      <c r="C11">
        <v>39191</v>
      </c>
      <c r="D11">
        <v>0</v>
      </c>
      <c r="E11">
        <v>39180</v>
      </c>
      <c r="F11">
        <v>6</v>
      </c>
      <c r="G11" t="s">
        <v>11</v>
      </c>
      <c r="H11">
        <v>107.97</v>
      </c>
      <c r="I11">
        <v>98</v>
      </c>
      <c r="J11">
        <v>0.19</v>
      </c>
      <c r="K11">
        <v>8</v>
      </c>
      <c r="L11" s="2">
        <v>43172.643064166667</v>
      </c>
      <c r="M11">
        <v>39191</v>
      </c>
      <c r="N11" t="s">
        <v>11</v>
      </c>
      <c r="O11">
        <v>9003</v>
      </c>
      <c r="P11">
        <v>0.5</v>
      </c>
      <c r="Q11">
        <v>9002</v>
      </c>
      <c r="R11">
        <v>0.6</v>
      </c>
      <c r="S11">
        <v>9003</v>
      </c>
      <c r="T11">
        <v>0.5</v>
      </c>
      <c r="U11">
        <v>9002</v>
      </c>
      <c r="V11">
        <v>0.4</v>
      </c>
      <c r="W11">
        <f t="shared" si="0"/>
        <v>2.08</v>
      </c>
      <c r="X11" s="1" t="s">
        <v>51</v>
      </c>
      <c r="Z11">
        <f t="shared" si="1"/>
        <v>1.1303407388120221</v>
      </c>
      <c r="AA11">
        <f t="shared" si="2"/>
        <v>1.0165724023808935</v>
      </c>
      <c r="AB11">
        <f t="shared" si="3"/>
        <v>102.01657240238089</v>
      </c>
      <c r="AC11">
        <f t="shared" si="4"/>
        <v>0.93278436606579618</v>
      </c>
      <c r="AD11">
        <f t="shared" si="5"/>
        <v>1.0527940600250929</v>
      </c>
      <c r="AE11">
        <f t="shared" si="6"/>
        <v>2.5827940600250932</v>
      </c>
    </row>
    <row r="12" spans="1:31" x14ac:dyDescent="0.25">
      <c r="A12">
        <v>9</v>
      </c>
      <c r="B12" s="2">
        <v>43172.643526087966</v>
      </c>
      <c r="C12">
        <v>30093</v>
      </c>
      <c r="D12">
        <v>0</v>
      </c>
      <c r="E12">
        <v>30083</v>
      </c>
      <c r="F12">
        <v>5</v>
      </c>
      <c r="G12" t="s">
        <v>11</v>
      </c>
      <c r="H12">
        <v>107.97</v>
      </c>
      <c r="I12">
        <v>98</v>
      </c>
      <c r="J12">
        <v>0.19</v>
      </c>
      <c r="K12">
        <v>9</v>
      </c>
      <c r="L12" s="2">
        <v>43172.643526087966</v>
      </c>
      <c r="M12">
        <v>30093</v>
      </c>
      <c r="N12" t="s">
        <v>11</v>
      </c>
      <c r="O12">
        <v>9003</v>
      </c>
      <c r="P12">
        <v>0.5</v>
      </c>
      <c r="Q12">
        <v>9002</v>
      </c>
      <c r="R12">
        <v>0.6</v>
      </c>
      <c r="S12">
        <v>9003</v>
      </c>
      <c r="T12">
        <v>0.5</v>
      </c>
      <c r="U12">
        <v>9002</v>
      </c>
      <c r="V12">
        <v>0.4</v>
      </c>
      <c r="W12">
        <f t="shared" si="0"/>
        <v>2.08</v>
      </c>
      <c r="X12" t="s">
        <v>44</v>
      </c>
      <c r="Y12">
        <f>AVERAGE(J4:J213)</f>
        <v>0.18047214285714286</v>
      </c>
      <c r="Z12">
        <f t="shared" si="1"/>
        <v>1.1303407388120221</v>
      </c>
      <c r="AA12">
        <f t="shared" si="2"/>
        <v>1.0165724023808935</v>
      </c>
      <c r="AB12">
        <f t="shared" si="3"/>
        <v>102.01657240238089</v>
      </c>
      <c r="AC12">
        <f t="shared" si="4"/>
        <v>0.93278436606579618</v>
      </c>
      <c r="AD12">
        <f t="shared" si="5"/>
        <v>1.0527940600250929</v>
      </c>
      <c r="AE12">
        <f t="shared" si="6"/>
        <v>2.5827940600250932</v>
      </c>
    </row>
    <row r="13" spans="1:31" x14ac:dyDescent="0.25">
      <c r="A13">
        <v>10</v>
      </c>
      <c r="B13" s="2">
        <v>43172.644452141205</v>
      </c>
      <c r="C13">
        <v>38208</v>
      </c>
      <c r="D13">
        <v>1</v>
      </c>
      <c r="E13">
        <v>38198</v>
      </c>
      <c r="F13">
        <v>5</v>
      </c>
      <c r="G13" t="s">
        <v>11</v>
      </c>
      <c r="H13">
        <v>107.94</v>
      </c>
      <c r="I13">
        <v>98</v>
      </c>
      <c r="J13">
        <v>0.15</v>
      </c>
      <c r="K13">
        <v>10</v>
      </c>
      <c r="L13" s="2">
        <v>43172.644452141205</v>
      </c>
      <c r="M13">
        <v>38208</v>
      </c>
      <c r="N13" t="s">
        <v>11</v>
      </c>
      <c r="O13">
        <v>9003</v>
      </c>
      <c r="P13">
        <v>0.5</v>
      </c>
      <c r="Q13">
        <v>9002</v>
      </c>
      <c r="R13">
        <v>0.6</v>
      </c>
      <c r="S13">
        <v>9003</v>
      </c>
      <c r="T13">
        <v>0.5</v>
      </c>
      <c r="U13">
        <v>9002</v>
      </c>
      <c r="V13">
        <v>0.4</v>
      </c>
      <c r="W13">
        <f t="shared" si="0"/>
        <v>2.1</v>
      </c>
      <c r="X13" t="s">
        <v>45</v>
      </c>
      <c r="Y13">
        <f>STDEV(J4:J213)</f>
        <v>6.3844997313721299E-2</v>
      </c>
      <c r="Z13">
        <f t="shared" si="1"/>
        <v>1.1303407388120221</v>
      </c>
      <c r="AA13">
        <f t="shared" si="2"/>
        <v>1.0165724023808935</v>
      </c>
      <c r="AB13">
        <f t="shared" si="3"/>
        <v>102.01657240238089</v>
      </c>
      <c r="AC13">
        <f t="shared" si="4"/>
        <v>0.94693502584141809</v>
      </c>
      <c r="AD13">
        <f t="shared" si="5"/>
        <v>0.8311532052829681</v>
      </c>
      <c r="AE13">
        <f t="shared" si="6"/>
        <v>2.3611532052829682</v>
      </c>
    </row>
    <row r="14" spans="1:31" x14ac:dyDescent="0.25">
      <c r="A14">
        <v>11</v>
      </c>
      <c r="B14" s="2">
        <v>43172.644914745368</v>
      </c>
      <c r="C14">
        <v>30087</v>
      </c>
      <c r="D14">
        <v>0</v>
      </c>
      <c r="E14">
        <v>30077</v>
      </c>
      <c r="F14">
        <v>5</v>
      </c>
      <c r="G14" t="s">
        <v>11</v>
      </c>
      <c r="H14">
        <v>107.94</v>
      </c>
      <c r="I14">
        <v>98</v>
      </c>
      <c r="J14">
        <v>0.15</v>
      </c>
      <c r="K14">
        <v>11</v>
      </c>
      <c r="L14" s="2">
        <v>43172.644914745368</v>
      </c>
      <c r="M14">
        <v>30087</v>
      </c>
      <c r="N14" t="s">
        <v>11</v>
      </c>
      <c r="O14">
        <v>9003</v>
      </c>
      <c r="P14">
        <v>0.5</v>
      </c>
      <c r="Q14">
        <v>9002</v>
      </c>
      <c r="R14">
        <v>0.6</v>
      </c>
      <c r="S14">
        <v>9003</v>
      </c>
      <c r="T14">
        <v>0.5</v>
      </c>
      <c r="U14">
        <v>9002</v>
      </c>
      <c r="V14">
        <v>0.4</v>
      </c>
      <c r="W14">
        <f t="shared" si="0"/>
        <v>2.1</v>
      </c>
      <c r="X14" s="30" t="s">
        <v>47</v>
      </c>
      <c r="Y14">
        <f>Y12/Y13</f>
        <v>2.8267233213330645</v>
      </c>
      <c r="Z14">
        <f t="shared" si="1"/>
        <v>1.1303407388120221</v>
      </c>
      <c r="AA14">
        <f t="shared" si="2"/>
        <v>1.0165724023808935</v>
      </c>
      <c r="AB14">
        <f t="shared" si="3"/>
        <v>102.01657240238089</v>
      </c>
      <c r="AC14">
        <f t="shared" si="4"/>
        <v>0.94693502584141809</v>
      </c>
      <c r="AD14">
        <f t="shared" si="5"/>
        <v>0.8311532052829681</v>
      </c>
      <c r="AE14">
        <f t="shared" si="6"/>
        <v>2.3611532052829682</v>
      </c>
    </row>
    <row r="15" spans="1:31" x14ac:dyDescent="0.25">
      <c r="A15">
        <v>12</v>
      </c>
      <c r="B15" s="2">
        <v>43172.645380810187</v>
      </c>
      <c r="C15">
        <v>67784</v>
      </c>
      <c r="D15">
        <v>0</v>
      </c>
      <c r="E15">
        <v>67775</v>
      </c>
      <c r="F15">
        <v>5</v>
      </c>
      <c r="G15" t="s">
        <v>11</v>
      </c>
      <c r="H15">
        <v>88.36</v>
      </c>
      <c r="I15">
        <v>98</v>
      </c>
      <c r="J15">
        <v>0.15</v>
      </c>
      <c r="K15">
        <v>12</v>
      </c>
      <c r="L15" s="2">
        <v>43172.645380810187</v>
      </c>
      <c r="M15">
        <v>67784</v>
      </c>
      <c r="N15" t="s">
        <v>11</v>
      </c>
      <c r="O15">
        <v>9003</v>
      </c>
      <c r="P15">
        <v>0.5</v>
      </c>
      <c r="Q15">
        <v>9002</v>
      </c>
      <c r="R15">
        <v>0.4</v>
      </c>
      <c r="S15">
        <v>9003</v>
      </c>
      <c r="T15">
        <v>0.5</v>
      </c>
      <c r="U15">
        <v>9002</v>
      </c>
      <c r="V15">
        <v>0.6</v>
      </c>
      <c r="W15">
        <f t="shared" si="0"/>
        <v>2.06</v>
      </c>
      <c r="X15" t="s">
        <v>48</v>
      </c>
      <c r="Y15">
        <f>MIN(J4:J213)</f>
        <v>0</v>
      </c>
      <c r="Z15">
        <f t="shared" si="1"/>
        <v>1.1303407388120221</v>
      </c>
      <c r="AA15">
        <f t="shared" si="2"/>
        <v>1.0165724023808935</v>
      </c>
      <c r="AB15">
        <f t="shared" si="3"/>
        <v>102.01657240238089</v>
      </c>
      <c r="AC15">
        <f t="shared" si="4"/>
        <v>0.94693502584141809</v>
      </c>
      <c r="AD15">
        <f t="shared" si="5"/>
        <v>0.8311532052829681</v>
      </c>
      <c r="AE15">
        <f t="shared" si="6"/>
        <v>2.3611532052829682</v>
      </c>
    </row>
    <row r="16" spans="1:31" x14ac:dyDescent="0.25">
      <c r="A16">
        <v>13</v>
      </c>
      <c r="B16" s="2">
        <v>43172.645841574071</v>
      </c>
      <c r="C16">
        <v>39794</v>
      </c>
      <c r="D16">
        <v>0</v>
      </c>
      <c r="E16">
        <v>39785</v>
      </c>
      <c r="F16">
        <v>4</v>
      </c>
      <c r="G16" t="s">
        <v>11</v>
      </c>
      <c r="H16">
        <v>107.43</v>
      </c>
      <c r="I16">
        <v>97.5</v>
      </c>
      <c r="J16">
        <v>0.14000000000000001</v>
      </c>
      <c r="K16">
        <v>13</v>
      </c>
      <c r="L16" s="2">
        <v>43172.645841574071</v>
      </c>
      <c r="M16">
        <v>39794</v>
      </c>
      <c r="N16" t="s">
        <v>11</v>
      </c>
      <c r="O16">
        <v>9003</v>
      </c>
      <c r="P16">
        <v>0.5</v>
      </c>
      <c r="Q16">
        <v>9002</v>
      </c>
      <c r="R16">
        <v>0.6</v>
      </c>
      <c r="S16">
        <v>9003</v>
      </c>
      <c r="T16">
        <v>0.5</v>
      </c>
      <c r="U16">
        <v>9002</v>
      </c>
      <c r="V16">
        <v>0.4</v>
      </c>
      <c r="W16">
        <f t="shared" si="0"/>
        <v>2.09</v>
      </c>
      <c r="X16" t="s">
        <v>49</v>
      </c>
      <c r="Y16">
        <f>MAX(J4:J213)</f>
        <v>0.53</v>
      </c>
      <c r="Z16">
        <f t="shared" si="1"/>
        <v>1.1194790105776871</v>
      </c>
      <c r="AA16">
        <f t="shared" si="2"/>
        <v>1.0113858084911951</v>
      </c>
      <c r="AB16">
        <f t="shared" si="3"/>
        <v>102.0113858084912</v>
      </c>
      <c r="AC16">
        <f t="shared" si="4"/>
        <v>0.95047269078532348</v>
      </c>
      <c r="AD16">
        <f t="shared" si="5"/>
        <v>0.77574299159743698</v>
      </c>
      <c r="AE16">
        <f t="shared" si="6"/>
        <v>2.305742991597437</v>
      </c>
    </row>
    <row r="17" spans="1:31" x14ac:dyDescent="0.25">
      <c r="A17">
        <v>14</v>
      </c>
      <c r="B17" s="2">
        <v>43172.646308946758</v>
      </c>
      <c r="C17">
        <v>62</v>
      </c>
      <c r="D17">
        <v>0</v>
      </c>
      <c r="E17">
        <v>52</v>
      </c>
      <c r="F17">
        <v>4</v>
      </c>
      <c r="G17" t="s">
        <v>11</v>
      </c>
      <c r="H17">
        <v>107.43</v>
      </c>
      <c r="I17">
        <v>97.5</v>
      </c>
      <c r="J17">
        <v>0.14000000000000001</v>
      </c>
      <c r="K17">
        <v>14</v>
      </c>
      <c r="L17" s="2">
        <v>43172.646308946758</v>
      </c>
      <c r="M17">
        <v>62</v>
      </c>
      <c r="N17" t="s">
        <v>11</v>
      </c>
      <c r="O17">
        <v>9003</v>
      </c>
      <c r="P17">
        <v>0.5</v>
      </c>
      <c r="Q17">
        <v>9002</v>
      </c>
      <c r="R17">
        <v>0.6</v>
      </c>
      <c r="S17">
        <v>9003</v>
      </c>
      <c r="T17">
        <v>0.5</v>
      </c>
      <c r="U17">
        <v>9002</v>
      </c>
      <c r="V17">
        <v>0.4</v>
      </c>
      <c r="W17">
        <f t="shared" si="0"/>
        <v>2.09</v>
      </c>
      <c r="X17" t="s">
        <v>50</v>
      </c>
      <c r="Y17">
        <f>-MIN(AD4:AD213)</f>
        <v>0</v>
      </c>
      <c r="Z17">
        <f t="shared" si="1"/>
        <v>1.1194790105776871</v>
      </c>
      <c r="AA17">
        <f t="shared" si="2"/>
        <v>1.0113858084911951</v>
      </c>
      <c r="AB17">
        <f t="shared" si="3"/>
        <v>102.0113858084912</v>
      </c>
      <c r="AC17">
        <f t="shared" si="4"/>
        <v>0.95047269078532348</v>
      </c>
      <c r="AD17">
        <f t="shared" si="5"/>
        <v>0.77574299159743698</v>
      </c>
      <c r="AE17">
        <f t="shared" si="6"/>
        <v>2.305742991597437</v>
      </c>
    </row>
    <row r="18" spans="1:31" x14ac:dyDescent="0.25">
      <c r="A18">
        <v>15</v>
      </c>
      <c r="B18" s="2">
        <v>43172.646557824075</v>
      </c>
      <c r="C18">
        <v>37157</v>
      </c>
      <c r="D18">
        <v>0</v>
      </c>
      <c r="E18">
        <v>37145</v>
      </c>
      <c r="F18">
        <v>8</v>
      </c>
      <c r="G18" t="s">
        <v>10</v>
      </c>
      <c r="H18">
        <v>97.64</v>
      </c>
      <c r="I18">
        <v>97.5</v>
      </c>
      <c r="J18">
        <v>0.14000000000000001</v>
      </c>
      <c r="K18">
        <v>15</v>
      </c>
      <c r="L18" s="2">
        <v>43172.646557824075</v>
      </c>
      <c r="M18">
        <v>37157</v>
      </c>
      <c r="N18" t="s">
        <v>10</v>
      </c>
      <c r="O18">
        <v>9002</v>
      </c>
      <c r="P18">
        <v>0.5</v>
      </c>
      <c r="Q18">
        <v>9004</v>
      </c>
      <c r="R18">
        <v>0.5</v>
      </c>
      <c r="S18">
        <v>9002</v>
      </c>
      <c r="T18">
        <v>0.5</v>
      </c>
      <c r="U18">
        <v>9004</v>
      </c>
      <c r="V18">
        <v>0.5</v>
      </c>
      <c r="W18">
        <f t="shared" si="0"/>
        <v>2.0699999999999998</v>
      </c>
      <c r="Z18">
        <f t="shared" si="1"/>
        <v>1.1194790105776871</v>
      </c>
      <c r="AA18">
        <f t="shared" si="2"/>
        <v>1.0113858084911951</v>
      </c>
      <c r="AB18">
        <f t="shared" si="3"/>
        <v>102.0113858084912</v>
      </c>
      <c r="AC18">
        <f t="shared" si="4"/>
        <v>0.95047269078532348</v>
      </c>
      <c r="AD18">
        <f t="shared" si="5"/>
        <v>0.77574299159743698</v>
      </c>
      <c r="AE18">
        <f t="shared" si="6"/>
        <v>2.305742991597437</v>
      </c>
    </row>
    <row r="19" spans="1:31" x14ac:dyDescent="0.25">
      <c r="A19">
        <v>16</v>
      </c>
      <c r="B19" s="2">
        <v>43172.647022407407</v>
      </c>
      <c r="C19">
        <v>30091</v>
      </c>
      <c r="D19">
        <v>0</v>
      </c>
      <c r="E19">
        <v>30082</v>
      </c>
      <c r="F19">
        <v>4</v>
      </c>
      <c r="G19" t="s">
        <v>10</v>
      </c>
      <c r="H19">
        <v>97.64</v>
      </c>
      <c r="I19">
        <v>97.5</v>
      </c>
      <c r="J19">
        <v>0.14000000000000001</v>
      </c>
      <c r="K19">
        <v>16</v>
      </c>
      <c r="L19" s="2">
        <v>43172.647022407407</v>
      </c>
      <c r="M19">
        <v>30091</v>
      </c>
      <c r="N19" t="s">
        <v>10</v>
      </c>
      <c r="O19">
        <v>9002</v>
      </c>
      <c r="P19">
        <v>0.5</v>
      </c>
      <c r="Q19">
        <v>9004</v>
      </c>
      <c r="R19">
        <v>0.5</v>
      </c>
      <c r="S19">
        <v>9002</v>
      </c>
      <c r="T19">
        <v>0.5</v>
      </c>
      <c r="U19">
        <v>9004</v>
      </c>
      <c r="V19">
        <v>0.5</v>
      </c>
      <c r="W19">
        <f t="shared" si="0"/>
        <v>2.0699999999999998</v>
      </c>
      <c r="Z19">
        <f t="shared" si="1"/>
        <v>1.1194790105776871</v>
      </c>
      <c r="AA19">
        <f t="shared" si="2"/>
        <v>1.0113858084911951</v>
      </c>
      <c r="AB19">
        <f t="shared" si="3"/>
        <v>102.0113858084912</v>
      </c>
      <c r="AC19">
        <f t="shared" si="4"/>
        <v>0.95047269078532348</v>
      </c>
      <c r="AD19">
        <f t="shared" si="5"/>
        <v>0.77574299159743698</v>
      </c>
      <c r="AE19">
        <f t="shared" si="6"/>
        <v>2.305742991597437</v>
      </c>
    </row>
    <row r="20" spans="1:31" x14ac:dyDescent="0.25">
      <c r="A20">
        <v>17</v>
      </c>
      <c r="B20" s="2">
        <v>43172.647482673608</v>
      </c>
      <c r="C20">
        <v>66801</v>
      </c>
      <c r="D20">
        <v>0</v>
      </c>
      <c r="E20">
        <v>66791</v>
      </c>
      <c r="F20">
        <v>5</v>
      </c>
      <c r="G20" t="s">
        <v>10</v>
      </c>
      <c r="H20">
        <v>0.32</v>
      </c>
      <c r="I20">
        <v>97</v>
      </c>
      <c r="J20">
        <v>0.16</v>
      </c>
      <c r="K20">
        <v>17</v>
      </c>
      <c r="L20" s="2">
        <v>43172.647482673608</v>
      </c>
      <c r="M20">
        <v>66801</v>
      </c>
      <c r="N20" t="s">
        <v>10</v>
      </c>
      <c r="O20">
        <v>9002</v>
      </c>
      <c r="P20">
        <v>0</v>
      </c>
      <c r="Q20">
        <v>9004</v>
      </c>
      <c r="R20">
        <v>0</v>
      </c>
      <c r="S20">
        <v>9002</v>
      </c>
      <c r="T20">
        <v>1</v>
      </c>
      <c r="U20">
        <v>9004</v>
      </c>
      <c r="V20">
        <v>1</v>
      </c>
      <c r="W20">
        <f t="shared" si="0"/>
        <v>1.89</v>
      </c>
      <c r="Z20">
        <f t="shared" si="1"/>
        <v>1.1086172823433518</v>
      </c>
      <c r="AA20">
        <f t="shared" si="2"/>
        <v>1.0061992146014966</v>
      </c>
      <c r="AB20">
        <f t="shared" si="3"/>
        <v>102.00619921460149</v>
      </c>
      <c r="AC20">
        <f t="shared" si="4"/>
        <v>0.94339736089751258</v>
      </c>
      <c r="AD20">
        <f t="shared" si="5"/>
        <v>0.88656341896849933</v>
      </c>
      <c r="AE20">
        <f t="shared" si="6"/>
        <v>2.4165634189684995</v>
      </c>
    </row>
    <row r="21" spans="1:31" x14ac:dyDescent="0.25">
      <c r="A21">
        <v>18</v>
      </c>
      <c r="B21" s="2">
        <v>43172.647946030091</v>
      </c>
      <c r="C21">
        <v>38709</v>
      </c>
      <c r="D21">
        <v>0</v>
      </c>
      <c r="E21">
        <v>38701</v>
      </c>
      <c r="F21">
        <v>5</v>
      </c>
      <c r="G21" t="s">
        <v>10</v>
      </c>
      <c r="H21">
        <v>0.28999999999999998</v>
      </c>
      <c r="I21">
        <v>97</v>
      </c>
      <c r="J21">
        <v>0.15</v>
      </c>
      <c r="K21">
        <v>18</v>
      </c>
      <c r="L21" s="2">
        <v>43172.647946030091</v>
      </c>
      <c r="M21">
        <v>38709</v>
      </c>
      <c r="N21" t="s">
        <v>10</v>
      </c>
      <c r="O21">
        <v>9002</v>
      </c>
      <c r="P21">
        <v>0</v>
      </c>
      <c r="Q21">
        <v>9004</v>
      </c>
      <c r="R21">
        <v>0</v>
      </c>
      <c r="S21">
        <v>9002</v>
      </c>
      <c r="T21">
        <v>1</v>
      </c>
      <c r="U21">
        <v>9004</v>
      </c>
      <c r="V21">
        <v>1</v>
      </c>
      <c r="W21">
        <f t="shared" si="0"/>
        <v>1.89</v>
      </c>
      <c r="Z21">
        <f t="shared" si="1"/>
        <v>1.1086172823433518</v>
      </c>
      <c r="AA21">
        <f t="shared" si="2"/>
        <v>1.0061992146014966</v>
      </c>
      <c r="AB21">
        <f t="shared" si="3"/>
        <v>102.00619921460149</v>
      </c>
      <c r="AC21">
        <f t="shared" si="4"/>
        <v>0.94693502584141809</v>
      </c>
      <c r="AD21">
        <f t="shared" si="5"/>
        <v>0.8311532052829681</v>
      </c>
      <c r="AE21">
        <f t="shared" si="6"/>
        <v>2.3611532052829682</v>
      </c>
    </row>
    <row r="22" spans="1:31" x14ac:dyDescent="0.25">
      <c r="A22">
        <v>19</v>
      </c>
      <c r="B22" s="2">
        <v>43172.648409618057</v>
      </c>
      <c r="C22">
        <v>30087</v>
      </c>
      <c r="D22">
        <v>0</v>
      </c>
      <c r="E22">
        <v>30080</v>
      </c>
      <c r="F22">
        <v>4</v>
      </c>
      <c r="G22" t="s">
        <v>10</v>
      </c>
      <c r="H22">
        <v>0.28999999999999998</v>
      </c>
      <c r="I22">
        <v>97</v>
      </c>
      <c r="J22">
        <v>0.15</v>
      </c>
      <c r="K22">
        <v>19</v>
      </c>
      <c r="L22" s="2">
        <v>43172.648409618057</v>
      </c>
      <c r="M22">
        <v>30087</v>
      </c>
      <c r="N22" t="s">
        <v>10</v>
      </c>
      <c r="O22">
        <v>9002</v>
      </c>
      <c r="P22">
        <v>0</v>
      </c>
      <c r="Q22">
        <v>9004</v>
      </c>
      <c r="R22">
        <v>0</v>
      </c>
      <c r="S22">
        <v>9002</v>
      </c>
      <c r="T22">
        <v>1</v>
      </c>
      <c r="U22">
        <v>9004</v>
      </c>
      <c r="V22">
        <v>1</v>
      </c>
      <c r="W22">
        <f t="shared" si="0"/>
        <v>1.89</v>
      </c>
      <c r="Z22">
        <f t="shared" si="1"/>
        <v>1.1086172823433518</v>
      </c>
      <c r="AA22">
        <f t="shared" si="2"/>
        <v>1.0061992146014966</v>
      </c>
      <c r="AB22">
        <f t="shared" si="3"/>
        <v>102.00619921460149</v>
      </c>
      <c r="AC22">
        <f t="shared" si="4"/>
        <v>0.94693502584141809</v>
      </c>
      <c r="AD22">
        <f t="shared" si="5"/>
        <v>0.8311532052829681</v>
      </c>
      <c r="AE22">
        <f t="shared" si="6"/>
        <v>2.3611532052829682</v>
      </c>
    </row>
    <row r="23" spans="1:31" x14ac:dyDescent="0.25">
      <c r="A23">
        <v>20</v>
      </c>
      <c r="B23" s="2">
        <v>43172.648876550928</v>
      </c>
      <c r="C23">
        <v>42986</v>
      </c>
      <c r="D23">
        <v>0</v>
      </c>
      <c r="E23">
        <v>42977</v>
      </c>
      <c r="F23">
        <v>5</v>
      </c>
      <c r="G23" t="s">
        <v>10</v>
      </c>
      <c r="H23">
        <v>0.37</v>
      </c>
      <c r="I23">
        <v>97</v>
      </c>
      <c r="J23">
        <v>0.19</v>
      </c>
      <c r="K23">
        <v>20</v>
      </c>
      <c r="L23" s="2">
        <v>43172.648876550928</v>
      </c>
      <c r="M23">
        <v>42986</v>
      </c>
      <c r="N23" t="s">
        <v>10</v>
      </c>
      <c r="O23">
        <v>9002</v>
      </c>
      <c r="P23">
        <v>0</v>
      </c>
      <c r="Q23">
        <v>9004</v>
      </c>
      <c r="R23">
        <v>0</v>
      </c>
      <c r="S23">
        <v>9002</v>
      </c>
      <c r="T23">
        <v>1</v>
      </c>
      <c r="U23">
        <v>9004</v>
      </c>
      <c r="V23">
        <v>1</v>
      </c>
      <c r="W23">
        <f t="shared" si="0"/>
        <v>1.87</v>
      </c>
      <c r="Z23">
        <f t="shared" si="1"/>
        <v>1.1086172823433518</v>
      </c>
      <c r="AA23">
        <f t="shared" si="2"/>
        <v>1.0061992146014966</v>
      </c>
      <c r="AB23">
        <f t="shared" si="3"/>
        <v>102.00619921460149</v>
      </c>
      <c r="AC23">
        <f t="shared" si="4"/>
        <v>0.93278436606579618</v>
      </c>
      <c r="AD23">
        <f t="shared" si="5"/>
        <v>1.0527940600250929</v>
      </c>
      <c r="AE23">
        <f t="shared" si="6"/>
        <v>2.5827940600250932</v>
      </c>
    </row>
    <row r="24" spans="1:31" x14ac:dyDescent="0.25">
      <c r="A24">
        <v>21</v>
      </c>
      <c r="B24" s="2">
        <v>43172.649336504626</v>
      </c>
      <c r="C24">
        <v>66132</v>
      </c>
      <c r="D24">
        <v>0</v>
      </c>
      <c r="E24">
        <v>66124</v>
      </c>
      <c r="F24">
        <v>4</v>
      </c>
      <c r="G24" t="s">
        <v>10</v>
      </c>
      <c r="H24">
        <v>0.39</v>
      </c>
      <c r="I24">
        <v>96.5</v>
      </c>
      <c r="J24">
        <v>0.2</v>
      </c>
      <c r="K24">
        <v>21</v>
      </c>
      <c r="L24" s="2">
        <v>43172.649336504626</v>
      </c>
      <c r="M24">
        <v>66132</v>
      </c>
      <c r="N24" t="s">
        <v>10</v>
      </c>
      <c r="O24">
        <v>9002</v>
      </c>
      <c r="P24">
        <v>0</v>
      </c>
      <c r="Q24">
        <v>9004</v>
      </c>
      <c r="R24">
        <v>0</v>
      </c>
      <c r="S24">
        <v>9002</v>
      </c>
      <c r="T24">
        <v>1</v>
      </c>
      <c r="U24">
        <v>9004</v>
      </c>
      <c r="V24">
        <v>1</v>
      </c>
      <c r="W24">
        <f t="shared" si="0"/>
        <v>1.86</v>
      </c>
      <c r="Z24">
        <f t="shared" si="1"/>
        <v>1.0977555541090167</v>
      </c>
      <c r="AA24">
        <f t="shared" si="2"/>
        <v>1.0010126207117982</v>
      </c>
      <c r="AB24">
        <f t="shared" si="3"/>
        <v>102.0010126207118</v>
      </c>
      <c r="AC24">
        <f t="shared" si="4"/>
        <v>0.92924670112189067</v>
      </c>
      <c r="AD24">
        <f t="shared" si="5"/>
        <v>1.1082042737106241</v>
      </c>
      <c r="AE24">
        <f t="shared" si="6"/>
        <v>2.6382042737106239</v>
      </c>
    </row>
    <row r="25" spans="1:31" x14ac:dyDescent="0.25">
      <c r="A25">
        <v>22</v>
      </c>
      <c r="B25" s="2">
        <v>43172.649799618055</v>
      </c>
      <c r="C25">
        <v>30077</v>
      </c>
      <c r="D25">
        <v>0</v>
      </c>
      <c r="E25">
        <v>30069</v>
      </c>
      <c r="F25">
        <v>4</v>
      </c>
      <c r="G25" t="s">
        <v>10</v>
      </c>
      <c r="H25">
        <v>0.39</v>
      </c>
      <c r="I25">
        <v>96.5</v>
      </c>
      <c r="J25">
        <v>0.2</v>
      </c>
      <c r="K25">
        <v>22</v>
      </c>
      <c r="L25" s="2">
        <v>43172.649799618055</v>
      </c>
      <c r="M25">
        <v>30077</v>
      </c>
      <c r="N25" t="s">
        <v>10</v>
      </c>
      <c r="O25">
        <v>9002</v>
      </c>
      <c r="P25">
        <v>0</v>
      </c>
      <c r="Q25">
        <v>9004</v>
      </c>
      <c r="R25">
        <v>0</v>
      </c>
      <c r="S25">
        <v>9002</v>
      </c>
      <c r="T25">
        <v>1</v>
      </c>
      <c r="U25">
        <v>9004</v>
      </c>
      <c r="V25">
        <v>1</v>
      </c>
      <c r="W25">
        <f t="shared" si="0"/>
        <v>1.86</v>
      </c>
      <c r="Z25">
        <f t="shared" si="1"/>
        <v>1.0977555541090167</v>
      </c>
      <c r="AA25">
        <f t="shared" si="2"/>
        <v>1.0010126207117982</v>
      </c>
      <c r="AB25">
        <f t="shared" si="3"/>
        <v>102.0010126207118</v>
      </c>
      <c r="AC25">
        <f t="shared" si="4"/>
        <v>0.92924670112189067</v>
      </c>
      <c r="AD25">
        <f t="shared" si="5"/>
        <v>1.1082042737106241</v>
      </c>
      <c r="AE25">
        <f t="shared" si="6"/>
        <v>2.6382042737106239</v>
      </c>
    </row>
    <row r="26" spans="1:31" x14ac:dyDescent="0.25">
      <c r="A26">
        <v>23</v>
      </c>
      <c r="B26" s="2">
        <v>43172.650263530093</v>
      </c>
      <c r="C26">
        <v>37546</v>
      </c>
      <c r="D26">
        <v>0</v>
      </c>
      <c r="E26">
        <v>37538</v>
      </c>
      <c r="F26">
        <v>5</v>
      </c>
      <c r="G26" t="s">
        <v>46</v>
      </c>
      <c r="H26">
        <v>105.729999999999</v>
      </c>
      <c r="I26">
        <v>96</v>
      </c>
      <c r="J26">
        <v>0.15</v>
      </c>
      <c r="K26">
        <v>23</v>
      </c>
      <c r="L26" s="2">
        <v>43172.650263530093</v>
      </c>
      <c r="M26">
        <v>37546</v>
      </c>
      <c r="N26" t="s">
        <v>46</v>
      </c>
      <c r="O26">
        <v>9005</v>
      </c>
      <c r="P26">
        <v>0.6</v>
      </c>
      <c r="Q26">
        <v>9002</v>
      </c>
      <c r="R26">
        <v>0.5</v>
      </c>
      <c r="S26">
        <v>9005</v>
      </c>
      <c r="T26">
        <v>0.4</v>
      </c>
      <c r="U26">
        <v>9002</v>
      </c>
      <c r="V26">
        <v>0.5</v>
      </c>
      <c r="W26">
        <f t="shared" si="0"/>
        <v>2.0499999999999998</v>
      </c>
      <c r="Z26">
        <f t="shared" si="1"/>
        <v>1.0868938258746814</v>
      </c>
      <c r="AA26">
        <f t="shared" si="2"/>
        <v>0.99582602682209986</v>
      </c>
      <c r="AB26">
        <f t="shared" si="3"/>
        <v>101.9958260268221</v>
      </c>
      <c r="AC26">
        <f t="shared" si="4"/>
        <v>0.94693502584141809</v>
      </c>
      <c r="AD26">
        <f t="shared" si="5"/>
        <v>0.8311532052829681</v>
      </c>
      <c r="AE26">
        <f t="shared" si="6"/>
        <v>2.3611532052829682</v>
      </c>
    </row>
    <row r="27" spans="1:31" x14ac:dyDescent="0.25">
      <c r="A27">
        <v>24</v>
      </c>
      <c r="B27" s="2">
        <v>43172.650733645831</v>
      </c>
      <c r="C27">
        <v>10565</v>
      </c>
      <c r="D27">
        <v>0</v>
      </c>
      <c r="E27">
        <v>10549</v>
      </c>
      <c r="F27">
        <v>12</v>
      </c>
      <c r="G27" t="s">
        <v>46</v>
      </c>
      <c r="H27">
        <v>105.729999999999</v>
      </c>
      <c r="I27">
        <v>96</v>
      </c>
      <c r="J27">
        <v>0.15</v>
      </c>
      <c r="K27">
        <v>24</v>
      </c>
      <c r="L27" s="2">
        <v>43172.650733645831</v>
      </c>
      <c r="M27">
        <v>10565</v>
      </c>
      <c r="N27" t="s">
        <v>46</v>
      </c>
      <c r="O27">
        <v>9005</v>
      </c>
      <c r="P27">
        <v>0.6</v>
      </c>
      <c r="Q27">
        <v>9002</v>
      </c>
      <c r="R27">
        <v>0.5</v>
      </c>
      <c r="S27">
        <v>9005</v>
      </c>
      <c r="T27">
        <v>0.4</v>
      </c>
      <c r="U27">
        <v>9002</v>
      </c>
      <c r="V27">
        <v>0.5</v>
      </c>
      <c r="W27">
        <f t="shared" si="0"/>
        <v>2.0499999999999998</v>
      </c>
      <c r="Z27">
        <f t="shared" si="1"/>
        <v>1.0868938258746814</v>
      </c>
      <c r="AA27">
        <f t="shared" si="2"/>
        <v>0.99582602682209986</v>
      </c>
      <c r="AB27">
        <f t="shared" si="3"/>
        <v>101.9958260268221</v>
      </c>
      <c r="AC27">
        <f t="shared" si="4"/>
        <v>0.94693502584141809</v>
      </c>
      <c r="AD27">
        <f t="shared" si="5"/>
        <v>0.8311532052829681</v>
      </c>
      <c r="AE27">
        <f t="shared" si="6"/>
        <v>2.3611532052829682</v>
      </c>
    </row>
    <row r="28" spans="1:31" x14ac:dyDescent="0.25">
      <c r="A28">
        <v>25</v>
      </c>
      <c r="B28" s="2">
        <v>43172.651190081022</v>
      </c>
      <c r="C28">
        <v>30123</v>
      </c>
      <c r="D28">
        <v>0</v>
      </c>
      <c r="E28">
        <v>30115</v>
      </c>
      <c r="F28">
        <v>4</v>
      </c>
      <c r="G28" t="s">
        <v>46</v>
      </c>
      <c r="H28">
        <v>105.729999999999</v>
      </c>
      <c r="I28">
        <v>96</v>
      </c>
      <c r="J28">
        <v>0.15</v>
      </c>
      <c r="K28">
        <v>25</v>
      </c>
      <c r="L28" s="2">
        <v>43172.651190081022</v>
      </c>
      <c r="M28">
        <v>30123</v>
      </c>
      <c r="N28" t="s">
        <v>46</v>
      </c>
      <c r="O28">
        <v>9005</v>
      </c>
      <c r="P28">
        <v>0.6</v>
      </c>
      <c r="Q28">
        <v>9002</v>
      </c>
      <c r="R28">
        <v>0.5</v>
      </c>
      <c r="S28">
        <v>9005</v>
      </c>
      <c r="T28">
        <v>0.4</v>
      </c>
      <c r="U28">
        <v>9002</v>
      </c>
      <c r="V28">
        <v>0.5</v>
      </c>
      <c r="W28">
        <f t="shared" si="0"/>
        <v>2.0499999999999998</v>
      </c>
      <c r="Z28">
        <f t="shared" si="1"/>
        <v>1.0868938258746814</v>
      </c>
      <c r="AA28">
        <f t="shared" si="2"/>
        <v>0.99582602682209986</v>
      </c>
      <c r="AB28">
        <f t="shared" si="3"/>
        <v>101.9958260268221</v>
      </c>
      <c r="AC28">
        <f t="shared" si="4"/>
        <v>0.94693502584141809</v>
      </c>
      <c r="AD28">
        <f t="shared" si="5"/>
        <v>0.8311532052829681</v>
      </c>
      <c r="AE28">
        <f t="shared" si="6"/>
        <v>2.3611532052829682</v>
      </c>
    </row>
    <row r="29" spans="1:31" x14ac:dyDescent="0.25">
      <c r="A29">
        <v>26</v>
      </c>
      <c r="B29" s="2">
        <v>43172.65305479167</v>
      </c>
      <c r="C29">
        <v>9992</v>
      </c>
      <c r="D29">
        <v>0</v>
      </c>
      <c r="E29">
        <v>9984</v>
      </c>
      <c r="F29">
        <v>4</v>
      </c>
      <c r="G29" t="s">
        <v>11</v>
      </c>
      <c r="H29">
        <v>104.62</v>
      </c>
      <c r="I29">
        <v>95</v>
      </c>
      <c r="J29">
        <v>0.13</v>
      </c>
      <c r="K29">
        <v>26</v>
      </c>
      <c r="L29" s="2">
        <v>43172.65305479167</v>
      </c>
      <c r="M29">
        <v>9992</v>
      </c>
      <c r="N29" t="s">
        <v>11</v>
      </c>
      <c r="O29">
        <v>9003</v>
      </c>
      <c r="P29">
        <v>0.5</v>
      </c>
      <c r="Q29">
        <v>9002</v>
      </c>
      <c r="R29">
        <v>0.6</v>
      </c>
      <c r="S29">
        <v>9003</v>
      </c>
      <c r="T29">
        <v>0.5</v>
      </c>
      <c r="U29">
        <v>9002</v>
      </c>
      <c r="V29">
        <v>0.4</v>
      </c>
      <c r="W29">
        <f t="shared" si="0"/>
        <v>2.0299999999999998</v>
      </c>
      <c r="Z29">
        <f t="shared" si="1"/>
        <v>1.0651703694060111</v>
      </c>
      <c r="AA29">
        <f t="shared" si="2"/>
        <v>0.98545283904270298</v>
      </c>
      <c r="AB29">
        <f t="shared" si="3"/>
        <v>101.98545283904271</v>
      </c>
      <c r="AC29">
        <f t="shared" si="4"/>
        <v>0.95401035572922899</v>
      </c>
      <c r="AD29">
        <f t="shared" si="5"/>
        <v>0.72033277791190564</v>
      </c>
      <c r="AE29">
        <f t="shared" si="6"/>
        <v>2.2503327779119058</v>
      </c>
    </row>
    <row r="30" spans="1:31" x14ac:dyDescent="0.25">
      <c r="A30">
        <v>27</v>
      </c>
      <c r="B30" s="2">
        <v>43172.653511018521</v>
      </c>
      <c r="C30">
        <v>14343</v>
      </c>
      <c r="D30">
        <v>0</v>
      </c>
      <c r="E30">
        <v>14334</v>
      </c>
      <c r="F30">
        <v>4</v>
      </c>
      <c r="G30" t="s">
        <v>11</v>
      </c>
      <c r="H30">
        <v>104.1</v>
      </c>
      <c r="I30">
        <v>94.5</v>
      </c>
      <c r="J30">
        <v>0.11</v>
      </c>
      <c r="K30">
        <v>27</v>
      </c>
      <c r="L30" s="2">
        <v>43172.653511018521</v>
      </c>
      <c r="M30">
        <v>14343</v>
      </c>
      <c r="N30" t="s">
        <v>11</v>
      </c>
      <c r="O30">
        <v>9003</v>
      </c>
      <c r="P30">
        <v>0.5</v>
      </c>
      <c r="Q30">
        <v>9002</v>
      </c>
      <c r="R30">
        <v>0.6</v>
      </c>
      <c r="S30">
        <v>9003</v>
      </c>
      <c r="T30">
        <v>0.5</v>
      </c>
      <c r="U30">
        <v>9002</v>
      </c>
      <c r="V30">
        <v>0.4</v>
      </c>
      <c r="W30">
        <f t="shared" si="0"/>
        <v>2.02</v>
      </c>
      <c r="Z30">
        <f t="shared" si="1"/>
        <v>1.054308641171676</v>
      </c>
      <c r="AA30">
        <f t="shared" si="2"/>
        <v>0.98026624515300453</v>
      </c>
      <c r="AB30">
        <f t="shared" si="3"/>
        <v>101.980266245153</v>
      </c>
      <c r="AC30">
        <f t="shared" si="4"/>
        <v>0.96108568561704</v>
      </c>
      <c r="AD30">
        <f t="shared" si="5"/>
        <v>0.6095123505408433</v>
      </c>
      <c r="AE30">
        <f t="shared" si="6"/>
        <v>2.1395123505408433</v>
      </c>
    </row>
    <row r="31" spans="1:31" x14ac:dyDescent="0.25">
      <c r="A31">
        <v>28</v>
      </c>
      <c r="B31" s="2">
        <v>43172.653970023151</v>
      </c>
      <c r="C31">
        <v>58</v>
      </c>
      <c r="D31">
        <v>0</v>
      </c>
      <c r="E31">
        <v>50</v>
      </c>
      <c r="F31">
        <v>4</v>
      </c>
      <c r="G31" t="s">
        <v>11</v>
      </c>
      <c r="H31">
        <v>104.1</v>
      </c>
      <c r="I31">
        <v>94.5</v>
      </c>
      <c r="J31">
        <v>0.11</v>
      </c>
      <c r="K31">
        <v>28</v>
      </c>
      <c r="L31" s="2">
        <v>43172.653970023151</v>
      </c>
      <c r="M31">
        <v>58</v>
      </c>
      <c r="N31" t="s">
        <v>11</v>
      </c>
      <c r="O31">
        <v>9003</v>
      </c>
      <c r="P31">
        <v>0.5</v>
      </c>
      <c r="Q31">
        <v>9002</v>
      </c>
      <c r="R31">
        <v>0.6</v>
      </c>
      <c r="S31">
        <v>9003</v>
      </c>
      <c r="T31">
        <v>0.5</v>
      </c>
      <c r="U31">
        <v>9002</v>
      </c>
      <c r="V31">
        <v>0.4</v>
      </c>
      <c r="W31">
        <f t="shared" si="0"/>
        <v>2.02</v>
      </c>
      <c r="Z31">
        <f t="shared" si="1"/>
        <v>1.054308641171676</v>
      </c>
      <c r="AA31">
        <f t="shared" si="2"/>
        <v>0.98026624515300453</v>
      </c>
      <c r="AB31">
        <f t="shared" si="3"/>
        <v>101.980266245153</v>
      </c>
      <c r="AC31">
        <f t="shared" si="4"/>
        <v>0.96108568561704</v>
      </c>
      <c r="AD31">
        <f t="shared" si="5"/>
        <v>0.6095123505408433</v>
      </c>
      <c r="AE31">
        <f t="shared" si="6"/>
        <v>2.1395123505408433</v>
      </c>
    </row>
    <row r="32" spans="1:31" x14ac:dyDescent="0.25">
      <c r="A32">
        <v>29</v>
      </c>
      <c r="B32" s="2">
        <v>43172.655143472221</v>
      </c>
      <c r="C32">
        <v>8907</v>
      </c>
      <c r="D32">
        <v>0</v>
      </c>
      <c r="E32">
        <v>8898</v>
      </c>
      <c r="F32">
        <v>5</v>
      </c>
      <c r="G32" t="s">
        <v>11</v>
      </c>
      <c r="H32">
        <v>104.13</v>
      </c>
      <c r="I32">
        <v>94.5</v>
      </c>
      <c r="J32">
        <v>0.14000000000000001</v>
      </c>
      <c r="K32">
        <v>29</v>
      </c>
      <c r="L32" s="2">
        <v>43172.655143472221</v>
      </c>
      <c r="M32">
        <v>8907</v>
      </c>
      <c r="N32" t="s">
        <v>11</v>
      </c>
      <c r="O32">
        <v>9003</v>
      </c>
      <c r="P32">
        <v>0.5</v>
      </c>
      <c r="Q32">
        <v>9002</v>
      </c>
      <c r="R32">
        <v>0.6</v>
      </c>
      <c r="S32">
        <v>9003</v>
      </c>
      <c r="T32">
        <v>0.5</v>
      </c>
      <c r="U32">
        <v>9002</v>
      </c>
      <c r="V32">
        <v>0.4</v>
      </c>
      <c r="W32">
        <f t="shared" si="0"/>
        <v>2.02</v>
      </c>
      <c r="Z32">
        <f t="shared" si="1"/>
        <v>1.054308641171676</v>
      </c>
      <c r="AA32">
        <f t="shared" si="2"/>
        <v>0.98026624515300453</v>
      </c>
      <c r="AB32">
        <f t="shared" si="3"/>
        <v>101.980266245153</v>
      </c>
      <c r="AC32">
        <f t="shared" si="4"/>
        <v>0.95047269078532348</v>
      </c>
      <c r="AD32">
        <f t="shared" si="5"/>
        <v>0.77574299159743698</v>
      </c>
      <c r="AE32">
        <f t="shared" si="6"/>
        <v>2.305742991597437</v>
      </c>
    </row>
    <row r="33" spans="1:31" x14ac:dyDescent="0.25">
      <c r="A33">
        <v>30</v>
      </c>
      <c r="B33" s="2">
        <v>43172.655608240741</v>
      </c>
      <c r="C33">
        <v>37754</v>
      </c>
      <c r="D33">
        <v>0</v>
      </c>
      <c r="E33">
        <v>37746</v>
      </c>
      <c r="F33">
        <v>4</v>
      </c>
      <c r="G33" t="s">
        <v>11</v>
      </c>
      <c r="H33">
        <v>104.2</v>
      </c>
      <c r="I33">
        <v>94.5</v>
      </c>
      <c r="J33">
        <v>0.22</v>
      </c>
      <c r="K33">
        <v>30</v>
      </c>
      <c r="L33" s="2">
        <v>43172.655608240741</v>
      </c>
      <c r="M33">
        <v>37754</v>
      </c>
      <c r="N33" t="s">
        <v>11</v>
      </c>
      <c r="O33">
        <v>9003</v>
      </c>
      <c r="P33">
        <v>0.5</v>
      </c>
      <c r="Q33">
        <v>9002</v>
      </c>
      <c r="R33">
        <v>0.6</v>
      </c>
      <c r="S33">
        <v>9003</v>
      </c>
      <c r="T33">
        <v>0.5</v>
      </c>
      <c r="U33">
        <v>9002</v>
      </c>
      <c r="V33">
        <v>0.4</v>
      </c>
      <c r="W33">
        <f t="shared" si="0"/>
        <v>1.99</v>
      </c>
      <c r="Z33">
        <f t="shared" si="1"/>
        <v>1.054308641171676</v>
      </c>
      <c r="AA33">
        <f t="shared" si="2"/>
        <v>0.98026624515300453</v>
      </c>
      <c r="AB33">
        <f t="shared" si="3"/>
        <v>101.980266245153</v>
      </c>
      <c r="AC33">
        <f t="shared" si="4"/>
        <v>0.92217137123407977</v>
      </c>
      <c r="AD33">
        <f t="shared" si="5"/>
        <v>1.2190247010816866</v>
      </c>
      <c r="AE33">
        <f t="shared" si="6"/>
        <v>2.7490247010816864</v>
      </c>
    </row>
    <row r="34" spans="1:31" x14ac:dyDescent="0.25">
      <c r="A34">
        <v>31</v>
      </c>
      <c r="B34" s="2">
        <v>43172.656084085647</v>
      </c>
      <c r="C34">
        <v>62</v>
      </c>
      <c r="D34">
        <v>0</v>
      </c>
      <c r="E34">
        <v>42</v>
      </c>
      <c r="F34">
        <v>5</v>
      </c>
      <c r="G34" t="s">
        <v>11</v>
      </c>
      <c r="H34">
        <v>104.2</v>
      </c>
      <c r="I34">
        <v>94.5</v>
      </c>
      <c r="J34">
        <v>0.22</v>
      </c>
      <c r="K34">
        <v>31</v>
      </c>
      <c r="L34" s="2">
        <v>43172.656084085647</v>
      </c>
      <c r="M34">
        <v>62</v>
      </c>
      <c r="N34" t="s">
        <v>11</v>
      </c>
      <c r="O34">
        <v>9003</v>
      </c>
      <c r="P34">
        <v>0.5</v>
      </c>
      <c r="Q34">
        <v>9002</v>
      </c>
      <c r="R34">
        <v>0.6</v>
      </c>
      <c r="S34">
        <v>9003</v>
      </c>
      <c r="T34">
        <v>0.5</v>
      </c>
      <c r="U34">
        <v>9002</v>
      </c>
      <c r="V34">
        <v>0.4</v>
      </c>
      <c r="W34">
        <f t="shared" si="0"/>
        <v>1.99</v>
      </c>
      <c r="Z34">
        <f t="shared" si="1"/>
        <v>1.054308641171676</v>
      </c>
      <c r="AA34">
        <f t="shared" si="2"/>
        <v>0.98026624515300453</v>
      </c>
      <c r="AB34">
        <f t="shared" si="3"/>
        <v>101.980266245153</v>
      </c>
      <c r="AC34">
        <f t="shared" si="4"/>
        <v>0.92217137123407977</v>
      </c>
      <c r="AD34">
        <f t="shared" si="5"/>
        <v>1.2190247010816866</v>
      </c>
      <c r="AE34">
        <f t="shared" si="6"/>
        <v>2.7490247010816864</v>
      </c>
    </row>
    <row r="35" spans="1:31" x14ac:dyDescent="0.25">
      <c r="A35">
        <v>32</v>
      </c>
      <c r="B35" s="2">
        <v>43172.656332962964</v>
      </c>
      <c r="C35">
        <v>9053</v>
      </c>
      <c r="D35">
        <v>0</v>
      </c>
      <c r="E35">
        <v>9044</v>
      </c>
      <c r="F35">
        <v>5</v>
      </c>
      <c r="G35" t="s">
        <v>10</v>
      </c>
      <c r="H35">
        <v>28.81</v>
      </c>
      <c r="I35">
        <v>95</v>
      </c>
      <c r="J35">
        <v>0.18</v>
      </c>
      <c r="K35">
        <v>32</v>
      </c>
      <c r="L35" s="2">
        <v>43172.656332962964</v>
      </c>
      <c r="M35">
        <v>9053</v>
      </c>
      <c r="N35" t="s">
        <v>10</v>
      </c>
      <c r="O35">
        <v>9002</v>
      </c>
      <c r="P35">
        <v>0.1</v>
      </c>
      <c r="Q35">
        <v>9004</v>
      </c>
      <c r="R35">
        <v>0.2</v>
      </c>
      <c r="S35">
        <v>9002</v>
      </c>
      <c r="T35">
        <v>0.9</v>
      </c>
      <c r="U35">
        <v>9004</v>
      </c>
      <c r="V35">
        <v>0.8</v>
      </c>
      <c r="W35">
        <f t="shared" si="0"/>
        <v>1.91</v>
      </c>
      <c r="Z35">
        <f t="shared" si="1"/>
        <v>1.0651703694060111</v>
      </c>
      <c r="AA35">
        <f t="shared" si="2"/>
        <v>0.98545283904270298</v>
      </c>
      <c r="AB35">
        <f t="shared" si="3"/>
        <v>101.98545283904271</v>
      </c>
      <c r="AC35">
        <f t="shared" si="4"/>
        <v>0.93632203100970157</v>
      </c>
      <c r="AD35">
        <f t="shared" si="5"/>
        <v>0.99738384633956167</v>
      </c>
      <c r="AE35">
        <f t="shared" si="6"/>
        <v>2.5273838463395615</v>
      </c>
    </row>
    <row r="36" spans="1:31" x14ac:dyDescent="0.25">
      <c r="A36">
        <v>33</v>
      </c>
      <c r="B36" s="2">
        <v>43172.656825057871</v>
      </c>
      <c r="C36">
        <v>128</v>
      </c>
      <c r="D36">
        <v>0</v>
      </c>
      <c r="E36">
        <v>119</v>
      </c>
      <c r="F36">
        <v>4</v>
      </c>
      <c r="G36" t="s">
        <v>10</v>
      </c>
      <c r="H36">
        <v>28.81</v>
      </c>
      <c r="I36">
        <v>95</v>
      </c>
      <c r="J36">
        <v>0.18</v>
      </c>
      <c r="K36">
        <v>33</v>
      </c>
      <c r="L36" s="2">
        <v>43172.656825057871</v>
      </c>
      <c r="M36">
        <v>128</v>
      </c>
      <c r="N36" t="s">
        <v>10</v>
      </c>
      <c r="O36">
        <v>9002</v>
      </c>
      <c r="P36">
        <v>0.1</v>
      </c>
      <c r="Q36">
        <v>9004</v>
      </c>
      <c r="R36">
        <v>0.2</v>
      </c>
      <c r="S36">
        <v>9002</v>
      </c>
      <c r="T36">
        <v>0.9</v>
      </c>
      <c r="U36">
        <v>9004</v>
      </c>
      <c r="V36">
        <v>0.8</v>
      </c>
      <c r="W36">
        <f t="shared" si="0"/>
        <v>1.91</v>
      </c>
      <c r="Z36">
        <f t="shared" si="1"/>
        <v>1.0651703694060111</v>
      </c>
      <c r="AA36">
        <f t="shared" si="2"/>
        <v>0.98545283904270298</v>
      </c>
      <c r="AB36">
        <f t="shared" si="3"/>
        <v>101.98545283904271</v>
      </c>
      <c r="AC36">
        <f t="shared" si="4"/>
        <v>0.93632203100970157</v>
      </c>
      <c r="AD36">
        <f t="shared" si="5"/>
        <v>0.99738384633956167</v>
      </c>
      <c r="AE36">
        <f t="shared" si="6"/>
        <v>2.5273838463395615</v>
      </c>
    </row>
    <row r="37" spans="1:31" x14ac:dyDescent="0.25">
      <c r="A37">
        <v>34</v>
      </c>
      <c r="B37" s="2">
        <v>43172.657072800925</v>
      </c>
      <c r="C37">
        <v>13974</v>
      </c>
      <c r="D37">
        <v>0</v>
      </c>
      <c r="E37">
        <v>13946</v>
      </c>
      <c r="F37">
        <v>6</v>
      </c>
      <c r="G37" t="s">
        <v>10</v>
      </c>
      <c r="H37">
        <v>84.85</v>
      </c>
      <c r="I37">
        <v>94</v>
      </c>
      <c r="J37">
        <v>0.23</v>
      </c>
      <c r="K37">
        <v>34</v>
      </c>
      <c r="L37" s="2">
        <v>43172.657072800925</v>
      </c>
      <c r="M37">
        <v>13974</v>
      </c>
      <c r="N37" t="s">
        <v>10</v>
      </c>
      <c r="O37">
        <v>9002</v>
      </c>
      <c r="P37">
        <v>0.5</v>
      </c>
      <c r="Q37">
        <v>9004</v>
      </c>
      <c r="R37">
        <v>0.4</v>
      </c>
      <c r="S37">
        <v>9002</v>
      </c>
      <c r="T37">
        <v>0.5</v>
      </c>
      <c r="U37">
        <v>9004</v>
      </c>
      <c r="V37">
        <v>0.6</v>
      </c>
      <c r="W37">
        <f t="shared" si="0"/>
        <v>1.95</v>
      </c>
      <c r="Z37">
        <f t="shared" si="1"/>
        <v>1.0434469129373407</v>
      </c>
      <c r="AA37">
        <f t="shared" si="2"/>
        <v>0.97507965126330609</v>
      </c>
      <c r="AB37">
        <f t="shared" si="3"/>
        <v>101.9750796512633</v>
      </c>
      <c r="AC37">
        <f t="shared" si="4"/>
        <v>0.91863370629017438</v>
      </c>
      <c r="AD37">
        <f t="shared" si="5"/>
        <v>1.2744349147672178</v>
      </c>
      <c r="AE37">
        <f t="shared" si="6"/>
        <v>2.8044349147672181</v>
      </c>
    </row>
    <row r="38" spans="1:31" x14ac:dyDescent="0.25">
      <c r="A38">
        <v>35</v>
      </c>
      <c r="B38" s="2">
        <v>43172.657537696759</v>
      </c>
      <c r="C38">
        <v>198</v>
      </c>
      <c r="D38">
        <v>1</v>
      </c>
      <c r="E38">
        <v>173</v>
      </c>
      <c r="F38">
        <v>17</v>
      </c>
      <c r="G38" t="s">
        <v>10</v>
      </c>
      <c r="H38">
        <v>84.85</v>
      </c>
      <c r="I38">
        <v>94</v>
      </c>
      <c r="J38">
        <v>0.23</v>
      </c>
      <c r="K38">
        <v>35</v>
      </c>
      <c r="L38" s="2">
        <v>43172.657537696759</v>
      </c>
      <c r="M38">
        <v>198</v>
      </c>
      <c r="N38" t="s">
        <v>10</v>
      </c>
      <c r="O38">
        <v>9002</v>
      </c>
      <c r="P38">
        <v>0.5</v>
      </c>
      <c r="Q38">
        <v>9004</v>
      </c>
      <c r="R38">
        <v>0.4</v>
      </c>
      <c r="S38">
        <v>9002</v>
      </c>
      <c r="T38">
        <v>0.5</v>
      </c>
      <c r="U38">
        <v>9004</v>
      </c>
      <c r="V38">
        <v>0.6</v>
      </c>
      <c r="W38">
        <f t="shared" si="0"/>
        <v>1.95</v>
      </c>
      <c r="Z38">
        <f t="shared" si="1"/>
        <v>1.0434469129373407</v>
      </c>
      <c r="AA38">
        <f t="shared" si="2"/>
        <v>0.97507965126330609</v>
      </c>
      <c r="AB38">
        <f t="shared" si="3"/>
        <v>101.9750796512633</v>
      </c>
      <c r="AC38">
        <f t="shared" si="4"/>
        <v>0.91863370629017438</v>
      </c>
      <c r="AD38">
        <f t="shared" si="5"/>
        <v>1.2744349147672178</v>
      </c>
      <c r="AE38">
        <f t="shared" si="6"/>
        <v>2.8044349147672181</v>
      </c>
    </row>
    <row r="39" spans="1:31" x14ac:dyDescent="0.25">
      <c r="A39">
        <v>36</v>
      </c>
      <c r="B39" s="2">
        <v>43172.657785057869</v>
      </c>
      <c r="C39">
        <v>17810</v>
      </c>
      <c r="D39">
        <v>1</v>
      </c>
      <c r="E39">
        <v>14833</v>
      </c>
      <c r="F39">
        <v>2957</v>
      </c>
      <c r="G39" t="s">
        <v>10</v>
      </c>
      <c r="H39">
        <v>47.4</v>
      </c>
      <c r="I39">
        <v>94</v>
      </c>
      <c r="J39">
        <v>0.26</v>
      </c>
      <c r="K39">
        <v>36</v>
      </c>
      <c r="L39" s="2">
        <v>43172.657785057869</v>
      </c>
      <c r="M39">
        <v>17810</v>
      </c>
      <c r="N39" t="s">
        <v>10</v>
      </c>
      <c r="O39">
        <v>9002</v>
      </c>
      <c r="P39">
        <v>0.2</v>
      </c>
      <c r="Q39">
        <v>9004</v>
      </c>
      <c r="R39">
        <v>0.3</v>
      </c>
      <c r="S39">
        <v>9002</v>
      </c>
      <c r="T39">
        <v>0.8</v>
      </c>
      <c r="U39">
        <v>9004</v>
      </c>
      <c r="V39">
        <v>0.7</v>
      </c>
      <c r="W39">
        <f t="shared" si="0"/>
        <v>1.88</v>
      </c>
      <c r="Z39">
        <f t="shared" si="1"/>
        <v>1.0434469129373407</v>
      </c>
      <c r="AA39">
        <f t="shared" si="2"/>
        <v>0.97507965126330609</v>
      </c>
      <c r="AB39">
        <f t="shared" si="3"/>
        <v>101.9750796512633</v>
      </c>
      <c r="AC39">
        <f t="shared" si="4"/>
        <v>0.90802071145845809</v>
      </c>
      <c r="AD39">
        <f t="shared" si="5"/>
        <v>1.4406655558238113</v>
      </c>
      <c r="AE39">
        <f t="shared" si="6"/>
        <v>2.9706655558238113</v>
      </c>
    </row>
    <row r="40" spans="1:31" x14ac:dyDescent="0.25">
      <c r="A40">
        <v>37</v>
      </c>
      <c r="B40" s="2">
        <v>43172.659795150466</v>
      </c>
      <c r="C40">
        <v>18466</v>
      </c>
      <c r="D40">
        <v>0</v>
      </c>
      <c r="E40">
        <v>18079</v>
      </c>
      <c r="F40">
        <v>45</v>
      </c>
      <c r="G40" t="s">
        <v>11</v>
      </c>
      <c r="H40">
        <v>103</v>
      </c>
      <c r="I40">
        <v>93.5</v>
      </c>
      <c r="J40">
        <v>0.11</v>
      </c>
      <c r="K40">
        <v>37</v>
      </c>
      <c r="L40" s="2">
        <v>43172.659795150466</v>
      </c>
      <c r="M40">
        <v>18466</v>
      </c>
      <c r="N40" t="s">
        <v>11</v>
      </c>
      <c r="O40">
        <v>9003</v>
      </c>
      <c r="P40">
        <v>0.5</v>
      </c>
      <c r="Q40">
        <v>9002</v>
      </c>
      <c r="R40">
        <v>0.6</v>
      </c>
      <c r="S40">
        <v>9003</v>
      </c>
      <c r="T40">
        <v>0.5</v>
      </c>
      <c r="U40">
        <v>9002</v>
      </c>
      <c r="V40">
        <v>0.4</v>
      </c>
      <c r="W40">
        <f t="shared" si="0"/>
        <v>2</v>
      </c>
      <c r="Z40">
        <f t="shared" si="1"/>
        <v>1.0325851847030056</v>
      </c>
      <c r="AA40">
        <f t="shared" si="2"/>
        <v>0.96989305737360765</v>
      </c>
      <c r="AB40">
        <f t="shared" si="3"/>
        <v>101.96989305737361</v>
      </c>
      <c r="AC40">
        <f t="shared" si="4"/>
        <v>0.96108568561704</v>
      </c>
      <c r="AD40">
        <f t="shared" si="5"/>
        <v>0.6095123505408433</v>
      </c>
      <c r="AE40">
        <f t="shared" si="6"/>
        <v>2.1395123505408433</v>
      </c>
    </row>
    <row r="41" spans="1:31" x14ac:dyDescent="0.25">
      <c r="A41">
        <v>38</v>
      </c>
      <c r="B41" s="2">
        <v>43172.660256643518</v>
      </c>
      <c r="C41">
        <v>399</v>
      </c>
      <c r="D41">
        <v>1</v>
      </c>
      <c r="E41">
        <v>294</v>
      </c>
      <c r="F41">
        <v>45</v>
      </c>
      <c r="G41" t="s">
        <v>11</v>
      </c>
      <c r="H41">
        <v>103</v>
      </c>
      <c r="I41">
        <v>93.5</v>
      </c>
      <c r="J41">
        <v>0.11</v>
      </c>
      <c r="K41">
        <v>38</v>
      </c>
      <c r="L41" s="2">
        <v>43172.660256643518</v>
      </c>
      <c r="M41">
        <v>399</v>
      </c>
      <c r="N41" t="s">
        <v>11</v>
      </c>
      <c r="O41">
        <v>9003</v>
      </c>
      <c r="P41">
        <v>0.5</v>
      </c>
      <c r="Q41">
        <v>9002</v>
      </c>
      <c r="R41">
        <v>0.6</v>
      </c>
      <c r="S41">
        <v>9003</v>
      </c>
      <c r="T41">
        <v>0.5</v>
      </c>
      <c r="U41">
        <v>9002</v>
      </c>
      <c r="V41">
        <v>0.4</v>
      </c>
      <c r="W41">
        <f t="shared" si="0"/>
        <v>2</v>
      </c>
      <c r="Z41">
        <f t="shared" si="1"/>
        <v>1.0325851847030056</v>
      </c>
      <c r="AA41">
        <f t="shared" si="2"/>
        <v>0.96989305737360765</v>
      </c>
      <c r="AB41">
        <f t="shared" si="3"/>
        <v>101.96989305737361</v>
      </c>
      <c r="AC41">
        <f t="shared" si="4"/>
        <v>0.96108568561704</v>
      </c>
      <c r="AD41">
        <f t="shared" si="5"/>
        <v>0.6095123505408433</v>
      </c>
      <c r="AE41">
        <f t="shared" si="6"/>
        <v>2.1395123505408433</v>
      </c>
    </row>
    <row r="42" spans="1:31" x14ac:dyDescent="0.25">
      <c r="A42">
        <v>39</v>
      </c>
      <c r="B42" s="2">
        <v>43172.660517175929</v>
      </c>
      <c r="C42">
        <v>8624</v>
      </c>
      <c r="D42">
        <v>1</v>
      </c>
      <c r="E42">
        <v>8587</v>
      </c>
      <c r="F42">
        <v>18</v>
      </c>
      <c r="G42" t="s">
        <v>11</v>
      </c>
      <c r="H42">
        <v>101.96</v>
      </c>
      <c r="I42">
        <v>92.5</v>
      </c>
      <c r="J42">
        <v>0.17</v>
      </c>
      <c r="K42">
        <v>39</v>
      </c>
      <c r="L42" s="2">
        <v>43172.660517175929</v>
      </c>
      <c r="M42">
        <v>8624</v>
      </c>
      <c r="N42" t="s">
        <v>11</v>
      </c>
      <c r="O42">
        <v>9003</v>
      </c>
      <c r="P42">
        <v>0.5</v>
      </c>
      <c r="Q42">
        <v>9002</v>
      </c>
      <c r="R42">
        <v>0.6</v>
      </c>
      <c r="S42">
        <v>9003</v>
      </c>
      <c r="T42">
        <v>0.5</v>
      </c>
      <c r="U42">
        <v>9002</v>
      </c>
      <c r="V42">
        <v>0.4</v>
      </c>
      <c r="W42">
        <f t="shared" si="0"/>
        <v>1.96</v>
      </c>
      <c r="Z42">
        <f t="shared" si="1"/>
        <v>1.0108617282343353</v>
      </c>
      <c r="AA42">
        <f t="shared" si="2"/>
        <v>0.95951986959421076</v>
      </c>
      <c r="AB42">
        <f t="shared" si="3"/>
        <v>101.95951986959422</v>
      </c>
      <c r="AC42">
        <f t="shared" si="4"/>
        <v>0.93985969595360719</v>
      </c>
      <c r="AD42">
        <f t="shared" si="5"/>
        <v>0.94197363265403056</v>
      </c>
      <c r="AE42">
        <f t="shared" si="6"/>
        <v>2.4719736326540307</v>
      </c>
    </row>
    <row r="43" spans="1:31" x14ac:dyDescent="0.25">
      <c r="A43">
        <v>40</v>
      </c>
      <c r="B43" s="2">
        <v>43172.660970046294</v>
      </c>
      <c r="C43">
        <v>31919</v>
      </c>
      <c r="D43">
        <v>0</v>
      </c>
      <c r="E43">
        <v>31739</v>
      </c>
      <c r="F43">
        <v>93</v>
      </c>
      <c r="G43" t="s">
        <v>11</v>
      </c>
      <c r="H43">
        <v>101.96</v>
      </c>
      <c r="I43">
        <v>92.5</v>
      </c>
      <c r="J43">
        <v>0.17</v>
      </c>
      <c r="K43">
        <v>40</v>
      </c>
      <c r="L43" s="2">
        <v>43172.660970046294</v>
      </c>
      <c r="M43">
        <v>31919</v>
      </c>
      <c r="N43" t="s">
        <v>11</v>
      </c>
      <c r="O43">
        <v>9003</v>
      </c>
      <c r="P43">
        <v>0.5</v>
      </c>
      <c r="Q43">
        <v>9002</v>
      </c>
      <c r="R43">
        <v>0.6</v>
      </c>
      <c r="S43">
        <v>9003</v>
      </c>
      <c r="T43">
        <v>0.5</v>
      </c>
      <c r="U43">
        <v>9002</v>
      </c>
      <c r="V43">
        <v>0.4</v>
      </c>
      <c r="W43">
        <f t="shared" si="0"/>
        <v>1.96</v>
      </c>
      <c r="Z43">
        <f t="shared" si="1"/>
        <v>1.0108617282343353</v>
      </c>
      <c r="AA43">
        <f t="shared" si="2"/>
        <v>0.95951986959421076</v>
      </c>
      <c r="AB43">
        <f t="shared" si="3"/>
        <v>101.95951986959422</v>
      </c>
      <c r="AC43">
        <f t="shared" si="4"/>
        <v>0.93985969595360719</v>
      </c>
      <c r="AD43">
        <f t="shared" si="5"/>
        <v>0.94197363265403056</v>
      </c>
      <c r="AE43">
        <f t="shared" si="6"/>
        <v>2.4719736326540307</v>
      </c>
    </row>
    <row r="44" spans="1:31" x14ac:dyDescent="0.25">
      <c r="A44">
        <v>41</v>
      </c>
      <c r="B44" s="2">
        <v>43172.661433657406</v>
      </c>
      <c r="C44">
        <v>37440</v>
      </c>
      <c r="D44">
        <v>1</v>
      </c>
      <c r="E44">
        <v>37361</v>
      </c>
      <c r="F44">
        <v>23</v>
      </c>
      <c r="G44" t="s">
        <v>11</v>
      </c>
      <c r="H44">
        <v>101.94</v>
      </c>
      <c r="I44">
        <v>92.5</v>
      </c>
      <c r="J44">
        <v>0.16</v>
      </c>
      <c r="K44">
        <v>41</v>
      </c>
      <c r="L44" s="2">
        <v>43172.661433657406</v>
      </c>
      <c r="M44">
        <v>37440</v>
      </c>
      <c r="N44" t="s">
        <v>11</v>
      </c>
      <c r="O44">
        <v>9003</v>
      </c>
      <c r="P44">
        <v>0.5</v>
      </c>
      <c r="Q44">
        <v>9002</v>
      </c>
      <c r="R44">
        <v>0.6</v>
      </c>
      <c r="S44">
        <v>9003</v>
      </c>
      <c r="T44">
        <v>0.5</v>
      </c>
      <c r="U44">
        <v>9002</v>
      </c>
      <c r="V44">
        <v>0.4</v>
      </c>
      <c r="W44">
        <f t="shared" si="0"/>
        <v>1.96</v>
      </c>
      <c r="Z44">
        <f t="shared" si="1"/>
        <v>1.0108617282343353</v>
      </c>
      <c r="AA44">
        <f t="shared" si="2"/>
        <v>0.95951986959421076</v>
      </c>
      <c r="AB44">
        <f t="shared" si="3"/>
        <v>101.95951986959422</v>
      </c>
      <c r="AC44">
        <f t="shared" si="4"/>
        <v>0.94339736089751258</v>
      </c>
      <c r="AD44">
        <f t="shared" si="5"/>
        <v>0.88656341896849933</v>
      </c>
      <c r="AE44">
        <f t="shared" si="6"/>
        <v>2.4165634189684995</v>
      </c>
    </row>
    <row r="45" spans="1:31" x14ac:dyDescent="0.25">
      <c r="A45">
        <v>42</v>
      </c>
      <c r="B45" s="2">
        <v>43172.661917754631</v>
      </c>
      <c r="C45">
        <v>21347</v>
      </c>
      <c r="D45">
        <v>0</v>
      </c>
      <c r="E45">
        <v>21261</v>
      </c>
      <c r="F45">
        <v>53</v>
      </c>
      <c r="G45" t="s">
        <v>10</v>
      </c>
      <c r="H45">
        <v>65.3</v>
      </c>
      <c r="I45">
        <v>93</v>
      </c>
      <c r="J45">
        <v>0.15</v>
      </c>
      <c r="K45">
        <v>42</v>
      </c>
      <c r="L45" s="2">
        <v>43172.661917754631</v>
      </c>
      <c r="M45">
        <v>21347</v>
      </c>
      <c r="N45" t="s">
        <v>10</v>
      </c>
      <c r="O45">
        <v>9002</v>
      </c>
      <c r="P45">
        <v>0.3</v>
      </c>
      <c r="Q45">
        <v>9004</v>
      </c>
      <c r="R45">
        <v>0.4</v>
      </c>
      <c r="S45">
        <v>9002</v>
      </c>
      <c r="T45">
        <v>0.7</v>
      </c>
      <c r="U45">
        <v>9004</v>
      </c>
      <c r="V45">
        <v>0.6</v>
      </c>
      <c r="W45">
        <f t="shared" si="0"/>
        <v>1.95</v>
      </c>
      <c r="Z45">
        <f t="shared" si="1"/>
        <v>1.0217234564686704</v>
      </c>
      <c r="AA45">
        <f t="shared" si="2"/>
        <v>0.9647064634839092</v>
      </c>
      <c r="AB45">
        <f t="shared" si="3"/>
        <v>101.96470646348391</v>
      </c>
      <c r="AC45">
        <f t="shared" si="4"/>
        <v>0.94693502584141809</v>
      </c>
      <c r="AD45">
        <f t="shared" si="5"/>
        <v>0.8311532052829681</v>
      </c>
      <c r="AE45">
        <f t="shared" si="6"/>
        <v>2.3611532052829682</v>
      </c>
    </row>
    <row r="46" spans="1:31" x14ac:dyDescent="0.25">
      <c r="A46">
        <v>43</v>
      </c>
      <c r="B46" s="2">
        <v>43172.662357303241</v>
      </c>
      <c r="C46">
        <v>35977</v>
      </c>
      <c r="D46">
        <v>0</v>
      </c>
      <c r="E46">
        <v>35953</v>
      </c>
      <c r="F46">
        <v>3</v>
      </c>
      <c r="G46" t="s">
        <v>10</v>
      </c>
      <c r="H46">
        <v>65.3</v>
      </c>
      <c r="I46">
        <v>93</v>
      </c>
      <c r="J46">
        <v>0.15</v>
      </c>
      <c r="K46">
        <v>43</v>
      </c>
      <c r="L46" s="2">
        <v>43172.662357303241</v>
      </c>
      <c r="M46">
        <v>35977</v>
      </c>
      <c r="N46" t="s">
        <v>10</v>
      </c>
      <c r="O46">
        <v>9002</v>
      </c>
      <c r="P46">
        <v>0.3</v>
      </c>
      <c r="Q46">
        <v>9004</v>
      </c>
      <c r="R46">
        <v>0.4</v>
      </c>
      <c r="S46">
        <v>9002</v>
      </c>
      <c r="T46">
        <v>0.7</v>
      </c>
      <c r="U46">
        <v>9004</v>
      </c>
      <c r="V46">
        <v>0.6</v>
      </c>
      <c r="W46">
        <f t="shared" si="0"/>
        <v>1.95</v>
      </c>
      <c r="Z46">
        <f t="shared" si="1"/>
        <v>1.0217234564686704</v>
      </c>
      <c r="AA46">
        <f t="shared" si="2"/>
        <v>0.9647064634839092</v>
      </c>
      <c r="AB46">
        <f t="shared" si="3"/>
        <v>101.96470646348391</v>
      </c>
      <c r="AC46">
        <f t="shared" si="4"/>
        <v>0.94693502584141809</v>
      </c>
      <c r="AD46">
        <f t="shared" si="5"/>
        <v>0.8311532052829681</v>
      </c>
      <c r="AE46">
        <f t="shared" si="6"/>
        <v>2.3611532052829682</v>
      </c>
    </row>
    <row r="47" spans="1:31" x14ac:dyDescent="0.25">
      <c r="A47">
        <v>1</v>
      </c>
      <c r="B47" s="2">
        <v>6.4270833333333341E-3</v>
      </c>
      <c r="C47">
        <v>3803</v>
      </c>
      <c r="D47">
        <v>1</v>
      </c>
      <c r="E47">
        <v>3765</v>
      </c>
      <c r="F47">
        <v>10</v>
      </c>
      <c r="G47" t="s">
        <v>11</v>
      </c>
      <c r="H47">
        <v>90.16</v>
      </c>
      <c r="I47">
        <v>100</v>
      </c>
      <c r="J47">
        <v>0.14000000000000001</v>
      </c>
      <c r="K47">
        <v>1</v>
      </c>
      <c r="L47" s="2">
        <v>43173.506426759261</v>
      </c>
      <c r="M47">
        <v>3803</v>
      </c>
      <c r="N47" t="s">
        <v>11</v>
      </c>
      <c r="O47">
        <v>9003</v>
      </c>
      <c r="P47">
        <v>0.5</v>
      </c>
      <c r="Q47">
        <v>9002</v>
      </c>
      <c r="R47">
        <v>0.4</v>
      </c>
      <c r="S47">
        <v>9003</v>
      </c>
      <c r="T47">
        <v>0.5</v>
      </c>
      <c r="U47">
        <v>9002</v>
      </c>
      <c r="V47">
        <v>0.6</v>
      </c>
      <c r="W47">
        <f t="shared" si="0"/>
        <v>2.1</v>
      </c>
      <c r="Z47">
        <f t="shared" si="1"/>
        <v>1.1737876517493628</v>
      </c>
      <c r="AA47">
        <f t="shared" si="2"/>
        <v>1.0373187779396873</v>
      </c>
      <c r="AB47">
        <f t="shared" si="3"/>
        <v>102.03731877793969</v>
      </c>
      <c r="AC47">
        <f t="shared" si="4"/>
        <v>0.95047269078532348</v>
      </c>
      <c r="AD47">
        <f t="shared" si="5"/>
        <v>0.77574299159743698</v>
      </c>
      <c r="AE47">
        <f t="shared" si="6"/>
        <v>2.305742991597437</v>
      </c>
    </row>
    <row r="48" spans="1:31" x14ac:dyDescent="0.25">
      <c r="A48">
        <v>2</v>
      </c>
      <c r="B48" s="2">
        <v>6.6134259259259262E-3</v>
      </c>
      <c r="C48">
        <v>10097</v>
      </c>
      <c r="D48">
        <v>0</v>
      </c>
      <c r="E48">
        <v>10082</v>
      </c>
      <c r="F48">
        <v>8</v>
      </c>
      <c r="G48" t="s">
        <v>11</v>
      </c>
      <c r="H48">
        <v>90.16</v>
      </c>
      <c r="I48">
        <v>100</v>
      </c>
      <c r="J48">
        <v>0.14000000000000001</v>
      </c>
      <c r="K48">
        <v>2</v>
      </c>
      <c r="L48" s="2">
        <v>43173.506612928242</v>
      </c>
      <c r="M48">
        <v>10097</v>
      </c>
      <c r="N48" t="s">
        <v>11</v>
      </c>
      <c r="O48">
        <v>9003</v>
      </c>
      <c r="P48">
        <v>0.5</v>
      </c>
      <c r="Q48">
        <v>9002</v>
      </c>
      <c r="R48">
        <v>0.4</v>
      </c>
      <c r="S48">
        <v>9003</v>
      </c>
      <c r="T48">
        <v>0.5</v>
      </c>
      <c r="U48">
        <v>9002</v>
      </c>
      <c r="V48">
        <v>0.6</v>
      </c>
      <c r="W48">
        <f t="shared" si="0"/>
        <v>2.1</v>
      </c>
      <c r="Z48">
        <f t="shared" si="1"/>
        <v>1.1737876517493628</v>
      </c>
      <c r="AA48">
        <f t="shared" si="2"/>
        <v>1.0373187779396873</v>
      </c>
      <c r="AB48">
        <f t="shared" si="3"/>
        <v>102.03731877793969</v>
      </c>
      <c r="AC48">
        <f t="shared" si="4"/>
        <v>0.95047269078532348</v>
      </c>
      <c r="AD48">
        <f t="shared" si="5"/>
        <v>0.77574299159743698</v>
      </c>
      <c r="AE48">
        <f t="shared" si="6"/>
        <v>2.305742991597437</v>
      </c>
    </row>
    <row r="49" spans="1:31" x14ac:dyDescent="0.25">
      <c r="A49">
        <v>3</v>
      </c>
      <c r="B49" s="2">
        <v>7.076388888888889E-3</v>
      </c>
      <c r="C49">
        <v>16454</v>
      </c>
      <c r="D49">
        <v>0</v>
      </c>
      <c r="E49">
        <v>16439</v>
      </c>
      <c r="F49">
        <v>7</v>
      </c>
      <c r="G49" t="s">
        <v>46</v>
      </c>
      <c r="H49">
        <v>59.92</v>
      </c>
      <c r="I49">
        <v>99.5</v>
      </c>
      <c r="J49">
        <v>0.16</v>
      </c>
      <c r="K49">
        <v>3</v>
      </c>
      <c r="L49" s="2">
        <v>43173.507076412039</v>
      </c>
      <c r="M49">
        <v>16454</v>
      </c>
      <c r="N49" t="s">
        <v>46</v>
      </c>
      <c r="O49">
        <v>9005</v>
      </c>
      <c r="P49">
        <v>0.3</v>
      </c>
      <c r="Q49">
        <v>9002</v>
      </c>
      <c r="R49">
        <v>0.3</v>
      </c>
      <c r="S49">
        <v>9005</v>
      </c>
      <c r="T49">
        <v>0.7</v>
      </c>
      <c r="U49">
        <v>9002</v>
      </c>
      <c r="V49">
        <v>0.7</v>
      </c>
      <c r="W49">
        <f t="shared" si="0"/>
        <v>2.02</v>
      </c>
      <c r="Z49">
        <f t="shared" si="1"/>
        <v>1.1629259235150278</v>
      </c>
      <c r="AA49">
        <f t="shared" si="2"/>
        <v>1.0321321840499889</v>
      </c>
      <c r="AB49">
        <f t="shared" si="3"/>
        <v>102.03213218404998</v>
      </c>
      <c r="AC49">
        <f t="shared" si="4"/>
        <v>0.94339736089751258</v>
      </c>
      <c r="AD49">
        <f t="shared" si="5"/>
        <v>0.88656341896849933</v>
      </c>
      <c r="AE49">
        <f t="shared" si="6"/>
        <v>2.4165634189684995</v>
      </c>
    </row>
    <row r="50" spans="1:31" x14ac:dyDescent="0.25">
      <c r="A50">
        <v>4</v>
      </c>
      <c r="B50" s="2">
        <v>7.5393518518518526E-3</v>
      </c>
      <c r="C50">
        <v>10093</v>
      </c>
      <c r="D50">
        <v>0</v>
      </c>
      <c r="E50">
        <v>10073</v>
      </c>
      <c r="F50">
        <v>7</v>
      </c>
      <c r="G50" t="s">
        <v>46</v>
      </c>
      <c r="H50">
        <v>59.92</v>
      </c>
      <c r="I50">
        <v>99.5</v>
      </c>
      <c r="J50">
        <v>0.16</v>
      </c>
      <c r="K50">
        <v>4</v>
      </c>
      <c r="L50" s="2">
        <v>43173.507539745369</v>
      </c>
      <c r="M50">
        <v>10093</v>
      </c>
      <c r="N50" t="s">
        <v>46</v>
      </c>
      <c r="O50">
        <v>9005</v>
      </c>
      <c r="P50">
        <v>0.3</v>
      </c>
      <c r="Q50">
        <v>9002</v>
      </c>
      <c r="R50">
        <v>0.3</v>
      </c>
      <c r="S50">
        <v>9005</v>
      </c>
      <c r="T50">
        <v>0.7</v>
      </c>
      <c r="U50">
        <v>9002</v>
      </c>
      <c r="V50">
        <v>0.7</v>
      </c>
      <c r="W50">
        <f t="shared" si="0"/>
        <v>2.02</v>
      </c>
      <c r="Z50">
        <f t="shared" si="1"/>
        <v>1.1629259235150278</v>
      </c>
      <c r="AA50">
        <f t="shared" si="2"/>
        <v>1.0321321840499889</v>
      </c>
      <c r="AB50">
        <f t="shared" si="3"/>
        <v>102.03213218404998</v>
      </c>
      <c r="AC50">
        <f t="shared" si="4"/>
        <v>0.94339736089751258</v>
      </c>
      <c r="AD50">
        <f t="shared" si="5"/>
        <v>0.88656341896849933</v>
      </c>
      <c r="AE50">
        <f t="shared" si="6"/>
        <v>2.4165634189684995</v>
      </c>
    </row>
    <row r="51" spans="1:31" x14ac:dyDescent="0.25">
      <c r="A51">
        <v>5</v>
      </c>
      <c r="B51" s="2">
        <v>8.0034722222222226E-3</v>
      </c>
      <c r="C51">
        <v>28179</v>
      </c>
      <c r="D51">
        <v>0</v>
      </c>
      <c r="E51">
        <v>28162</v>
      </c>
      <c r="F51">
        <v>7</v>
      </c>
      <c r="G51" t="s">
        <v>10</v>
      </c>
      <c r="H51">
        <v>10.25</v>
      </c>
      <c r="I51">
        <v>99</v>
      </c>
      <c r="J51">
        <v>0.18</v>
      </c>
      <c r="K51">
        <v>5</v>
      </c>
      <c r="L51" s="2">
        <v>43173.508003645831</v>
      </c>
      <c r="M51">
        <v>28179</v>
      </c>
      <c r="N51" t="s">
        <v>10</v>
      </c>
      <c r="O51">
        <v>9002</v>
      </c>
      <c r="P51">
        <v>0.1</v>
      </c>
      <c r="Q51">
        <v>9004</v>
      </c>
      <c r="R51">
        <v>0</v>
      </c>
      <c r="S51">
        <v>9002</v>
      </c>
      <c r="T51">
        <v>0.9</v>
      </c>
      <c r="U51">
        <v>9004</v>
      </c>
      <c r="V51">
        <v>1</v>
      </c>
      <c r="W51">
        <f t="shared" si="0"/>
        <v>1.89</v>
      </c>
      <c r="Z51">
        <f t="shared" si="1"/>
        <v>1.1520641952806925</v>
      </c>
      <c r="AA51">
        <f t="shared" si="2"/>
        <v>1.0269455901602904</v>
      </c>
      <c r="AB51">
        <f t="shared" si="3"/>
        <v>102.0269455901603</v>
      </c>
      <c r="AC51">
        <f t="shared" si="4"/>
        <v>0.93632203100970157</v>
      </c>
      <c r="AD51">
        <f t="shared" si="5"/>
        <v>0.99738384633956167</v>
      </c>
      <c r="AE51">
        <f t="shared" si="6"/>
        <v>2.5273838463395615</v>
      </c>
    </row>
    <row r="52" spans="1:31" x14ac:dyDescent="0.25">
      <c r="A52">
        <v>6</v>
      </c>
      <c r="B52" s="2">
        <v>8.4664351851851845E-3</v>
      </c>
      <c r="C52">
        <v>15331</v>
      </c>
      <c r="D52">
        <v>0</v>
      </c>
      <c r="E52">
        <v>15319</v>
      </c>
      <c r="F52">
        <v>6</v>
      </c>
      <c r="G52" t="s">
        <v>11</v>
      </c>
      <c r="H52">
        <v>109.04</v>
      </c>
      <c r="I52">
        <v>99</v>
      </c>
      <c r="J52">
        <v>0.15</v>
      </c>
      <c r="K52">
        <v>6</v>
      </c>
      <c r="L52" s="2">
        <v>43173.508466284722</v>
      </c>
      <c r="M52">
        <v>15331</v>
      </c>
      <c r="N52" t="s">
        <v>11</v>
      </c>
      <c r="O52">
        <v>9003</v>
      </c>
      <c r="P52">
        <v>0.5</v>
      </c>
      <c r="Q52">
        <v>9002</v>
      </c>
      <c r="R52">
        <v>0.6</v>
      </c>
      <c r="S52">
        <v>9003</v>
      </c>
      <c r="T52">
        <v>0.5</v>
      </c>
      <c r="U52">
        <v>9002</v>
      </c>
      <c r="V52">
        <v>0.4</v>
      </c>
      <c r="W52">
        <f t="shared" si="0"/>
        <v>2.12</v>
      </c>
      <c r="Z52">
        <f t="shared" si="1"/>
        <v>1.1520641952806925</v>
      </c>
      <c r="AA52">
        <f t="shared" si="2"/>
        <v>1.0269455901602904</v>
      </c>
      <c r="AB52">
        <f t="shared" si="3"/>
        <v>102.0269455901603</v>
      </c>
      <c r="AC52">
        <f t="shared" si="4"/>
        <v>0.94693502584141809</v>
      </c>
      <c r="AD52">
        <f t="shared" si="5"/>
        <v>0.8311532052829681</v>
      </c>
      <c r="AE52">
        <f t="shared" si="6"/>
        <v>2.3611532052829682</v>
      </c>
    </row>
    <row r="53" spans="1:31" x14ac:dyDescent="0.25">
      <c r="A53">
        <v>7</v>
      </c>
      <c r="B53" s="2">
        <v>8.9351851851851866E-3</v>
      </c>
      <c r="C53">
        <v>10104</v>
      </c>
      <c r="D53">
        <v>0</v>
      </c>
      <c r="E53">
        <v>10092</v>
      </c>
      <c r="F53">
        <v>6</v>
      </c>
      <c r="G53" t="s">
        <v>11</v>
      </c>
      <c r="H53">
        <v>109.04</v>
      </c>
      <c r="I53">
        <v>99</v>
      </c>
      <c r="J53">
        <v>0.15</v>
      </c>
      <c r="K53">
        <v>7</v>
      </c>
      <c r="L53" s="2">
        <v>43173.508934722224</v>
      </c>
      <c r="M53">
        <v>10104</v>
      </c>
      <c r="N53" t="s">
        <v>11</v>
      </c>
      <c r="O53">
        <v>9003</v>
      </c>
      <c r="P53">
        <v>0.5</v>
      </c>
      <c r="Q53">
        <v>9002</v>
      </c>
      <c r="R53">
        <v>0.6</v>
      </c>
      <c r="S53">
        <v>9003</v>
      </c>
      <c r="T53">
        <v>0.5</v>
      </c>
      <c r="U53">
        <v>9002</v>
      </c>
      <c r="V53">
        <v>0.4</v>
      </c>
      <c r="W53">
        <f t="shared" si="0"/>
        <v>2.12</v>
      </c>
      <c r="Z53">
        <f t="shared" si="1"/>
        <v>1.1520641952806925</v>
      </c>
      <c r="AA53">
        <f t="shared" si="2"/>
        <v>1.0269455901602904</v>
      </c>
      <c r="AB53">
        <f t="shared" si="3"/>
        <v>102.0269455901603</v>
      </c>
      <c r="AC53">
        <f t="shared" si="4"/>
        <v>0.94693502584141809</v>
      </c>
      <c r="AD53">
        <f t="shared" si="5"/>
        <v>0.8311532052829681</v>
      </c>
      <c r="AE53">
        <f t="shared" si="6"/>
        <v>2.3611532052829682</v>
      </c>
    </row>
    <row r="54" spans="1:31" x14ac:dyDescent="0.25">
      <c r="A54">
        <v>8</v>
      </c>
      <c r="B54" s="2">
        <v>9.3935185185185181E-3</v>
      </c>
      <c r="C54">
        <v>18174</v>
      </c>
      <c r="D54">
        <v>0</v>
      </c>
      <c r="E54">
        <v>18160</v>
      </c>
      <c r="F54">
        <v>7</v>
      </c>
      <c r="G54" t="s">
        <v>11</v>
      </c>
      <c r="H54">
        <v>109.04</v>
      </c>
      <c r="I54">
        <v>99</v>
      </c>
      <c r="J54">
        <v>0.15</v>
      </c>
      <c r="K54">
        <v>8</v>
      </c>
      <c r="L54" s="2">
        <v>43173.509393402775</v>
      </c>
      <c r="M54">
        <v>18174</v>
      </c>
      <c r="N54" t="s">
        <v>11</v>
      </c>
      <c r="O54">
        <v>9003</v>
      </c>
      <c r="P54">
        <v>0.5</v>
      </c>
      <c r="Q54">
        <v>9002</v>
      </c>
      <c r="R54">
        <v>0.6</v>
      </c>
      <c r="S54">
        <v>9003</v>
      </c>
      <c r="T54">
        <v>0.5</v>
      </c>
      <c r="U54">
        <v>9002</v>
      </c>
      <c r="V54">
        <v>0.4</v>
      </c>
      <c r="W54">
        <f t="shared" si="0"/>
        <v>2.12</v>
      </c>
      <c r="Z54">
        <f t="shared" si="1"/>
        <v>1.1520641952806925</v>
      </c>
      <c r="AA54">
        <f t="shared" si="2"/>
        <v>1.0269455901602904</v>
      </c>
      <c r="AB54">
        <f t="shared" si="3"/>
        <v>102.0269455901603</v>
      </c>
      <c r="AC54">
        <f t="shared" si="4"/>
        <v>0.94693502584141809</v>
      </c>
      <c r="AD54">
        <f t="shared" si="5"/>
        <v>0.8311532052829681</v>
      </c>
      <c r="AE54">
        <f t="shared" si="6"/>
        <v>2.3611532052829682</v>
      </c>
    </row>
    <row r="55" spans="1:31" x14ac:dyDescent="0.25">
      <c r="A55">
        <v>9</v>
      </c>
      <c r="B55" s="2">
        <v>9.8564814814814817E-3</v>
      </c>
      <c r="C55">
        <v>17055</v>
      </c>
      <c r="D55">
        <v>0</v>
      </c>
      <c r="E55">
        <v>17044</v>
      </c>
      <c r="F55">
        <v>6</v>
      </c>
      <c r="G55" t="s">
        <v>11</v>
      </c>
      <c r="H55">
        <v>109.02</v>
      </c>
      <c r="I55">
        <v>99</v>
      </c>
      <c r="J55">
        <v>0.14000000000000001</v>
      </c>
      <c r="K55">
        <v>9</v>
      </c>
      <c r="L55" s="2">
        <v>43173.509856435187</v>
      </c>
      <c r="M55">
        <v>17055</v>
      </c>
      <c r="N55" t="s">
        <v>11</v>
      </c>
      <c r="O55">
        <v>9003</v>
      </c>
      <c r="P55">
        <v>0.5</v>
      </c>
      <c r="Q55">
        <v>9002</v>
      </c>
      <c r="R55">
        <v>0.6</v>
      </c>
      <c r="S55">
        <v>9003</v>
      </c>
      <c r="T55">
        <v>0.5</v>
      </c>
      <c r="U55">
        <v>9002</v>
      </c>
      <c r="V55">
        <v>0.4</v>
      </c>
      <c r="W55">
        <f t="shared" si="0"/>
        <v>2.12</v>
      </c>
      <c r="Z55">
        <f t="shared" si="1"/>
        <v>1.1520641952806925</v>
      </c>
      <c r="AA55">
        <f t="shared" si="2"/>
        <v>1.0269455901602904</v>
      </c>
      <c r="AB55">
        <f t="shared" si="3"/>
        <v>102.0269455901603</v>
      </c>
      <c r="AC55">
        <f t="shared" si="4"/>
        <v>0.95047269078532348</v>
      </c>
      <c r="AD55">
        <f t="shared" si="5"/>
        <v>0.77574299159743698</v>
      </c>
      <c r="AE55">
        <f t="shared" si="6"/>
        <v>2.305742991597437</v>
      </c>
    </row>
    <row r="56" spans="1:31" x14ac:dyDescent="0.25">
      <c r="A56">
        <v>10</v>
      </c>
      <c r="B56" s="2">
        <v>1.0319444444444444E-2</v>
      </c>
      <c r="C56">
        <v>10073</v>
      </c>
      <c r="D56">
        <v>0</v>
      </c>
      <c r="E56">
        <v>10062</v>
      </c>
      <c r="F56">
        <v>5</v>
      </c>
      <c r="G56" t="s">
        <v>11</v>
      </c>
      <c r="H56">
        <v>109.02</v>
      </c>
      <c r="I56">
        <v>99</v>
      </c>
      <c r="J56">
        <v>0.14000000000000001</v>
      </c>
      <c r="K56">
        <v>10</v>
      </c>
      <c r="L56" s="2">
        <v>43173.51031972222</v>
      </c>
      <c r="M56">
        <v>10073</v>
      </c>
      <c r="N56" t="s">
        <v>11</v>
      </c>
      <c r="O56">
        <v>9003</v>
      </c>
      <c r="P56">
        <v>0.5</v>
      </c>
      <c r="Q56">
        <v>9002</v>
      </c>
      <c r="R56">
        <v>0.6</v>
      </c>
      <c r="S56">
        <v>9003</v>
      </c>
      <c r="T56">
        <v>0.5</v>
      </c>
      <c r="U56">
        <v>9002</v>
      </c>
      <c r="V56">
        <v>0.4</v>
      </c>
      <c r="W56">
        <f t="shared" si="0"/>
        <v>2.12</v>
      </c>
      <c r="Z56">
        <f t="shared" si="1"/>
        <v>1.1520641952806925</v>
      </c>
      <c r="AA56">
        <f t="shared" si="2"/>
        <v>1.0269455901602904</v>
      </c>
      <c r="AB56">
        <f t="shared" si="3"/>
        <v>102.0269455901603</v>
      </c>
      <c r="AC56">
        <f t="shared" si="4"/>
        <v>0.95047269078532348</v>
      </c>
      <c r="AD56">
        <f t="shared" si="5"/>
        <v>0.77574299159743698</v>
      </c>
      <c r="AE56">
        <f t="shared" si="6"/>
        <v>2.305742991597437</v>
      </c>
    </row>
    <row r="57" spans="1:31" x14ac:dyDescent="0.25">
      <c r="A57">
        <v>11</v>
      </c>
      <c r="B57" s="2">
        <v>1.0782407407407407E-2</v>
      </c>
      <c r="C57">
        <v>22123</v>
      </c>
      <c r="D57">
        <v>0</v>
      </c>
      <c r="E57">
        <v>22111</v>
      </c>
      <c r="F57">
        <v>5</v>
      </c>
      <c r="G57" t="s">
        <v>46</v>
      </c>
      <c r="H57">
        <v>0.35</v>
      </c>
      <c r="I57">
        <v>98</v>
      </c>
      <c r="J57">
        <v>0.18</v>
      </c>
      <c r="K57">
        <v>11</v>
      </c>
      <c r="L57" s="2">
        <v>43173.51078290509</v>
      </c>
      <c r="M57">
        <v>22123</v>
      </c>
      <c r="N57" t="s">
        <v>46</v>
      </c>
      <c r="O57">
        <v>9005</v>
      </c>
      <c r="P57">
        <v>0</v>
      </c>
      <c r="Q57">
        <v>9002</v>
      </c>
      <c r="R57">
        <v>0</v>
      </c>
      <c r="S57">
        <v>9005</v>
      </c>
      <c r="T57">
        <v>1</v>
      </c>
      <c r="U57">
        <v>9002</v>
      </c>
      <c r="V57">
        <v>1</v>
      </c>
      <c r="W57">
        <f t="shared" si="0"/>
        <v>1.87</v>
      </c>
      <c r="Z57">
        <f t="shared" si="1"/>
        <v>1.1303407388120221</v>
      </c>
      <c r="AA57">
        <f t="shared" si="2"/>
        <v>1.0165724023808935</v>
      </c>
      <c r="AB57">
        <f t="shared" si="3"/>
        <v>102.01657240238089</v>
      </c>
      <c r="AC57">
        <f t="shared" si="4"/>
        <v>0.93632203100970157</v>
      </c>
      <c r="AD57">
        <f t="shared" si="5"/>
        <v>0.99738384633956167</v>
      </c>
      <c r="AE57">
        <f t="shared" si="6"/>
        <v>2.5273838463395615</v>
      </c>
    </row>
    <row r="58" spans="1:31" x14ac:dyDescent="0.25">
      <c r="A58">
        <v>12</v>
      </c>
      <c r="B58" s="2">
        <v>1.1247685185185185E-2</v>
      </c>
      <c r="C58">
        <v>14739</v>
      </c>
      <c r="D58">
        <v>0</v>
      </c>
      <c r="E58">
        <v>14730</v>
      </c>
      <c r="F58">
        <v>5</v>
      </c>
      <c r="G58" t="s">
        <v>10</v>
      </c>
      <c r="H58">
        <v>29.87</v>
      </c>
      <c r="I58">
        <v>98</v>
      </c>
      <c r="J58">
        <v>0.28000000000000003</v>
      </c>
      <c r="K58">
        <v>12</v>
      </c>
      <c r="L58" s="2">
        <v>43173.511247662034</v>
      </c>
      <c r="M58">
        <v>14739</v>
      </c>
      <c r="N58" t="s">
        <v>10</v>
      </c>
      <c r="O58">
        <v>9002</v>
      </c>
      <c r="P58">
        <v>0.2</v>
      </c>
      <c r="Q58">
        <v>9004</v>
      </c>
      <c r="R58">
        <v>0.1</v>
      </c>
      <c r="S58">
        <v>9002</v>
      </c>
      <c r="T58">
        <v>0.8</v>
      </c>
      <c r="U58">
        <v>9004</v>
      </c>
      <c r="V58">
        <v>0.9</v>
      </c>
      <c r="W58">
        <f t="shared" si="0"/>
        <v>1.87</v>
      </c>
      <c r="Z58">
        <f t="shared" si="1"/>
        <v>1.1303407388120221</v>
      </c>
      <c r="AA58">
        <f t="shared" si="2"/>
        <v>1.0165724023808935</v>
      </c>
      <c r="AB58">
        <f t="shared" si="3"/>
        <v>102.01657240238089</v>
      </c>
      <c r="AC58">
        <f t="shared" si="4"/>
        <v>0.90094538157064696</v>
      </c>
      <c r="AD58">
        <f t="shared" si="5"/>
        <v>1.551485983194874</v>
      </c>
      <c r="AE58">
        <f t="shared" si="6"/>
        <v>3.0814859831948738</v>
      </c>
    </row>
    <row r="59" spans="1:31" x14ac:dyDescent="0.25">
      <c r="A59">
        <v>13</v>
      </c>
      <c r="B59" s="2">
        <v>1.1710648148148149E-2</v>
      </c>
      <c r="C59">
        <v>10069</v>
      </c>
      <c r="D59">
        <v>0</v>
      </c>
      <c r="E59">
        <v>10060</v>
      </c>
      <c r="F59">
        <v>5</v>
      </c>
      <c r="G59" t="s">
        <v>10</v>
      </c>
      <c r="H59">
        <v>29.87</v>
      </c>
      <c r="I59">
        <v>98</v>
      </c>
      <c r="J59">
        <v>0.28000000000000003</v>
      </c>
      <c r="K59">
        <v>13</v>
      </c>
      <c r="L59" s="2">
        <v>43173.511710104169</v>
      </c>
      <c r="M59">
        <v>10069</v>
      </c>
      <c r="N59" t="s">
        <v>10</v>
      </c>
      <c r="O59">
        <v>9002</v>
      </c>
      <c r="P59">
        <v>0.2</v>
      </c>
      <c r="Q59">
        <v>9004</v>
      </c>
      <c r="R59">
        <v>0.1</v>
      </c>
      <c r="S59">
        <v>9002</v>
      </c>
      <c r="T59">
        <v>0.8</v>
      </c>
      <c r="U59">
        <v>9004</v>
      </c>
      <c r="V59">
        <v>0.9</v>
      </c>
      <c r="W59">
        <f t="shared" si="0"/>
        <v>1.87</v>
      </c>
      <c r="Z59">
        <f t="shared" si="1"/>
        <v>1.1303407388120221</v>
      </c>
      <c r="AA59">
        <f t="shared" si="2"/>
        <v>1.0165724023808935</v>
      </c>
      <c r="AB59">
        <f t="shared" si="3"/>
        <v>102.01657240238089</v>
      </c>
      <c r="AC59">
        <f t="shared" si="4"/>
        <v>0.90094538157064696</v>
      </c>
      <c r="AD59">
        <f t="shared" si="5"/>
        <v>1.551485983194874</v>
      </c>
      <c r="AE59">
        <f t="shared" si="6"/>
        <v>3.0814859831948738</v>
      </c>
    </row>
    <row r="60" spans="1:31" x14ac:dyDescent="0.25">
      <c r="A60">
        <v>14</v>
      </c>
      <c r="B60" s="2">
        <v>1.2174768518518517E-2</v>
      </c>
      <c r="C60">
        <v>16291</v>
      </c>
      <c r="D60">
        <v>0</v>
      </c>
      <c r="E60">
        <v>16281</v>
      </c>
      <c r="F60">
        <v>4</v>
      </c>
      <c r="G60" t="s">
        <v>10</v>
      </c>
      <c r="H60">
        <v>68.88</v>
      </c>
      <c r="I60">
        <v>98</v>
      </c>
      <c r="J60">
        <v>0.21</v>
      </c>
      <c r="K60">
        <v>14</v>
      </c>
      <c r="L60" s="2">
        <v>43173.51217454861</v>
      </c>
      <c r="M60">
        <v>16291</v>
      </c>
      <c r="N60" t="s">
        <v>10</v>
      </c>
      <c r="O60">
        <v>9002</v>
      </c>
      <c r="P60">
        <v>0.4</v>
      </c>
      <c r="Q60">
        <v>9004</v>
      </c>
      <c r="R60">
        <v>0.3</v>
      </c>
      <c r="S60">
        <v>9002</v>
      </c>
      <c r="T60">
        <v>0.6</v>
      </c>
      <c r="U60">
        <v>9004</v>
      </c>
      <c r="V60">
        <v>0.7</v>
      </c>
      <c r="W60">
        <f t="shared" si="0"/>
        <v>1.99</v>
      </c>
      <c r="Z60">
        <f t="shared" si="1"/>
        <v>1.1303407388120221</v>
      </c>
      <c r="AA60">
        <f t="shared" si="2"/>
        <v>1.0165724023808935</v>
      </c>
      <c r="AB60">
        <f t="shared" si="3"/>
        <v>102.01657240238089</v>
      </c>
      <c r="AC60">
        <f t="shared" si="4"/>
        <v>0.92570903617798528</v>
      </c>
      <c r="AD60">
        <f t="shared" si="5"/>
        <v>1.1636144873961554</v>
      </c>
      <c r="AE60">
        <f t="shared" si="6"/>
        <v>2.6936144873961556</v>
      </c>
    </row>
    <row r="61" spans="1:31" x14ac:dyDescent="0.25">
      <c r="A61">
        <v>15</v>
      </c>
      <c r="B61" s="2">
        <v>1.2636574074074073E-2</v>
      </c>
      <c r="C61">
        <v>19003</v>
      </c>
      <c r="D61">
        <v>0</v>
      </c>
      <c r="E61">
        <v>18993</v>
      </c>
      <c r="F61">
        <v>5</v>
      </c>
      <c r="G61" t="s">
        <v>11</v>
      </c>
      <c r="H61">
        <v>107.97</v>
      </c>
      <c r="I61">
        <v>98</v>
      </c>
      <c r="J61">
        <v>0.19</v>
      </c>
      <c r="K61">
        <v>15</v>
      </c>
      <c r="L61" s="2">
        <v>43173.51263636574</v>
      </c>
      <c r="M61">
        <v>19003</v>
      </c>
      <c r="N61" t="s">
        <v>11</v>
      </c>
      <c r="O61">
        <v>9003</v>
      </c>
      <c r="P61">
        <v>0.5</v>
      </c>
      <c r="Q61">
        <v>9002</v>
      </c>
      <c r="R61">
        <v>0.6</v>
      </c>
      <c r="S61">
        <v>9003</v>
      </c>
      <c r="T61">
        <v>0.5</v>
      </c>
      <c r="U61">
        <v>9002</v>
      </c>
      <c r="V61">
        <v>0.4</v>
      </c>
      <c r="W61">
        <f t="shared" si="0"/>
        <v>2.08</v>
      </c>
      <c r="Z61">
        <f t="shared" si="1"/>
        <v>1.1303407388120221</v>
      </c>
      <c r="AA61">
        <f t="shared" si="2"/>
        <v>1.0165724023808935</v>
      </c>
      <c r="AB61">
        <f t="shared" si="3"/>
        <v>102.01657240238089</v>
      </c>
      <c r="AC61">
        <f t="shared" si="4"/>
        <v>0.93278436606579618</v>
      </c>
      <c r="AD61">
        <f t="shared" si="5"/>
        <v>1.0527940600250929</v>
      </c>
      <c r="AE61">
        <f t="shared" si="6"/>
        <v>2.5827940600250932</v>
      </c>
    </row>
    <row r="62" spans="1:31" x14ac:dyDescent="0.25">
      <c r="A62">
        <v>16</v>
      </c>
      <c r="B62" s="2">
        <v>1.3100694444444443E-2</v>
      </c>
      <c r="C62">
        <v>10074</v>
      </c>
      <c r="D62">
        <v>0</v>
      </c>
      <c r="E62">
        <v>10064</v>
      </c>
      <c r="F62">
        <v>5</v>
      </c>
      <c r="G62" t="s">
        <v>11</v>
      </c>
      <c r="H62">
        <v>107.97</v>
      </c>
      <c r="I62">
        <v>98</v>
      </c>
      <c r="J62">
        <v>0.19</v>
      </c>
      <c r="K62">
        <v>16</v>
      </c>
      <c r="L62" s="2">
        <v>43173.513100312499</v>
      </c>
      <c r="M62">
        <v>10074</v>
      </c>
      <c r="N62" t="s">
        <v>11</v>
      </c>
      <c r="O62">
        <v>9003</v>
      </c>
      <c r="P62">
        <v>0.5</v>
      </c>
      <c r="Q62">
        <v>9002</v>
      </c>
      <c r="R62">
        <v>0.6</v>
      </c>
      <c r="S62">
        <v>9003</v>
      </c>
      <c r="T62">
        <v>0.5</v>
      </c>
      <c r="U62">
        <v>9002</v>
      </c>
      <c r="V62">
        <v>0.4</v>
      </c>
      <c r="W62">
        <f t="shared" si="0"/>
        <v>2.08</v>
      </c>
      <c r="Z62">
        <f t="shared" si="1"/>
        <v>1.1303407388120221</v>
      </c>
      <c r="AA62">
        <f t="shared" si="2"/>
        <v>1.0165724023808935</v>
      </c>
      <c r="AB62">
        <f t="shared" si="3"/>
        <v>102.01657240238089</v>
      </c>
      <c r="AC62">
        <f t="shared" si="4"/>
        <v>0.93278436606579618</v>
      </c>
      <c r="AD62">
        <f t="shared" si="5"/>
        <v>1.0527940600250929</v>
      </c>
      <c r="AE62">
        <f t="shared" si="6"/>
        <v>2.5827940600250932</v>
      </c>
    </row>
    <row r="63" spans="1:31" x14ac:dyDescent="0.25">
      <c r="A63">
        <v>17</v>
      </c>
      <c r="B63" s="2">
        <v>1.3563657407407406E-2</v>
      </c>
      <c r="C63">
        <v>15423</v>
      </c>
      <c r="D63">
        <v>0</v>
      </c>
      <c r="E63">
        <v>15406</v>
      </c>
      <c r="F63">
        <v>9</v>
      </c>
      <c r="G63" t="s">
        <v>11</v>
      </c>
      <c r="H63">
        <v>107.97</v>
      </c>
      <c r="I63">
        <v>98</v>
      </c>
      <c r="J63">
        <v>0.18</v>
      </c>
      <c r="K63">
        <v>17</v>
      </c>
      <c r="L63" s="2">
        <v>43173.513563263892</v>
      </c>
      <c r="M63">
        <v>15423</v>
      </c>
      <c r="N63" t="s">
        <v>11</v>
      </c>
      <c r="O63">
        <v>9003</v>
      </c>
      <c r="P63">
        <v>0.5</v>
      </c>
      <c r="Q63">
        <v>9002</v>
      </c>
      <c r="R63">
        <v>0.6</v>
      </c>
      <c r="S63">
        <v>9003</v>
      </c>
      <c r="T63">
        <v>0.5</v>
      </c>
      <c r="U63">
        <v>9002</v>
      </c>
      <c r="V63">
        <v>0.4</v>
      </c>
      <c r="W63">
        <f t="shared" si="0"/>
        <v>2.09</v>
      </c>
      <c r="Z63">
        <f t="shared" si="1"/>
        <v>1.1303407388120221</v>
      </c>
      <c r="AA63">
        <f t="shared" si="2"/>
        <v>1.0165724023808935</v>
      </c>
      <c r="AB63">
        <f t="shared" si="3"/>
        <v>102.01657240238089</v>
      </c>
      <c r="AC63">
        <f t="shared" si="4"/>
        <v>0.93632203100970157</v>
      </c>
      <c r="AD63">
        <f t="shared" si="5"/>
        <v>0.99738384633956167</v>
      </c>
      <c r="AE63">
        <f t="shared" si="6"/>
        <v>2.5273838463395615</v>
      </c>
    </row>
    <row r="64" spans="1:31" x14ac:dyDescent="0.25">
      <c r="A64">
        <v>18</v>
      </c>
      <c r="B64" s="2">
        <v>1.4033564814814813E-2</v>
      </c>
      <c r="C64">
        <v>8464</v>
      </c>
      <c r="D64">
        <v>0</v>
      </c>
      <c r="E64">
        <v>8453</v>
      </c>
      <c r="F64">
        <v>5</v>
      </c>
      <c r="G64" t="s">
        <v>11</v>
      </c>
      <c r="H64">
        <v>97.67</v>
      </c>
      <c r="I64">
        <v>97.5</v>
      </c>
      <c r="J64">
        <v>0.17</v>
      </c>
      <c r="K64">
        <v>18</v>
      </c>
      <c r="L64" s="2">
        <v>43173.514033356485</v>
      </c>
      <c r="M64">
        <v>8464</v>
      </c>
      <c r="N64" t="s">
        <v>11</v>
      </c>
      <c r="O64">
        <v>9003</v>
      </c>
      <c r="P64">
        <v>0.5</v>
      </c>
      <c r="Q64">
        <v>9002</v>
      </c>
      <c r="R64">
        <v>0.5</v>
      </c>
      <c r="S64">
        <v>9003</v>
      </c>
      <c r="T64">
        <v>0.5</v>
      </c>
      <c r="U64">
        <v>9002</v>
      </c>
      <c r="V64">
        <v>0.5</v>
      </c>
      <c r="W64">
        <f t="shared" si="0"/>
        <v>2.06</v>
      </c>
      <c r="Z64">
        <f t="shared" si="1"/>
        <v>1.1194790105776871</v>
      </c>
      <c r="AA64">
        <f t="shared" si="2"/>
        <v>1.0113858084911951</v>
      </c>
      <c r="AB64">
        <f t="shared" si="3"/>
        <v>102.0113858084912</v>
      </c>
      <c r="AC64">
        <f t="shared" si="4"/>
        <v>0.93985969595360719</v>
      </c>
      <c r="AD64">
        <f t="shared" si="5"/>
        <v>0.94197363265403056</v>
      </c>
      <c r="AE64">
        <f t="shared" si="6"/>
        <v>2.4719736326540307</v>
      </c>
    </row>
    <row r="65" spans="1:31" x14ac:dyDescent="0.25">
      <c r="A65">
        <v>19</v>
      </c>
      <c r="B65" s="2">
        <v>1.4489583333333332E-2</v>
      </c>
      <c r="C65">
        <v>10078</v>
      </c>
      <c r="D65">
        <v>0</v>
      </c>
      <c r="E65">
        <v>10068</v>
      </c>
      <c r="F65">
        <v>5</v>
      </c>
      <c r="G65" t="s">
        <v>11</v>
      </c>
      <c r="H65">
        <v>97.67</v>
      </c>
      <c r="I65">
        <v>97.5</v>
      </c>
      <c r="J65">
        <v>0.17</v>
      </c>
      <c r="K65">
        <v>19</v>
      </c>
      <c r="L65" s="2">
        <v>43173.514489918984</v>
      </c>
      <c r="M65">
        <v>10078</v>
      </c>
      <c r="N65" t="s">
        <v>11</v>
      </c>
      <c r="O65">
        <v>9003</v>
      </c>
      <c r="P65">
        <v>0.5</v>
      </c>
      <c r="Q65">
        <v>9002</v>
      </c>
      <c r="R65">
        <v>0.5</v>
      </c>
      <c r="S65">
        <v>9003</v>
      </c>
      <c r="T65">
        <v>0.5</v>
      </c>
      <c r="U65">
        <v>9002</v>
      </c>
      <c r="V65">
        <v>0.5</v>
      </c>
      <c r="W65">
        <f t="shared" si="0"/>
        <v>2.06</v>
      </c>
      <c r="Z65">
        <f t="shared" si="1"/>
        <v>1.1194790105776871</v>
      </c>
      <c r="AA65">
        <f t="shared" si="2"/>
        <v>1.0113858084911951</v>
      </c>
      <c r="AB65">
        <f t="shared" si="3"/>
        <v>102.0113858084912</v>
      </c>
      <c r="AC65">
        <f t="shared" si="4"/>
        <v>0.93985969595360719</v>
      </c>
      <c r="AD65">
        <f t="shared" si="5"/>
        <v>0.94197363265403056</v>
      </c>
      <c r="AE65">
        <f t="shared" si="6"/>
        <v>2.4719736326540307</v>
      </c>
    </row>
    <row r="66" spans="1:31" x14ac:dyDescent="0.25">
      <c r="A66">
        <v>20</v>
      </c>
      <c r="B66" s="2">
        <v>1.4953703703703705E-2</v>
      </c>
      <c r="C66">
        <v>14980</v>
      </c>
      <c r="D66">
        <v>0</v>
      </c>
      <c r="E66">
        <v>14969</v>
      </c>
      <c r="F66">
        <v>5</v>
      </c>
      <c r="G66" t="s">
        <v>11</v>
      </c>
      <c r="H66">
        <v>106.86</v>
      </c>
      <c r="I66">
        <v>97</v>
      </c>
      <c r="J66">
        <v>0.17</v>
      </c>
      <c r="K66">
        <v>20</v>
      </c>
      <c r="L66" s="2">
        <v>43173.514953495367</v>
      </c>
      <c r="M66">
        <v>14980</v>
      </c>
      <c r="N66" t="s">
        <v>11</v>
      </c>
      <c r="O66">
        <v>9003</v>
      </c>
      <c r="P66">
        <v>0.5</v>
      </c>
      <c r="Q66">
        <v>9002</v>
      </c>
      <c r="R66">
        <v>0.6</v>
      </c>
      <c r="S66">
        <v>9003</v>
      </c>
      <c r="T66">
        <v>0.5</v>
      </c>
      <c r="U66">
        <v>9002</v>
      </c>
      <c r="V66">
        <v>0.4</v>
      </c>
      <c r="W66">
        <f t="shared" si="0"/>
        <v>2.0699999999999998</v>
      </c>
      <c r="Z66">
        <f t="shared" si="1"/>
        <v>1.1086172823433518</v>
      </c>
      <c r="AA66">
        <f t="shared" si="2"/>
        <v>1.0061992146014966</v>
      </c>
      <c r="AB66">
        <f t="shared" si="3"/>
        <v>102.00619921460149</v>
      </c>
      <c r="AC66">
        <f t="shared" si="4"/>
        <v>0.93985969595360719</v>
      </c>
      <c r="AD66">
        <f t="shared" si="5"/>
        <v>0.94197363265403056</v>
      </c>
      <c r="AE66">
        <f t="shared" si="6"/>
        <v>2.4719736326540307</v>
      </c>
    </row>
    <row r="67" spans="1:31" x14ac:dyDescent="0.25">
      <c r="A67">
        <v>21</v>
      </c>
      <c r="B67" s="2">
        <v>1.5416666666666667E-2</v>
      </c>
      <c r="C67">
        <v>10737</v>
      </c>
      <c r="D67">
        <v>0</v>
      </c>
      <c r="E67">
        <v>10726</v>
      </c>
      <c r="F67">
        <v>6</v>
      </c>
      <c r="G67" t="s">
        <v>11</v>
      </c>
      <c r="H67">
        <v>106.88</v>
      </c>
      <c r="I67">
        <v>97</v>
      </c>
      <c r="J67">
        <v>0.2</v>
      </c>
      <c r="K67">
        <v>21</v>
      </c>
      <c r="L67" s="2">
        <v>43173.515416782408</v>
      </c>
      <c r="M67">
        <v>10737</v>
      </c>
      <c r="N67" t="s">
        <v>11</v>
      </c>
      <c r="O67">
        <v>9003</v>
      </c>
      <c r="P67">
        <v>0.5</v>
      </c>
      <c r="Q67">
        <v>9002</v>
      </c>
      <c r="R67">
        <v>0.6</v>
      </c>
      <c r="S67">
        <v>9003</v>
      </c>
      <c r="T67">
        <v>0.5</v>
      </c>
      <c r="U67">
        <v>9002</v>
      </c>
      <c r="V67">
        <v>0.4</v>
      </c>
      <c r="W67">
        <f t="shared" si="0"/>
        <v>2.06</v>
      </c>
      <c r="Z67">
        <f t="shared" si="1"/>
        <v>1.1086172823433518</v>
      </c>
      <c r="AA67">
        <f t="shared" si="2"/>
        <v>1.0061992146014966</v>
      </c>
      <c r="AB67">
        <f t="shared" si="3"/>
        <v>102.00619921460149</v>
      </c>
      <c r="AC67">
        <f t="shared" si="4"/>
        <v>0.92924670112189067</v>
      </c>
      <c r="AD67">
        <f t="shared" si="5"/>
        <v>1.1082042737106241</v>
      </c>
      <c r="AE67">
        <f t="shared" si="6"/>
        <v>2.6382042737106239</v>
      </c>
    </row>
    <row r="68" spans="1:31" x14ac:dyDescent="0.25">
      <c r="A68">
        <v>22</v>
      </c>
      <c r="B68" s="2">
        <v>1.5879629629629629E-2</v>
      </c>
      <c r="C68">
        <v>57</v>
      </c>
      <c r="D68">
        <v>0</v>
      </c>
      <c r="E68">
        <v>49</v>
      </c>
      <c r="F68">
        <v>4</v>
      </c>
      <c r="G68" t="s">
        <v>11</v>
      </c>
      <c r="H68">
        <v>106.88</v>
      </c>
      <c r="I68">
        <v>97</v>
      </c>
      <c r="J68">
        <v>0.2</v>
      </c>
      <c r="K68">
        <v>22</v>
      </c>
      <c r="L68" s="2">
        <v>43173.515879988423</v>
      </c>
      <c r="M68">
        <v>57</v>
      </c>
      <c r="N68" t="s">
        <v>11</v>
      </c>
      <c r="O68">
        <v>9003</v>
      </c>
      <c r="P68">
        <v>0.5</v>
      </c>
      <c r="Q68">
        <v>9002</v>
      </c>
      <c r="R68">
        <v>0.6</v>
      </c>
      <c r="S68">
        <v>9003</v>
      </c>
      <c r="T68">
        <v>0.5</v>
      </c>
      <c r="U68">
        <v>9002</v>
      </c>
      <c r="V68">
        <v>0.4</v>
      </c>
      <c r="W68">
        <f t="shared" si="0"/>
        <v>2.06</v>
      </c>
      <c r="Z68">
        <f t="shared" si="1"/>
        <v>1.1086172823433518</v>
      </c>
      <c r="AA68">
        <f t="shared" si="2"/>
        <v>1.0061992146014966</v>
      </c>
      <c r="AB68">
        <f t="shared" si="3"/>
        <v>102.00619921460149</v>
      </c>
      <c r="AC68">
        <f t="shared" si="4"/>
        <v>0.92924670112189067</v>
      </c>
      <c r="AD68">
        <f t="shared" si="5"/>
        <v>1.1082042737106241</v>
      </c>
      <c r="AE68">
        <f t="shared" si="6"/>
        <v>2.6382042737106239</v>
      </c>
    </row>
    <row r="69" spans="1:31" x14ac:dyDescent="0.25">
      <c r="A69">
        <v>23</v>
      </c>
      <c r="B69" s="2">
        <v>1.6128472222222221E-2</v>
      </c>
      <c r="C69">
        <v>17183</v>
      </c>
      <c r="D69">
        <v>0</v>
      </c>
      <c r="E69">
        <v>17173</v>
      </c>
      <c r="F69">
        <v>5</v>
      </c>
      <c r="G69" t="s">
        <v>46</v>
      </c>
      <c r="H69">
        <v>87.1</v>
      </c>
      <c r="I69">
        <v>96.5</v>
      </c>
      <c r="J69">
        <v>0.18</v>
      </c>
      <c r="K69">
        <v>23</v>
      </c>
      <c r="L69" s="2">
        <v>43173.516128090276</v>
      </c>
      <c r="M69">
        <v>17183</v>
      </c>
      <c r="N69" t="s">
        <v>46</v>
      </c>
      <c r="O69">
        <v>9005</v>
      </c>
      <c r="P69">
        <v>0.4</v>
      </c>
      <c r="Q69">
        <v>9002</v>
      </c>
      <c r="R69">
        <v>0.5</v>
      </c>
      <c r="S69">
        <v>9005</v>
      </c>
      <c r="T69">
        <v>0.6</v>
      </c>
      <c r="U69">
        <v>9002</v>
      </c>
      <c r="V69">
        <v>0.5</v>
      </c>
      <c r="W69">
        <f t="shared" ref="W69:W132" si="7">ROUND(AC69*T69 + AC69*V69 + Z69*P69+Z69*R69, 2)</f>
        <v>2.02</v>
      </c>
      <c r="Z69">
        <f t="shared" ref="Z69:Z132" si="8">(I69-$Y$6)/($Y$7-$Y$6)</f>
        <v>1.0977555541090167</v>
      </c>
      <c r="AA69">
        <f t="shared" ref="AA69:AA132" si="9">(I69-$Y$3)/$Y$4</f>
        <v>1.0010126207117982</v>
      </c>
      <c r="AB69">
        <f t="shared" ref="AB69:AB132" si="10">AA69+$Y$8+1</f>
        <v>102.0010126207118</v>
      </c>
      <c r="AC69">
        <f t="shared" ref="AC69:AC132" si="11">(J69-$Y$14)/($Y$15-$Y$14)</f>
        <v>0.93632203100970157</v>
      </c>
      <c r="AD69">
        <f t="shared" ref="AD69:AD132" si="12">(J69-$Y$11)/$Y$12</f>
        <v>0.99738384633956167</v>
      </c>
      <c r="AE69">
        <f t="shared" ref="AE69:AE132" si="13">AD69+$Y$16+1</f>
        <v>2.5273838463395615</v>
      </c>
    </row>
    <row r="70" spans="1:31" x14ac:dyDescent="0.25">
      <c r="A70">
        <v>24</v>
      </c>
      <c r="B70" s="2">
        <v>1.6596064814814817E-2</v>
      </c>
      <c r="C70">
        <v>10064</v>
      </c>
      <c r="D70">
        <v>0</v>
      </c>
      <c r="E70">
        <v>10055</v>
      </c>
      <c r="F70">
        <v>4</v>
      </c>
      <c r="G70" t="s">
        <v>46</v>
      </c>
      <c r="H70">
        <v>87.1</v>
      </c>
      <c r="I70">
        <v>96.5</v>
      </c>
      <c r="J70">
        <v>0.18</v>
      </c>
      <c r="K70">
        <v>24</v>
      </c>
      <c r="L70" s="2">
        <v>43173.516596354166</v>
      </c>
      <c r="M70">
        <v>10064</v>
      </c>
      <c r="N70" t="s">
        <v>46</v>
      </c>
      <c r="O70">
        <v>9005</v>
      </c>
      <c r="P70">
        <v>0.4</v>
      </c>
      <c r="Q70">
        <v>9002</v>
      </c>
      <c r="R70">
        <v>0.5</v>
      </c>
      <c r="S70">
        <v>9005</v>
      </c>
      <c r="T70">
        <v>0.6</v>
      </c>
      <c r="U70">
        <v>9002</v>
      </c>
      <c r="V70">
        <v>0.5</v>
      </c>
      <c r="W70">
        <f t="shared" si="7"/>
        <v>2.02</v>
      </c>
      <c r="Z70">
        <f t="shared" si="8"/>
        <v>1.0977555541090167</v>
      </c>
      <c r="AA70">
        <f t="shared" si="9"/>
        <v>1.0010126207117982</v>
      </c>
      <c r="AB70">
        <f t="shared" si="10"/>
        <v>102.0010126207118</v>
      </c>
      <c r="AC70">
        <f t="shared" si="11"/>
        <v>0.93632203100970157</v>
      </c>
      <c r="AD70">
        <f t="shared" si="12"/>
        <v>0.99738384633956167</v>
      </c>
      <c r="AE70">
        <f t="shared" si="13"/>
        <v>2.5273838463395615</v>
      </c>
    </row>
    <row r="71" spans="1:31" x14ac:dyDescent="0.25">
      <c r="A71">
        <v>25</v>
      </c>
      <c r="B71" s="2">
        <v>1.7055555555555556E-2</v>
      </c>
      <c r="C71">
        <v>20231</v>
      </c>
      <c r="D71">
        <v>0</v>
      </c>
      <c r="E71">
        <v>20214</v>
      </c>
      <c r="F71">
        <v>5</v>
      </c>
      <c r="G71" t="s">
        <v>10</v>
      </c>
      <c r="H71">
        <v>0.32</v>
      </c>
      <c r="I71">
        <v>97</v>
      </c>
      <c r="J71">
        <v>0.16</v>
      </c>
      <c r="K71">
        <v>25</v>
      </c>
      <c r="L71" s="2">
        <v>43173.517056087963</v>
      </c>
      <c r="M71">
        <v>20231</v>
      </c>
      <c r="N71" t="s">
        <v>10</v>
      </c>
      <c r="O71">
        <v>9002</v>
      </c>
      <c r="P71">
        <v>0</v>
      </c>
      <c r="Q71">
        <v>9004</v>
      </c>
      <c r="R71">
        <v>0</v>
      </c>
      <c r="S71">
        <v>9002</v>
      </c>
      <c r="T71">
        <v>1</v>
      </c>
      <c r="U71">
        <v>9004</v>
      </c>
      <c r="V71">
        <v>1</v>
      </c>
      <c r="W71">
        <f t="shared" si="7"/>
        <v>1.89</v>
      </c>
      <c r="Z71">
        <f t="shared" si="8"/>
        <v>1.1086172823433518</v>
      </c>
      <c r="AA71">
        <f t="shared" si="9"/>
        <v>1.0061992146014966</v>
      </c>
      <c r="AB71">
        <f t="shared" si="10"/>
        <v>102.00619921460149</v>
      </c>
      <c r="AC71">
        <f t="shared" si="11"/>
        <v>0.94339736089751258</v>
      </c>
      <c r="AD71">
        <f t="shared" si="12"/>
        <v>0.88656341896849933</v>
      </c>
      <c r="AE71">
        <f t="shared" si="13"/>
        <v>2.4165634189684995</v>
      </c>
    </row>
    <row r="72" spans="1:31" x14ac:dyDescent="0.25">
      <c r="A72">
        <v>26</v>
      </c>
      <c r="B72" s="2">
        <v>1.751851851851852E-2</v>
      </c>
      <c r="C72">
        <v>17749</v>
      </c>
      <c r="D72">
        <v>0</v>
      </c>
      <c r="E72">
        <v>17739</v>
      </c>
      <c r="F72">
        <v>5</v>
      </c>
      <c r="G72" t="s">
        <v>46</v>
      </c>
      <c r="H72">
        <v>67.81</v>
      </c>
      <c r="I72">
        <v>96.5</v>
      </c>
      <c r="J72">
        <v>0.16</v>
      </c>
      <c r="K72">
        <v>26</v>
      </c>
      <c r="L72" s="2">
        <v>43173.517518657405</v>
      </c>
      <c r="M72">
        <v>17749</v>
      </c>
      <c r="N72" t="s">
        <v>46</v>
      </c>
      <c r="O72">
        <v>9005</v>
      </c>
      <c r="P72">
        <v>0.3</v>
      </c>
      <c r="Q72">
        <v>9002</v>
      </c>
      <c r="R72">
        <v>0.4</v>
      </c>
      <c r="S72">
        <v>9005</v>
      </c>
      <c r="T72">
        <v>0.7</v>
      </c>
      <c r="U72">
        <v>9002</v>
      </c>
      <c r="V72">
        <v>0.6</v>
      </c>
      <c r="W72">
        <f t="shared" si="7"/>
        <v>1.99</v>
      </c>
      <c r="Z72">
        <f t="shared" si="8"/>
        <v>1.0977555541090167</v>
      </c>
      <c r="AA72">
        <f t="shared" si="9"/>
        <v>1.0010126207117982</v>
      </c>
      <c r="AB72">
        <f t="shared" si="10"/>
        <v>102.0010126207118</v>
      </c>
      <c r="AC72">
        <f t="shared" si="11"/>
        <v>0.94339736089751258</v>
      </c>
      <c r="AD72">
        <f t="shared" si="12"/>
        <v>0.88656341896849933</v>
      </c>
      <c r="AE72">
        <f t="shared" si="13"/>
        <v>2.4165634189684995</v>
      </c>
    </row>
    <row r="73" spans="1:31" x14ac:dyDescent="0.25">
      <c r="A73">
        <v>27</v>
      </c>
      <c r="B73" s="2">
        <v>1.7981481481481484E-2</v>
      </c>
      <c r="C73">
        <v>10081</v>
      </c>
      <c r="D73">
        <v>0</v>
      </c>
      <c r="E73">
        <v>10071</v>
      </c>
      <c r="F73">
        <v>5</v>
      </c>
      <c r="G73" t="s">
        <v>46</v>
      </c>
      <c r="H73">
        <v>67.81</v>
      </c>
      <c r="I73">
        <v>96.5</v>
      </c>
      <c r="J73">
        <v>0.16</v>
      </c>
      <c r="K73">
        <v>27</v>
      </c>
      <c r="L73" s="2">
        <v>43173.517981874997</v>
      </c>
      <c r="M73">
        <v>10081</v>
      </c>
      <c r="N73" t="s">
        <v>46</v>
      </c>
      <c r="O73">
        <v>9005</v>
      </c>
      <c r="P73">
        <v>0.3</v>
      </c>
      <c r="Q73">
        <v>9002</v>
      </c>
      <c r="R73">
        <v>0.4</v>
      </c>
      <c r="S73">
        <v>9005</v>
      </c>
      <c r="T73">
        <v>0.7</v>
      </c>
      <c r="U73">
        <v>9002</v>
      </c>
      <c r="V73">
        <v>0.6</v>
      </c>
      <c r="W73">
        <f t="shared" si="7"/>
        <v>1.99</v>
      </c>
      <c r="Z73">
        <f t="shared" si="8"/>
        <v>1.0977555541090167</v>
      </c>
      <c r="AA73">
        <f t="shared" si="9"/>
        <v>1.0010126207117982</v>
      </c>
      <c r="AB73">
        <f t="shared" si="10"/>
        <v>102.0010126207118</v>
      </c>
      <c r="AC73">
        <f t="shared" si="11"/>
        <v>0.94339736089751258</v>
      </c>
      <c r="AD73">
        <f t="shared" si="12"/>
        <v>0.88656341896849933</v>
      </c>
      <c r="AE73">
        <f t="shared" si="13"/>
        <v>2.4165634189684995</v>
      </c>
    </row>
    <row r="74" spans="1:31" x14ac:dyDescent="0.25">
      <c r="A74">
        <v>28</v>
      </c>
      <c r="B74" s="2">
        <v>1.8446759259259256E-2</v>
      </c>
      <c r="C74">
        <v>17795</v>
      </c>
      <c r="D74">
        <v>0</v>
      </c>
      <c r="E74">
        <v>17786</v>
      </c>
      <c r="F74">
        <v>5</v>
      </c>
      <c r="G74" t="s">
        <v>10</v>
      </c>
      <c r="H74">
        <v>0.46</v>
      </c>
      <c r="I74">
        <v>96</v>
      </c>
      <c r="J74">
        <v>0.23</v>
      </c>
      <c r="K74">
        <v>28</v>
      </c>
      <c r="L74" s="2">
        <v>43173.518447187504</v>
      </c>
      <c r="M74">
        <v>17795</v>
      </c>
      <c r="N74" t="s">
        <v>10</v>
      </c>
      <c r="O74">
        <v>9002</v>
      </c>
      <c r="P74">
        <v>0</v>
      </c>
      <c r="Q74">
        <v>9004</v>
      </c>
      <c r="R74">
        <v>0</v>
      </c>
      <c r="S74">
        <v>9002</v>
      </c>
      <c r="T74">
        <v>1</v>
      </c>
      <c r="U74">
        <v>9004</v>
      </c>
      <c r="V74">
        <v>1</v>
      </c>
      <c r="W74">
        <f t="shared" si="7"/>
        <v>1.84</v>
      </c>
      <c r="Z74">
        <f t="shared" si="8"/>
        <v>1.0868938258746814</v>
      </c>
      <c r="AA74">
        <f t="shared" si="9"/>
        <v>0.99582602682209986</v>
      </c>
      <c r="AB74">
        <f t="shared" si="10"/>
        <v>101.9958260268221</v>
      </c>
      <c r="AC74">
        <f t="shared" si="11"/>
        <v>0.91863370629017438</v>
      </c>
      <c r="AD74">
        <f t="shared" si="12"/>
        <v>1.2744349147672178</v>
      </c>
      <c r="AE74">
        <f t="shared" si="13"/>
        <v>2.8044349147672181</v>
      </c>
    </row>
    <row r="75" spans="1:31" x14ac:dyDescent="0.25">
      <c r="A75">
        <v>29</v>
      </c>
      <c r="B75" s="2">
        <v>1.8908564814814812E-2</v>
      </c>
      <c r="C75">
        <v>15987</v>
      </c>
      <c r="D75">
        <v>0</v>
      </c>
      <c r="E75">
        <v>15974</v>
      </c>
      <c r="F75">
        <v>7</v>
      </c>
      <c r="G75" t="s">
        <v>10</v>
      </c>
      <c r="H75">
        <v>0.46</v>
      </c>
      <c r="I75">
        <v>96</v>
      </c>
      <c r="J75">
        <v>0.23</v>
      </c>
      <c r="K75">
        <v>29</v>
      </c>
      <c r="L75" s="2">
        <v>43173.518908402781</v>
      </c>
      <c r="M75">
        <v>15987</v>
      </c>
      <c r="N75" t="s">
        <v>10</v>
      </c>
      <c r="O75">
        <v>9002</v>
      </c>
      <c r="P75">
        <v>0</v>
      </c>
      <c r="Q75">
        <v>9004</v>
      </c>
      <c r="R75">
        <v>0</v>
      </c>
      <c r="S75">
        <v>9002</v>
      </c>
      <c r="T75">
        <v>1</v>
      </c>
      <c r="U75">
        <v>9004</v>
      </c>
      <c r="V75">
        <v>1</v>
      </c>
      <c r="W75">
        <f t="shared" si="7"/>
        <v>1.84</v>
      </c>
      <c r="Z75">
        <f t="shared" si="8"/>
        <v>1.0868938258746814</v>
      </c>
      <c r="AA75">
        <f t="shared" si="9"/>
        <v>0.99582602682209986</v>
      </c>
      <c r="AB75">
        <f t="shared" si="10"/>
        <v>101.9958260268221</v>
      </c>
      <c r="AC75">
        <f t="shared" si="11"/>
        <v>0.91863370629017438</v>
      </c>
      <c r="AD75">
        <f t="shared" si="12"/>
        <v>1.2744349147672178</v>
      </c>
      <c r="AE75">
        <f t="shared" si="13"/>
        <v>2.8044349147672181</v>
      </c>
    </row>
    <row r="76" spans="1:31" x14ac:dyDescent="0.25">
      <c r="A76">
        <v>30</v>
      </c>
      <c r="B76" s="2">
        <v>1.9371527777777776E-2</v>
      </c>
      <c r="C76">
        <v>10087</v>
      </c>
      <c r="D76">
        <v>0</v>
      </c>
      <c r="E76">
        <v>10077</v>
      </c>
      <c r="F76">
        <v>6</v>
      </c>
      <c r="G76" t="s">
        <v>10</v>
      </c>
      <c r="H76">
        <v>0.46</v>
      </c>
      <c r="I76">
        <v>96</v>
      </c>
      <c r="J76">
        <v>0.23</v>
      </c>
      <c r="K76">
        <v>30</v>
      </c>
      <c r="L76" s="2">
        <v>43173.519371574075</v>
      </c>
      <c r="M76">
        <v>10087</v>
      </c>
      <c r="N76" t="s">
        <v>10</v>
      </c>
      <c r="O76">
        <v>9002</v>
      </c>
      <c r="P76">
        <v>0</v>
      </c>
      <c r="Q76">
        <v>9004</v>
      </c>
      <c r="R76">
        <v>0</v>
      </c>
      <c r="S76">
        <v>9002</v>
      </c>
      <c r="T76">
        <v>1</v>
      </c>
      <c r="U76">
        <v>9004</v>
      </c>
      <c r="V76">
        <v>1</v>
      </c>
      <c r="W76">
        <f t="shared" si="7"/>
        <v>1.84</v>
      </c>
      <c r="Z76">
        <f t="shared" si="8"/>
        <v>1.0868938258746814</v>
      </c>
      <c r="AA76">
        <f t="shared" si="9"/>
        <v>0.99582602682209986</v>
      </c>
      <c r="AB76">
        <f t="shared" si="10"/>
        <v>101.9958260268221</v>
      </c>
      <c r="AC76">
        <f t="shared" si="11"/>
        <v>0.91863370629017438</v>
      </c>
      <c r="AD76">
        <f t="shared" si="12"/>
        <v>1.2744349147672178</v>
      </c>
      <c r="AE76">
        <f t="shared" si="13"/>
        <v>2.8044349147672181</v>
      </c>
    </row>
    <row r="77" spans="1:31" x14ac:dyDescent="0.25">
      <c r="A77">
        <v>31</v>
      </c>
      <c r="B77" s="2">
        <v>1.9834490740740739E-2</v>
      </c>
      <c r="C77">
        <v>18410</v>
      </c>
      <c r="D77">
        <v>0</v>
      </c>
      <c r="E77">
        <v>18398</v>
      </c>
      <c r="F77">
        <v>6</v>
      </c>
      <c r="G77" t="s">
        <v>11</v>
      </c>
      <c r="H77">
        <v>105.74</v>
      </c>
      <c r="I77">
        <v>96</v>
      </c>
      <c r="J77">
        <v>0.15</v>
      </c>
      <c r="K77">
        <v>31</v>
      </c>
      <c r="L77" s="2">
        <v>43173.519835011575</v>
      </c>
      <c r="M77">
        <v>18410</v>
      </c>
      <c r="N77" t="s">
        <v>11</v>
      </c>
      <c r="O77">
        <v>9003</v>
      </c>
      <c r="P77">
        <v>0.5</v>
      </c>
      <c r="Q77">
        <v>9002</v>
      </c>
      <c r="R77">
        <v>0.6</v>
      </c>
      <c r="S77">
        <v>9003</v>
      </c>
      <c r="T77">
        <v>0.5</v>
      </c>
      <c r="U77">
        <v>9002</v>
      </c>
      <c r="V77">
        <v>0.4</v>
      </c>
      <c r="W77">
        <f t="shared" si="7"/>
        <v>2.0499999999999998</v>
      </c>
      <c r="Z77">
        <f t="shared" si="8"/>
        <v>1.0868938258746814</v>
      </c>
      <c r="AA77">
        <f t="shared" si="9"/>
        <v>0.99582602682209986</v>
      </c>
      <c r="AB77">
        <f t="shared" si="10"/>
        <v>101.9958260268221</v>
      </c>
      <c r="AC77">
        <f t="shared" si="11"/>
        <v>0.94693502584141809</v>
      </c>
      <c r="AD77">
        <f t="shared" si="12"/>
        <v>0.8311532052829681</v>
      </c>
      <c r="AE77">
        <f t="shared" si="13"/>
        <v>2.3611532052829682</v>
      </c>
    </row>
    <row r="78" spans="1:31" x14ac:dyDescent="0.25">
      <c r="A78">
        <v>32</v>
      </c>
      <c r="B78" s="2">
        <v>2.0299768518518519E-2</v>
      </c>
      <c r="C78">
        <v>17428</v>
      </c>
      <c r="D78">
        <v>0</v>
      </c>
      <c r="E78">
        <v>17417</v>
      </c>
      <c r="F78">
        <v>6</v>
      </c>
      <c r="G78" t="s">
        <v>46</v>
      </c>
      <c r="H78">
        <v>86.16</v>
      </c>
      <c r="I78">
        <v>95.5</v>
      </c>
      <c r="J78">
        <v>0.15</v>
      </c>
      <c r="K78">
        <v>32</v>
      </c>
      <c r="L78" s="2">
        <v>43173.520299594908</v>
      </c>
      <c r="M78">
        <v>17428</v>
      </c>
      <c r="N78" t="s">
        <v>46</v>
      </c>
      <c r="O78">
        <v>9005</v>
      </c>
      <c r="P78">
        <v>0.4</v>
      </c>
      <c r="Q78">
        <v>9002</v>
      </c>
      <c r="R78">
        <v>0.5</v>
      </c>
      <c r="S78">
        <v>9005</v>
      </c>
      <c r="T78">
        <v>0.6</v>
      </c>
      <c r="U78">
        <v>9002</v>
      </c>
      <c r="V78">
        <v>0.5</v>
      </c>
      <c r="W78">
        <f t="shared" si="7"/>
        <v>2.0099999999999998</v>
      </c>
      <c r="Z78">
        <f t="shared" si="8"/>
        <v>1.0760320976403464</v>
      </c>
      <c r="AA78">
        <f t="shared" si="9"/>
        <v>0.99063943293240142</v>
      </c>
      <c r="AB78">
        <f t="shared" si="10"/>
        <v>101.9906394329324</v>
      </c>
      <c r="AC78">
        <f t="shared" si="11"/>
        <v>0.94693502584141809</v>
      </c>
      <c r="AD78">
        <f t="shared" si="12"/>
        <v>0.8311532052829681</v>
      </c>
      <c r="AE78">
        <f t="shared" si="13"/>
        <v>2.3611532052829682</v>
      </c>
    </row>
    <row r="79" spans="1:31" x14ac:dyDescent="0.25">
      <c r="A79">
        <v>33</v>
      </c>
      <c r="B79" s="2">
        <v>2.0762731481481483E-2</v>
      </c>
      <c r="C79">
        <v>10073</v>
      </c>
      <c r="D79">
        <v>0</v>
      </c>
      <c r="E79">
        <v>10064</v>
      </c>
      <c r="F79">
        <v>5</v>
      </c>
      <c r="G79" t="s">
        <v>46</v>
      </c>
      <c r="H79">
        <v>86.16</v>
      </c>
      <c r="I79">
        <v>95.5</v>
      </c>
      <c r="J79">
        <v>0.15</v>
      </c>
      <c r="K79">
        <v>33</v>
      </c>
      <c r="L79" s="2">
        <v>43173.52076259259</v>
      </c>
      <c r="M79">
        <v>10073</v>
      </c>
      <c r="N79" t="s">
        <v>46</v>
      </c>
      <c r="O79">
        <v>9005</v>
      </c>
      <c r="P79">
        <v>0.4</v>
      </c>
      <c r="Q79">
        <v>9002</v>
      </c>
      <c r="R79">
        <v>0.5</v>
      </c>
      <c r="S79">
        <v>9005</v>
      </c>
      <c r="T79">
        <v>0.6</v>
      </c>
      <c r="U79">
        <v>9002</v>
      </c>
      <c r="V79">
        <v>0.5</v>
      </c>
      <c r="W79">
        <f t="shared" si="7"/>
        <v>2.0099999999999998</v>
      </c>
      <c r="Z79">
        <f t="shared" si="8"/>
        <v>1.0760320976403464</v>
      </c>
      <c r="AA79">
        <f t="shared" si="9"/>
        <v>0.99063943293240142</v>
      </c>
      <c r="AB79">
        <f t="shared" si="10"/>
        <v>101.9906394329324</v>
      </c>
      <c r="AC79">
        <f t="shared" si="11"/>
        <v>0.94693502584141809</v>
      </c>
      <c r="AD79">
        <f t="shared" si="12"/>
        <v>0.8311532052829681</v>
      </c>
      <c r="AE79">
        <f t="shared" si="13"/>
        <v>2.3611532052829682</v>
      </c>
    </row>
    <row r="80" spans="1:31" x14ac:dyDescent="0.25">
      <c r="A80">
        <v>34</v>
      </c>
      <c r="B80" s="2">
        <v>2.1225694444444446E-2</v>
      </c>
      <c r="C80">
        <v>18667</v>
      </c>
      <c r="D80">
        <v>0</v>
      </c>
      <c r="E80">
        <v>18659</v>
      </c>
      <c r="F80">
        <v>4</v>
      </c>
      <c r="G80" t="s">
        <v>10</v>
      </c>
      <c r="H80">
        <v>38.46</v>
      </c>
      <c r="I80">
        <v>95.5</v>
      </c>
      <c r="J80">
        <v>0.16</v>
      </c>
      <c r="K80">
        <v>34</v>
      </c>
      <c r="L80" s="2">
        <v>43173.521225462966</v>
      </c>
      <c r="M80">
        <v>18667</v>
      </c>
      <c r="N80" t="s">
        <v>10</v>
      </c>
      <c r="O80">
        <v>9002</v>
      </c>
      <c r="P80">
        <v>0.2</v>
      </c>
      <c r="Q80">
        <v>9004</v>
      </c>
      <c r="R80">
        <v>0.2</v>
      </c>
      <c r="S80">
        <v>9002</v>
      </c>
      <c r="T80">
        <v>0.8</v>
      </c>
      <c r="U80">
        <v>9004</v>
      </c>
      <c r="V80">
        <v>0.8</v>
      </c>
      <c r="W80">
        <f t="shared" si="7"/>
        <v>1.94</v>
      </c>
      <c r="Z80">
        <f t="shared" si="8"/>
        <v>1.0760320976403464</v>
      </c>
      <c r="AA80">
        <f t="shared" si="9"/>
        <v>0.99063943293240142</v>
      </c>
      <c r="AB80">
        <f t="shared" si="10"/>
        <v>101.9906394329324</v>
      </c>
      <c r="AC80">
        <f t="shared" si="11"/>
        <v>0.94339736089751258</v>
      </c>
      <c r="AD80">
        <f t="shared" si="12"/>
        <v>0.88656341896849933</v>
      </c>
      <c r="AE80">
        <f t="shared" si="13"/>
        <v>2.4165634189684995</v>
      </c>
    </row>
    <row r="81" spans="1:31" x14ac:dyDescent="0.25">
      <c r="A81">
        <v>35</v>
      </c>
      <c r="B81" s="2">
        <v>2.168865740740741E-2</v>
      </c>
      <c r="C81">
        <v>19181</v>
      </c>
      <c r="D81">
        <v>0</v>
      </c>
      <c r="E81">
        <v>19171</v>
      </c>
      <c r="F81">
        <v>6</v>
      </c>
      <c r="G81" t="s">
        <v>46</v>
      </c>
      <c r="H81">
        <v>85.31</v>
      </c>
      <c r="I81">
        <v>94.5</v>
      </c>
      <c r="J81">
        <v>0.19</v>
      </c>
      <c r="K81">
        <v>35</v>
      </c>
      <c r="L81" s="2">
        <v>43173.521688912035</v>
      </c>
      <c r="M81">
        <v>19181</v>
      </c>
      <c r="N81" t="s">
        <v>46</v>
      </c>
      <c r="O81">
        <v>9005</v>
      </c>
      <c r="P81">
        <v>0.4</v>
      </c>
      <c r="Q81">
        <v>9002</v>
      </c>
      <c r="R81">
        <v>0.5</v>
      </c>
      <c r="S81">
        <v>9005</v>
      </c>
      <c r="T81">
        <v>0.6</v>
      </c>
      <c r="U81">
        <v>9002</v>
      </c>
      <c r="V81">
        <v>0.5</v>
      </c>
      <c r="W81">
        <f t="shared" si="7"/>
        <v>1.97</v>
      </c>
      <c r="Z81">
        <f t="shared" si="8"/>
        <v>1.054308641171676</v>
      </c>
      <c r="AA81">
        <f t="shared" si="9"/>
        <v>0.98026624515300453</v>
      </c>
      <c r="AB81">
        <f t="shared" si="10"/>
        <v>101.980266245153</v>
      </c>
      <c r="AC81">
        <f t="shared" si="11"/>
        <v>0.93278436606579618</v>
      </c>
      <c r="AD81">
        <f t="shared" si="12"/>
        <v>1.0527940600250929</v>
      </c>
      <c r="AE81">
        <f t="shared" si="13"/>
        <v>2.5827940600250932</v>
      </c>
    </row>
    <row r="82" spans="1:31" x14ac:dyDescent="0.25">
      <c r="A82">
        <v>36</v>
      </c>
      <c r="B82" s="2">
        <v>2.2152777777777775E-2</v>
      </c>
      <c r="C82">
        <v>10096</v>
      </c>
      <c r="D82">
        <v>0</v>
      </c>
      <c r="E82">
        <v>10087</v>
      </c>
      <c r="F82">
        <v>5</v>
      </c>
      <c r="G82" t="s">
        <v>46</v>
      </c>
      <c r="H82">
        <v>85.31</v>
      </c>
      <c r="I82">
        <v>94.5</v>
      </c>
      <c r="J82">
        <v>0.19</v>
      </c>
      <c r="K82">
        <v>36</v>
      </c>
      <c r="L82" s="2">
        <v>43173.522152268517</v>
      </c>
      <c r="M82">
        <v>10096</v>
      </c>
      <c r="N82" t="s">
        <v>46</v>
      </c>
      <c r="O82">
        <v>9005</v>
      </c>
      <c r="P82">
        <v>0.4</v>
      </c>
      <c r="Q82">
        <v>9002</v>
      </c>
      <c r="R82">
        <v>0.5</v>
      </c>
      <c r="S82">
        <v>9005</v>
      </c>
      <c r="T82">
        <v>0.6</v>
      </c>
      <c r="U82">
        <v>9002</v>
      </c>
      <c r="V82">
        <v>0.5</v>
      </c>
      <c r="W82">
        <f t="shared" si="7"/>
        <v>1.97</v>
      </c>
      <c r="Z82">
        <f t="shared" si="8"/>
        <v>1.054308641171676</v>
      </c>
      <c r="AA82">
        <f t="shared" si="9"/>
        <v>0.98026624515300453</v>
      </c>
      <c r="AB82">
        <f t="shared" si="10"/>
        <v>101.980266245153</v>
      </c>
      <c r="AC82">
        <f t="shared" si="11"/>
        <v>0.93278436606579618</v>
      </c>
      <c r="AD82">
        <f t="shared" si="12"/>
        <v>1.0527940600250929</v>
      </c>
      <c r="AE82">
        <f t="shared" si="13"/>
        <v>2.5827940600250932</v>
      </c>
    </row>
    <row r="83" spans="1:31" x14ac:dyDescent="0.25">
      <c r="A83">
        <v>37</v>
      </c>
      <c r="B83" s="2">
        <v>2.2624999999999996E-2</v>
      </c>
      <c r="C83">
        <v>10670</v>
      </c>
      <c r="D83">
        <v>0</v>
      </c>
      <c r="E83">
        <v>10662</v>
      </c>
      <c r="F83">
        <v>4</v>
      </c>
      <c r="G83" t="s">
        <v>10</v>
      </c>
      <c r="H83">
        <v>104.67</v>
      </c>
      <c r="I83">
        <v>95</v>
      </c>
      <c r="J83">
        <v>0.18</v>
      </c>
      <c r="K83">
        <v>37</v>
      </c>
      <c r="L83" s="2">
        <v>43173.522624710648</v>
      </c>
      <c r="M83">
        <v>10670</v>
      </c>
      <c r="N83" t="s">
        <v>10</v>
      </c>
      <c r="O83">
        <v>9002</v>
      </c>
      <c r="P83">
        <v>0.5</v>
      </c>
      <c r="Q83">
        <v>9004</v>
      </c>
      <c r="R83">
        <v>0.6</v>
      </c>
      <c r="S83">
        <v>9002</v>
      </c>
      <c r="T83">
        <v>0.5</v>
      </c>
      <c r="U83">
        <v>9004</v>
      </c>
      <c r="V83">
        <v>0.4</v>
      </c>
      <c r="W83">
        <f t="shared" si="7"/>
        <v>2.0099999999999998</v>
      </c>
      <c r="Z83">
        <f t="shared" si="8"/>
        <v>1.0651703694060111</v>
      </c>
      <c r="AA83">
        <f t="shared" si="9"/>
        <v>0.98545283904270298</v>
      </c>
      <c r="AB83">
        <f t="shared" si="10"/>
        <v>101.98545283904271</v>
      </c>
      <c r="AC83">
        <f t="shared" si="11"/>
        <v>0.93632203100970157</v>
      </c>
      <c r="AD83">
        <f t="shared" si="12"/>
        <v>0.99738384633956167</v>
      </c>
      <c r="AE83">
        <f t="shared" si="13"/>
        <v>2.5273838463395615</v>
      </c>
    </row>
    <row r="84" spans="1:31" x14ac:dyDescent="0.25">
      <c r="A84">
        <v>38</v>
      </c>
      <c r="B84" s="2">
        <v>2.3081018518518518E-2</v>
      </c>
      <c r="C84">
        <v>7955</v>
      </c>
      <c r="D84">
        <v>0</v>
      </c>
      <c r="E84">
        <v>7945</v>
      </c>
      <c r="F84">
        <v>4</v>
      </c>
      <c r="G84" t="s">
        <v>10</v>
      </c>
      <c r="H84">
        <v>9.8800000000000008</v>
      </c>
      <c r="I84">
        <v>95</v>
      </c>
      <c r="J84">
        <v>0.2</v>
      </c>
      <c r="K84">
        <v>38</v>
      </c>
      <c r="L84" s="2">
        <v>43173.523081354164</v>
      </c>
      <c r="M84">
        <v>7955</v>
      </c>
      <c r="N84" t="s">
        <v>10</v>
      </c>
      <c r="O84">
        <v>9002</v>
      </c>
      <c r="P84">
        <v>0</v>
      </c>
      <c r="Q84">
        <v>9004</v>
      </c>
      <c r="R84">
        <v>0.1</v>
      </c>
      <c r="S84">
        <v>9002</v>
      </c>
      <c r="T84">
        <v>1</v>
      </c>
      <c r="U84">
        <v>9004</v>
      </c>
      <c r="V84">
        <v>0.9</v>
      </c>
      <c r="W84">
        <f t="shared" si="7"/>
        <v>1.87</v>
      </c>
      <c r="Z84">
        <f t="shared" si="8"/>
        <v>1.0651703694060111</v>
      </c>
      <c r="AA84">
        <f t="shared" si="9"/>
        <v>0.98545283904270298</v>
      </c>
      <c r="AB84">
        <f t="shared" si="10"/>
        <v>101.98545283904271</v>
      </c>
      <c r="AC84">
        <f t="shared" si="11"/>
        <v>0.92924670112189067</v>
      </c>
      <c r="AD84">
        <f t="shared" si="12"/>
        <v>1.1082042737106241</v>
      </c>
      <c r="AE84">
        <f t="shared" si="13"/>
        <v>2.6382042737106239</v>
      </c>
    </row>
    <row r="85" spans="1:31" x14ac:dyDescent="0.25">
      <c r="A85">
        <v>39</v>
      </c>
      <c r="B85" s="2">
        <v>2.3543981481481485E-2</v>
      </c>
      <c r="C85">
        <v>60</v>
      </c>
      <c r="D85">
        <v>0</v>
      </c>
      <c r="E85">
        <v>54</v>
      </c>
      <c r="F85">
        <v>4</v>
      </c>
      <c r="G85" t="s">
        <v>10</v>
      </c>
      <c r="H85">
        <v>9.8800000000000008</v>
      </c>
      <c r="I85">
        <v>95</v>
      </c>
      <c r="J85">
        <v>0.2</v>
      </c>
      <c r="K85">
        <v>39</v>
      </c>
      <c r="L85" s="2">
        <v>43173.523544039352</v>
      </c>
      <c r="M85">
        <v>60</v>
      </c>
      <c r="N85" t="s">
        <v>10</v>
      </c>
      <c r="O85">
        <v>9002</v>
      </c>
      <c r="P85">
        <v>0</v>
      </c>
      <c r="Q85">
        <v>9004</v>
      </c>
      <c r="R85">
        <v>0.1</v>
      </c>
      <c r="S85">
        <v>9002</v>
      </c>
      <c r="T85">
        <v>1</v>
      </c>
      <c r="U85">
        <v>9004</v>
      </c>
      <c r="V85">
        <v>0.9</v>
      </c>
      <c r="W85">
        <f t="shared" si="7"/>
        <v>1.87</v>
      </c>
      <c r="Z85">
        <f t="shared" si="8"/>
        <v>1.0651703694060111</v>
      </c>
      <c r="AA85">
        <f t="shared" si="9"/>
        <v>0.98545283904270298</v>
      </c>
      <c r="AB85">
        <f t="shared" si="10"/>
        <v>101.98545283904271</v>
      </c>
      <c r="AC85">
        <f t="shared" si="11"/>
        <v>0.92924670112189067</v>
      </c>
      <c r="AD85">
        <f t="shared" si="12"/>
        <v>1.1082042737106241</v>
      </c>
      <c r="AE85">
        <f t="shared" si="13"/>
        <v>2.6382042737106239</v>
      </c>
    </row>
    <row r="86" spans="1:31" x14ac:dyDescent="0.25">
      <c r="A86">
        <v>40</v>
      </c>
      <c r="B86" s="2">
        <v>2.3787037037037037E-2</v>
      </c>
      <c r="C86">
        <v>11065</v>
      </c>
      <c r="D86">
        <v>0</v>
      </c>
      <c r="E86">
        <v>11059</v>
      </c>
      <c r="F86">
        <v>4</v>
      </c>
      <c r="G86" t="s">
        <v>10</v>
      </c>
      <c r="H86">
        <v>9.89</v>
      </c>
      <c r="I86">
        <v>95</v>
      </c>
      <c r="J86">
        <v>0.2</v>
      </c>
      <c r="K86">
        <v>40</v>
      </c>
      <c r="L86" s="2">
        <v>43173.523787592596</v>
      </c>
      <c r="M86">
        <v>11065</v>
      </c>
      <c r="N86" t="s">
        <v>10</v>
      </c>
      <c r="O86">
        <v>9002</v>
      </c>
      <c r="P86">
        <v>0</v>
      </c>
      <c r="Q86">
        <v>9004</v>
      </c>
      <c r="R86">
        <v>0.1</v>
      </c>
      <c r="S86">
        <v>9002</v>
      </c>
      <c r="T86">
        <v>1</v>
      </c>
      <c r="U86">
        <v>9004</v>
      </c>
      <c r="V86">
        <v>0.9</v>
      </c>
      <c r="W86">
        <f t="shared" si="7"/>
        <v>1.87</v>
      </c>
      <c r="Z86">
        <f t="shared" si="8"/>
        <v>1.0651703694060111</v>
      </c>
      <c r="AA86">
        <f t="shared" si="9"/>
        <v>0.98545283904270298</v>
      </c>
      <c r="AB86">
        <f t="shared" si="10"/>
        <v>101.98545283904271</v>
      </c>
      <c r="AC86">
        <f t="shared" si="11"/>
        <v>0.92924670112189067</v>
      </c>
      <c r="AD86">
        <f t="shared" si="12"/>
        <v>1.1082042737106241</v>
      </c>
      <c r="AE86">
        <f t="shared" si="13"/>
        <v>2.6382042737106239</v>
      </c>
    </row>
    <row r="87" spans="1:31" x14ac:dyDescent="0.25">
      <c r="A87">
        <v>41</v>
      </c>
      <c r="B87" s="2">
        <v>2.4253472222222221E-2</v>
      </c>
      <c r="C87">
        <v>62</v>
      </c>
      <c r="D87">
        <v>0</v>
      </c>
      <c r="E87">
        <v>55</v>
      </c>
      <c r="F87">
        <v>3</v>
      </c>
      <c r="G87" t="s">
        <v>10</v>
      </c>
      <c r="H87">
        <v>9.89</v>
      </c>
      <c r="I87">
        <v>95</v>
      </c>
      <c r="J87">
        <v>0.2</v>
      </c>
      <c r="K87">
        <v>41</v>
      </c>
      <c r="L87" s="2">
        <v>43173.524253981479</v>
      </c>
      <c r="M87">
        <v>62</v>
      </c>
      <c r="N87" t="s">
        <v>10</v>
      </c>
      <c r="O87">
        <v>9002</v>
      </c>
      <c r="P87">
        <v>0</v>
      </c>
      <c r="Q87">
        <v>9004</v>
      </c>
      <c r="R87">
        <v>0.1</v>
      </c>
      <c r="S87">
        <v>9002</v>
      </c>
      <c r="T87">
        <v>1</v>
      </c>
      <c r="U87">
        <v>9004</v>
      </c>
      <c r="V87">
        <v>0.9</v>
      </c>
      <c r="W87">
        <f t="shared" si="7"/>
        <v>1.87</v>
      </c>
      <c r="Z87">
        <f t="shared" si="8"/>
        <v>1.0651703694060111</v>
      </c>
      <c r="AA87">
        <f t="shared" si="9"/>
        <v>0.98545283904270298</v>
      </c>
      <c r="AB87">
        <f t="shared" si="10"/>
        <v>101.98545283904271</v>
      </c>
      <c r="AC87">
        <f t="shared" si="11"/>
        <v>0.92924670112189067</v>
      </c>
      <c r="AD87">
        <f t="shared" si="12"/>
        <v>1.1082042737106241</v>
      </c>
      <c r="AE87">
        <f t="shared" si="13"/>
        <v>2.6382042737106239</v>
      </c>
    </row>
    <row r="88" spans="1:31" x14ac:dyDescent="0.25">
      <c r="A88">
        <v>42</v>
      </c>
      <c r="B88" s="2">
        <v>2.4497685185185181E-2</v>
      </c>
      <c r="C88">
        <v>15492</v>
      </c>
      <c r="D88">
        <v>0</v>
      </c>
      <c r="E88">
        <v>15485</v>
      </c>
      <c r="F88">
        <v>4</v>
      </c>
      <c r="G88" t="s">
        <v>11</v>
      </c>
      <c r="H88">
        <v>104.67</v>
      </c>
      <c r="I88">
        <v>95</v>
      </c>
      <c r="J88">
        <v>0.2</v>
      </c>
      <c r="K88">
        <v>42</v>
      </c>
      <c r="L88" s="2">
        <v>43173.524497800929</v>
      </c>
      <c r="M88">
        <v>15492</v>
      </c>
      <c r="N88" t="s">
        <v>11</v>
      </c>
      <c r="O88">
        <v>9003</v>
      </c>
      <c r="P88">
        <v>0.5</v>
      </c>
      <c r="Q88">
        <v>9002</v>
      </c>
      <c r="R88">
        <v>0.6</v>
      </c>
      <c r="S88">
        <v>9003</v>
      </c>
      <c r="T88">
        <v>0.5</v>
      </c>
      <c r="U88">
        <v>9002</v>
      </c>
      <c r="V88">
        <v>0.4</v>
      </c>
      <c r="W88">
        <f t="shared" si="7"/>
        <v>2.0099999999999998</v>
      </c>
      <c r="Z88">
        <f t="shared" si="8"/>
        <v>1.0651703694060111</v>
      </c>
      <c r="AA88">
        <f t="shared" si="9"/>
        <v>0.98545283904270298</v>
      </c>
      <c r="AB88">
        <f t="shared" si="10"/>
        <v>101.98545283904271</v>
      </c>
      <c r="AC88">
        <f t="shared" si="11"/>
        <v>0.92924670112189067</v>
      </c>
      <c r="AD88">
        <f t="shared" si="12"/>
        <v>1.1082042737106241</v>
      </c>
      <c r="AE88">
        <f t="shared" si="13"/>
        <v>2.6382042737106239</v>
      </c>
    </row>
    <row r="89" spans="1:31" x14ac:dyDescent="0.25">
      <c r="A89">
        <v>43</v>
      </c>
      <c r="B89" s="2">
        <v>2.4966435185185185E-2</v>
      </c>
      <c r="C89">
        <v>806</v>
      </c>
      <c r="D89">
        <v>0</v>
      </c>
      <c r="E89">
        <v>792</v>
      </c>
      <c r="F89">
        <v>4</v>
      </c>
      <c r="G89" t="s">
        <v>11</v>
      </c>
      <c r="H89">
        <v>104.67</v>
      </c>
      <c r="I89">
        <v>95</v>
      </c>
      <c r="J89">
        <v>0.2</v>
      </c>
      <c r="K89">
        <v>43</v>
      </c>
      <c r="L89" s="2">
        <v>43173.524966620367</v>
      </c>
      <c r="M89">
        <v>806</v>
      </c>
      <c r="N89" t="s">
        <v>11</v>
      </c>
      <c r="O89">
        <v>9003</v>
      </c>
      <c r="P89">
        <v>0.5</v>
      </c>
      <c r="Q89">
        <v>9002</v>
      </c>
      <c r="R89">
        <v>0.6</v>
      </c>
      <c r="S89">
        <v>9003</v>
      </c>
      <c r="T89">
        <v>0.5</v>
      </c>
      <c r="U89">
        <v>9002</v>
      </c>
      <c r="V89">
        <v>0.4</v>
      </c>
      <c r="W89">
        <f t="shared" si="7"/>
        <v>2.0099999999999998</v>
      </c>
      <c r="Z89">
        <f t="shared" si="8"/>
        <v>1.0651703694060111</v>
      </c>
      <c r="AA89">
        <f t="shared" si="9"/>
        <v>0.98545283904270298</v>
      </c>
      <c r="AB89">
        <f t="shared" si="10"/>
        <v>101.98545283904271</v>
      </c>
      <c r="AC89">
        <f t="shared" si="11"/>
        <v>0.92924670112189067</v>
      </c>
      <c r="AD89">
        <f t="shared" si="12"/>
        <v>1.1082042737106241</v>
      </c>
      <c r="AE89">
        <f t="shared" si="13"/>
        <v>2.6382042737106239</v>
      </c>
    </row>
    <row r="90" spans="1:31" x14ac:dyDescent="0.25">
      <c r="A90">
        <v>44</v>
      </c>
      <c r="B90" s="2">
        <v>2.6497685185185183E-2</v>
      </c>
      <c r="C90">
        <v>26511</v>
      </c>
      <c r="D90">
        <v>1</v>
      </c>
      <c r="E90">
        <v>26355</v>
      </c>
      <c r="F90">
        <v>31</v>
      </c>
      <c r="G90" t="s">
        <v>10</v>
      </c>
      <c r="H90">
        <v>66.05</v>
      </c>
      <c r="I90">
        <v>94</v>
      </c>
      <c r="J90">
        <v>0.19</v>
      </c>
      <c r="K90">
        <v>44</v>
      </c>
      <c r="L90" s="2">
        <v>43173.5264971875</v>
      </c>
      <c r="M90">
        <v>26511</v>
      </c>
      <c r="N90" t="s">
        <v>10</v>
      </c>
      <c r="O90">
        <v>9002</v>
      </c>
      <c r="P90">
        <v>0.4</v>
      </c>
      <c r="Q90">
        <v>9004</v>
      </c>
      <c r="R90">
        <v>0.3</v>
      </c>
      <c r="S90">
        <v>9002</v>
      </c>
      <c r="T90">
        <v>0.6</v>
      </c>
      <c r="U90">
        <v>9004</v>
      </c>
      <c r="V90">
        <v>0.7</v>
      </c>
      <c r="W90">
        <f t="shared" si="7"/>
        <v>1.94</v>
      </c>
      <c r="Z90">
        <f t="shared" si="8"/>
        <v>1.0434469129373407</v>
      </c>
      <c r="AA90">
        <f t="shared" si="9"/>
        <v>0.97507965126330609</v>
      </c>
      <c r="AB90">
        <f t="shared" si="10"/>
        <v>101.9750796512633</v>
      </c>
      <c r="AC90">
        <f t="shared" si="11"/>
        <v>0.93278436606579618</v>
      </c>
      <c r="AD90">
        <f t="shared" si="12"/>
        <v>1.0527940600250929</v>
      </c>
      <c r="AE90">
        <f t="shared" si="13"/>
        <v>2.5827940600250932</v>
      </c>
    </row>
    <row r="91" spans="1:31" x14ac:dyDescent="0.25">
      <c r="A91">
        <v>45</v>
      </c>
      <c r="B91" s="2">
        <v>2.6809027777777775E-2</v>
      </c>
      <c r="C91">
        <v>23131</v>
      </c>
      <c r="D91">
        <v>0</v>
      </c>
      <c r="E91">
        <v>22989</v>
      </c>
      <c r="F91">
        <v>15</v>
      </c>
      <c r="G91" t="s">
        <v>10</v>
      </c>
      <c r="H91">
        <v>66.05</v>
      </c>
      <c r="I91">
        <v>94</v>
      </c>
      <c r="J91">
        <v>0.19</v>
      </c>
      <c r="K91">
        <v>45</v>
      </c>
      <c r="L91" s="2">
        <v>43173.526808807874</v>
      </c>
      <c r="M91">
        <v>23131</v>
      </c>
      <c r="N91" t="s">
        <v>10</v>
      </c>
      <c r="O91">
        <v>9002</v>
      </c>
      <c r="P91">
        <v>0.4</v>
      </c>
      <c r="Q91">
        <v>9004</v>
      </c>
      <c r="R91">
        <v>0.3</v>
      </c>
      <c r="S91">
        <v>9002</v>
      </c>
      <c r="T91">
        <v>0.6</v>
      </c>
      <c r="U91">
        <v>9004</v>
      </c>
      <c r="V91">
        <v>0.7</v>
      </c>
      <c r="W91">
        <f t="shared" si="7"/>
        <v>1.94</v>
      </c>
      <c r="Z91">
        <f t="shared" si="8"/>
        <v>1.0434469129373407</v>
      </c>
      <c r="AA91">
        <f t="shared" si="9"/>
        <v>0.97507965126330609</v>
      </c>
      <c r="AB91">
        <f t="shared" si="10"/>
        <v>101.9750796512633</v>
      </c>
      <c r="AC91">
        <f t="shared" si="11"/>
        <v>0.93278436606579618</v>
      </c>
      <c r="AD91">
        <f t="shared" si="12"/>
        <v>1.0527940600250929</v>
      </c>
      <c r="AE91">
        <f t="shared" si="13"/>
        <v>2.5827940600250932</v>
      </c>
    </row>
    <row r="92" spans="1:31" x14ac:dyDescent="0.25">
      <c r="A92">
        <v>46</v>
      </c>
      <c r="B92" s="2">
        <v>2.736111111111111E-2</v>
      </c>
      <c r="C92">
        <v>17867</v>
      </c>
      <c r="D92">
        <v>1</v>
      </c>
      <c r="E92">
        <v>17846</v>
      </c>
      <c r="F92">
        <v>3</v>
      </c>
      <c r="G92" t="s">
        <v>11</v>
      </c>
      <c r="H92">
        <v>103.48</v>
      </c>
      <c r="I92">
        <v>94</v>
      </c>
      <c r="J92">
        <v>0.08</v>
      </c>
      <c r="K92">
        <v>46</v>
      </c>
      <c r="L92" s="2">
        <v>43173.527361157408</v>
      </c>
      <c r="M92">
        <v>17867</v>
      </c>
      <c r="N92" t="s">
        <v>11</v>
      </c>
      <c r="O92">
        <v>9003</v>
      </c>
      <c r="P92">
        <v>0.5</v>
      </c>
      <c r="Q92">
        <v>9002</v>
      </c>
      <c r="R92">
        <v>0.6</v>
      </c>
      <c r="S92">
        <v>9003</v>
      </c>
      <c r="T92">
        <v>0.5</v>
      </c>
      <c r="U92">
        <v>9002</v>
      </c>
      <c r="V92">
        <v>0.4</v>
      </c>
      <c r="W92">
        <f t="shared" si="7"/>
        <v>2.02</v>
      </c>
      <c r="Z92">
        <f t="shared" si="8"/>
        <v>1.0434469129373407</v>
      </c>
      <c r="AA92">
        <f t="shared" si="9"/>
        <v>0.97507965126330609</v>
      </c>
      <c r="AB92">
        <f t="shared" si="10"/>
        <v>101.9750796512633</v>
      </c>
      <c r="AC92">
        <f t="shared" si="11"/>
        <v>0.97169868044875629</v>
      </c>
      <c r="AD92">
        <f t="shared" si="12"/>
        <v>0.44328170948424966</v>
      </c>
      <c r="AE92">
        <f t="shared" si="13"/>
        <v>1.9732817094842496</v>
      </c>
    </row>
    <row r="93" spans="1:31" x14ac:dyDescent="0.25">
      <c r="A93">
        <v>47</v>
      </c>
      <c r="B93" s="2">
        <v>2.7679398148148151E-2</v>
      </c>
      <c r="C93">
        <v>62</v>
      </c>
      <c r="D93">
        <v>0</v>
      </c>
      <c r="E93">
        <v>53</v>
      </c>
      <c r="F93">
        <v>4</v>
      </c>
      <c r="G93" t="s">
        <v>11</v>
      </c>
      <c r="H93">
        <v>103.48</v>
      </c>
      <c r="I93">
        <v>94</v>
      </c>
      <c r="J93">
        <v>0.08</v>
      </c>
      <c r="K93">
        <v>47</v>
      </c>
      <c r="L93" s="2">
        <v>43173.527679756946</v>
      </c>
      <c r="M93">
        <v>62</v>
      </c>
      <c r="N93" t="s">
        <v>11</v>
      </c>
      <c r="O93">
        <v>9003</v>
      </c>
      <c r="P93">
        <v>0.5</v>
      </c>
      <c r="Q93">
        <v>9002</v>
      </c>
      <c r="R93">
        <v>0.6</v>
      </c>
      <c r="S93">
        <v>9003</v>
      </c>
      <c r="T93">
        <v>0.5</v>
      </c>
      <c r="U93">
        <v>9002</v>
      </c>
      <c r="V93">
        <v>0.4</v>
      </c>
      <c r="W93">
        <f t="shared" si="7"/>
        <v>2.02</v>
      </c>
      <c r="Z93">
        <f t="shared" si="8"/>
        <v>1.0434469129373407</v>
      </c>
      <c r="AA93">
        <f t="shared" si="9"/>
        <v>0.97507965126330609</v>
      </c>
      <c r="AB93">
        <f t="shared" si="10"/>
        <v>101.9750796512633</v>
      </c>
      <c r="AC93">
        <f t="shared" si="11"/>
        <v>0.97169868044875629</v>
      </c>
      <c r="AD93">
        <f t="shared" si="12"/>
        <v>0.44328170948424966</v>
      </c>
      <c r="AE93">
        <f t="shared" si="13"/>
        <v>1.9732817094842496</v>
      </c>
    </row>
    <row r="94" spans="1:31" x14ac:dyDescent="0.25">
      <c r="A94">
        <v>48</v>
      </c>
      <c r="B94" s="2">
        <v>2.7936342592592592E-2</v>
      </c>
      <c r="C94">
        <v>6118</v>
      </c>
      <c r="D94">
        <v>0</v>
      </c>
      <c r="E94">
        <v>6111</v>
      </c>
      <c r="F94">
        <v>4</v>
      </c>
      <c r="G94" t="s">
        <v>10</v>
      </c>
      <c r="H94">
        <v>28.68</v>
      </c>
      <c r="I94">
        <v>94</v>
      </c>
      <c r="J94">
        <v>0.28000000000000003</v>
      </c>
      <c r="K94">
        <v>48</v>
      </c>
      <c r="L94" s="2">
        <v>43173.527936157407</v>
      </c>
      <c r="M94">
        <v>6118</v>
      </c>
      <c r="N94" t="s">
        <v>10</v>
      </c>
      <c r="O94">
        <v>9002</v>
      </c>
      <c r="P94">
        <v>0.1</v>
      </c>
      <c r="Q94">
        <v>9004</v>
      </c>
      <c r="R94">
        <v>0.2</v>
      </c>
      <c r="S94">
        <v>9002</v>
      </c>
      <c r="T94">
        <v>0.9</v>
      </c>
      <c r="U94">
        <v>9004</v>
      </c>
      <c r="V94">
        <v>0.8</v>
      </c>
      <c r="W94">
        <f t="shared" si="7"/>
        <v>1.84</v>
      </c>
      <c r="Z94">
        <f t="shared" si="8"/>
        <v>1.0434469129373407</v>
      </c>
      <c r="AA94">
        <f t="shared" si="9"/>
        <v>0.97507965126330609</v>
      </c>
      <c r="AB94">
        <f t="shared" si="10"/>
        <v>101.9750796512633</v>
      </c>
      <c r="AC94">
        <f t="shared" si="11"/>
        <v>0.90094538157064696</v>
      </c>
      <c r="AD94">
        <f t="shared" si="12"/>
        <v>1.551485983194874</v>
      </c>
      <c r="AE94">
        <f t="shared" si="13"/>
        <v>3.0814859831948738</v>
      </c>
    </row>
    <row r="95" spans="1:31" x14ac:dyDescent="0.25">
      <c r="A95">
        <v>49</v>
      </c>
      <c r="B95" s="2">
        <v>2.8402777777777777E-2</v>
      </c>
      <c r="C95">
        <v>10935</v>
      </c>
      <c r="D95">
        <v>0</v>
      </c>
      <c r="E95">
        <v>10927</v>
      </c>
      <c r="F95">
        <v>4</v>
      </c>
      <c r="G95" t="s">
        <v>10</v>
      </c>
      <c r="H95">
        <v>28.68</v>
      </c>
      <c r="I95">
        <v>94</v>
      </c>
      <c r="J95">
        <v>0.28000000000000003</v>
      </c>
      <c r="K95">
        <v>49</v>
      </c>
      <c r="L95" s="2">
        <v>43173.52840289352</v>
      </c>
      <c r="M95">
        <v>10935</v>
      </c>
      <c r="N95" t="s">
        <v>10</v>
      </c>
      <c r="O95">
        <v>9002</v>
      </c>
      <c r="P95">
        <v>0.1</v>
      </c>
      <c r="Q95">
        <v>9004</v>
      </c>
      <c r="R95">
        <v>0.2</v>
      </c>
      <c r="S95">
        <v>9002</v>
      </c>
      <c r="T95">
        <v>0.9</v>
      </c>
      <c r="U95">
        <v>9004</v>
      </c>
      <c r="V95">
        <v>0.8</v>
      </c>
      <c r="W95">
        <f t="shared" si="7"/>
        <v>1.84</v>
      </c>
      <c r="Z95">
        <f t="shared" si="8"/>
        <v>1.0434469129373407</v>
      </c>
      <c r="AA95">
        <f t="shared" si="9"/>
        <v>0.97507965126330609</v>
      </c>
      <c r="AB95">
        <f t="shared" si="10"/>
        <v>101.9750796512633</v>
      </c>
      <c r="AC95">
        <f t="shared" si="11"/>
        <v>0.90094538157064696</v>
      </c>
      <c r="AD95">
        <f t="shared" si="12"/>
        <v>1.551485983194874</v>
      </c>
      <c r="AE95">
        <f t="shared" si="13"/>
        <v>3.0814859831948738</v>
      </c>
    </row>
    <row r="96" spans="1:31" x14ac:dyDescent="0.25">
      <c r="A96">
        <v>50</v>
      </c>
      <c r="B96" s="2">
        <v>2.8853009259259255E-2</v>
      </c>
      <c r="C96">
        <v>23018</v>
      </c>
      <c r="D96">
        <v>0</v>
      </c>
      <c r="E96">
        <v>23011</v>
      </c>
      <c r="F96">
        <v>3</v>
      </c>
      <c r="G96" t="s">
        <v>11</v>
      </c>
      <c r="H96">
        <v>101.99</v>
      </c>
      <c r="I96">
        <v>92.5</v>
      </c>
      <c r="J96">
        <v>0.21</v>
      </c>
      <c r="K96">
        <v>50</v>
      </c>
      <c r="L96" s="2">
        <v>43173.528852835647</v>
      </c>
      <c r="M96">
        <v>23018</v>
      </c>
      <c r="N96" t="s">
        <v>11</v>
      </c>
      <c r="O96">
        <v>9003</v>
      </c>
      <c r="P96">
        <v>0.5</v>
      </c>
      <c r="Q96">
        <v>9002</v>
      </c>
      <c r="R96">
        <v>0.6</v>
      </c>
      <c r="S96">
        <v>9003</v>
      </c>
      <c r="T96">
        <v>0.5</v>
      </c>
      <c r="U96">
        <v>9002</v>
      </c>
      <c r="V96">
        <v>0.4</v>
      </c>
      <c r="W96">
        <f t="shared" si="7"/>
        <v>1.95</v>
      </c>
      <c r="Z96">
        <f t="shared" si="8"/>
        <v>1.0108617282343353</v>
      </c>
      <c r="AA96">
        <f t="shared" si="9"/>
        <v>0.95951986959421076</v>
      </c>
      <c r="AB96">
        <f t="shared" si="10"/>
        <v>101.95951986959422</v>
      </c>
      <c r="AC96">
        <f t="shared" si="11"/>
        <v>0.92570903617798528</v>
      </c>
      <c r="AD96">
        <f t="shared" si="12"/>
        <v>1.1636144873961554</v>
      </c>
      <c r="AE96">
        <f t="shared" si="13"/>
        <v>2.6936144873961556</v>
      </c>
    </row>
    <row r="97" spans="1:31" x14ac:dyDescent="0.25">
      <c r="A97">
        <v>51</v>
      </c>
      <c r="B97" s="2">
        <v>2.9359953703703704E-2</v>
      </c>
      <c r="C97">
        <v>8979</v>
      </c>
      <c r="D97">
        <v>0</v>
      </c>
      <c r="E97">
        <v>8953</v>
      </c>
      <c r="F97">
        <v>3</v>
      </c>
      <c r="G97" t="s">
        <v>10</v>
      </c>
      <c r="H97">
        <v>46.76</v>
      </c>
      <c r="I97">
        <v>93</v>
      </c>
      <c r="J97">
        <v>0.18</v>
      </c>
      <c r="K97">
        <v>51</v>
      </c>
      <c r="L97" s="2">
        <v>43173.529360127315</v>
      </c>
      <c r="M97">
        <v>8979</v>
      </c>
      <c r="N97" t="s">
        <v>10</v>
      </c>
      <c r="O97">
        <v>9002</v>
      </c>
      <c r="P97">
        <v>0.2</v>
      </c>
      <c r="Q97">
        <v>9004</v>
      </c>
      <c r="R97">
        <v>0.3</v>
      </c>
      <c r="S97">
        <v>9002</v>
      </c>
      <c r="T97">
        <v>0.8</v>
      </c>
      <c r="U97">
        <v>9004</v>
      </c>
      <c r="V97">
        <v>0.7</v>
      </c>
      <c r="W97">
        <f t="shared" si="7"/>
        <v>1.92</v>
      </c>
      <c r="Z97">
        <f t="shared" si="8"/>
        <v>1.0217234564686704</v>
      </c>
      <c r="AA97">
        <f t="shared" si="9"/>
        <v>0.9647064634839092</v>
      </c>
      <c r="AB97">
        <f t="shared" si="10"/>
        <v>101.96470646348391</v>
      </c>
      <c r="AC97">
        <f t="shared" si="11"/>
        <v>0.93632203100970157</v>
      </c>
      <c r="AD97">
        <f t="shared" si="12"/>
        <v>0.99738384633956167</v>
      </c>
      <c r="AE97">
        <f t="shared" si="13"/>
        <v>2.5273838463395615</v>
      </c>
    </row>
    <row r="98" spans="1:31" x14ac:dyDescent="0.25">
      <c r="A98">
        <v>52</v>
      </c>
      <c r="B98" s="2">
        <v>2.9783564814814815E-2</v>
      </c>
      <c r="C98">
        <v>740</v>
      </c>
      <c r="D98">
        <v>0</v>
      </c>
      <c r="E98">
        <v>652</v>
      </c>
      <c r="F98">
        <v>66</v>
      </c>
      <c r="G98" t="s">
        <v>10</v>
      </c>
      <c r="H98">
        <v>46.76</v>
      </c>
      <c r="I98">
        <v>93</v>
      </c>
      <c r="J98">
        <v>0.18</v>
      </c>
      <c r="K98">
        <v>52</v>
      </c>
      <c r="L98" s="2">
        <v>43173.529783587961</v>
      </c>
      <c r="M98">
        <v>740</v>
      </c>
      <c r="N98" t="s">
        <v>10</v>
      </c>
      <c r="O98">
        <v>9002</v>
      </c>
      <c r="P98">
        <v>0.2</v>
      </c>
      <c r="Q98">
        <v>9004</v>
      </c>
      <c r="R98">
        <v>0.3</v>
      </c>
      <c r="S98">
        <v>9002</v>
      </c>
      <c r="T98">
        <v>0.8</v>
      </c>
      <c r="U98">
        <v>9004</v>
      </c>
      <c r="V98">
        <v>0.7</v>
      </c>
      <c r="W98">
        <f t="shared" si="7"/>
        <v>1.92</v>
      </c>
      <c r="Z98">
        <f t="shared" si="8"/>
        <v>1.0217234564686704</v>
      </c>
      <c r="AA98">
        <f t="shared" si="9"/>
        <v>0.9647064634839092</v>
      </c>
      <c r="AB98">
        <f t="shared" si="10"/>
        <v>101.96470646348391</v>
      </c>
      <c r="AC98">
        <f t="shared" si="11"/>
        <v>0.93632203100970157</v>
      </c>
      <c r="AD98">
        <f t="shared" si="12"/>
        <v>0.99738384633956167</v>
      </c>
      <c r="AE98">
        <f t="shared" si="13"/>
        <v>2.5273838463395615</v>
      </c>
    </row>
    <row r="99" spans="1:31" x14ac:dyDescent="0.25">
      <c r="A99">
        <v>53</v>
      </c>
      <c r="B99" s="2">
        <v>3.0035879629629628E-2</v>
      </c>
      <c r="C99">
        <v>14243</v>
      </c>
      <c r="D99">
        <v>1</v>
      </c>
      <c r="E99">
        <v>13769</v>
      </c>
      <c r="F99">
        <v>244</v>
      </c>
      <c r="G99" t="s">
        <v>11</v>
      </c>
      <c r="H99">
        <v>92.67</v>
      </c>
      <c r="I99">
        <v>92.5</v>
      </c>
      <c r="J99">
        <v>0.16</v>
      </c>
      <c r="K99">
        <v>53</v>
      </c>
      <c r="L99" s="2">
        <v>43173.530035902775</v>
      </c>
      <c r="M99">
        <v>14243</v>
      </c>
      <c r="N99" t="s">
        <v>11</v>
      </c>
      <c r="O99">
        <v>9003</v>
      </c>
      <c r="P99">
        <v>0.5</v>
      </c>
      <c r="Q99">
        <v>9002</v>
      </c>
      <c r="R99">
        <v>0.5</v>
      </c>
      <c r="S99">
        <v>9003</v>
      </c>
      <c r="T99">
        <v>0.5</v>
      </c>
      <c r="U99">
        <v>9002</v>
      </c>
      <c r="V99">
        <v>0.5</v>
      </c>
      <c r="W99">
        <f t="shared" si="7"/>
        <v>1.95</v>
      </c>
      <c r="Z99">
        <f t="shared" si="8"/>
        <v>1.0108617282343353</v>
      </c>
      <c r="AA99">
        <f t="shared" si="9"/>
        <v>0.95951986959421076</v>
      </c>
      <c r="AB99">
        <f t="shared" si="10"/>
        <v>101.95951986959422</v>
      </c>
      <c r="AC99">
        <f t="shared" si="11"/>
        <v>0.94339736089751258</v>
      </c>
      <c r="AD99">
        <f t="shared" si="12"/>
        <v>0.88656341896849933</v>
      </c>
      <c r="AE99">
        <f t="shared" si="13"/>
        <v>2.4165634189684995</v>
      </c>
    </row>
    <row r="100" spans="1:31" x14ac:dyDescent="0.25">
      <c r="A100">
        <v>1</v>
      </c>
      <c r="B100" s="2">
        <v>4.1956018518518523E-3</v>
      </c>
      <c r="C100">
        <v>12</v>
      </c>
      <c r="D100">
        <v>0</v>
      </c>
      <c r="E100">
        <v>12</v>
      </c>
      <c r="F100">
        <v>0</v>
      </c>
      <c r="G100" t="s">
        <v>11</v>
      </c>
      <c r="H100">
        <v>0</v>
      </c>
      <c r="I100">
        <v>99</v>
      </c>
      <c r="J100">
        <v>0.17050000000000001</v>
      </c>
      <c r="K100">
        <v>1</v>
      </c>
      <c r="L100" s="31">
        <v>43170.920856481483</v>
      </c>
      <c r="M100" t="s">
        <v>52</v>
      </c>
      <c r="N100" t="s">
        <v>11</v>
      </c>
      <c r="O100">
        <v>9003</v>
      </c>
      <c r="P100">
        <v>0.5</v>
      </c>
      <c r="Q100">
        <v>9002</v>
      </c>
      <c r="R100">
        <v>0.6</v>
      </c>
      <c r="S100">
        <v>9003</v>
      </c>
      <c r="T100">
        <v>0.5</v>
      </c>
      <c r="U100">
        <v>9002</v>
      </c>
      <c r="V100">
        <v>0.4</v>
      </c>
      <c r="W100">
        <f t="shared" si="7"/>
        <v>2.11</v>
      </c>
      <c r="Z100">
        <f t="shared" si="8"/>
        <v>1.1520641952806925</v>
      </c>
      <c r="AA100">
        <f t="shared" si="9"/>
        <v>1.0269455901602904</v>
      </c>
      <c r="AB100">
        <f t="shared" si="10"/>
        <v>102.0269455901603</v>
      </c>
      <c r="AC100">
        <f t="shared" si="11"/>
        <v>0.93968281270641185</v>
      </c>
      <c r="AD100">
        <f t="shared" si="12"/>
        <v>0.94474414333830714</v>
      </c>
      <c r="AE100">
        <f t="shared" si="13"/>
        <v>2.4747441433383073</v>
      </c>
    </row>
    <row r="101" spans="1:31" x14ac:dyDescent="0.25">
      <c r="A101">
        <v>2</v>
      </c>
      <c r="B101" s="2">
        <v>4.3958333333333332E-3</v>
      </c>
      <c r="C101">
        <v>0</v>
      </c>
      <c r="D101">
        <v>0</v>
      </c>
      <c r="E101">
        <v>0</v>
      </c>
      <c r="F101">
        <v>0</v>
      </c>
      <c r="G101" t="s">
        <v>11</v>
      </c>
      <c r="H101">
        <v>0</v>
      </c>
      <c r="I101">
        <v>99</v>
      </c>
      <c r="J101">
        <v>0.17050000000000001</v>
      </c>
      <c r="K101">
        <v>2</v>
      </c>
      <c r="L101" s="31">
        <v>43170.921064814815</v>
      </c>
      <c r="M101" t="s">
        <v>53</v>
      </c>
      <c r="N101" t="s">
        <v>11</v>
      </c>
      <c r="O101">
        <v>9003</v>
      </c>
      <c r="P101">
        <v>0.5</v>
      </c>
      <c r="Q101">
        <v>9002</v>
      </c>
      <c r="R101">
        <v>0.6</v>
      </c>
      <c r="S101">
        <v>9003</v>
      </c>
      <c r="T101">
        <v>0.5</v>
      </c>
      <c r="U101">
        <v>9002</v>
      </c>
      <c r="V101">
        <v>0.4</v>
      </c>
      <c r="W101">
        <f t="shared" si="7"/>
        <v>2.11</v>
      </c>
      <c r="Z101">
        <f t="shared" si="8"/>
        <v>1.1520641952806925</v>
      </c>
      <c r="AA101">
        <f t="shared" si="9"/>
        <v>1.0269455901602904</v>
      </c>
      <c r="AB101">
        <f t="shared" si="10"/>
        <v>102.0269455901603</v>
      </c>
      <c r="AC101">
        <f t="shared" si="11"/>
        <v>0.93968281270641185</v>
      </c>
      <c r="AD101">
        <f t="shared" si="12"/>
        <v>0.94474414333830714</v>
      </c>
      <c r="AE101">
        <f t="shared" si="13"/>
        <v>2.4747441433383073</v>
      </c>
    </row>
    <row r="102" spans="1:31" x14ac:dyDescent="0.25">
      <c r="A102">
        <v>3</v>
      </c>
      <c r="B102" s="2">
        <v>4.6458333333333325E-3</v>
      </c>
      <c r="C102">
        <v>0</v>
      </c>
      <c r="D102">
        <v>0</v>
      </c>
      <c r="E102">
        <v>0</v>
      </c>
      <c r="F102">
        <v>0</v>
      </c>
      <c r="G102" t="s">
        <v>11</v>
      </c>
      <c r="H102">
        <v>0</v>
      </c>
      <c r="I102">
        <v>99</v>
      </c>
      <c r="J102">
        <v>0.17050000000000001</v>
      </c>
      <c r="K102">
        <v>2</v>
      </c>
      <c r="L102" s="31">
        <v>43170.921307870369</v>
      </c>
      <c r="M102" t="s">
        <v>53</v>
      </c>
      <c r="N102" t="s">
        <v>11</v>
      </c>
      <c r="O102">
        <v>9003</v>
      </c>
      <c r="P102">
        <v>0.5</v>
      </c>
      <c r="Q102">
        <v>9002</v>
      </c>
      <c r="R102">
        <v>0.6</v>
      </c>
      <c r="S102">
        <v>9003</v>
      </c>
      <c r="T102">
        <v>0.5</v>
      </c>
      <c r="U102">
        <v>9002</v>
      </c>
      <c r="V102">
        <v>0.4</v>
      </c>
      <c r="W102">
        <f t="shared" si="7"/>
        <v>2.11</v>
      </c>
      <c r="Z102">
        <f t="shared" si="8"/>
        <v>1.1520641952806925</v>
      </c>
      <c r="AA102">
        <f t="shared" si="9"/>
        <v>1.0269455901602904</v>
      </c>
      <c r="AB102">
        <f t="shared" si="10"/>
        <v>102.0269455901603</v>
      </c>
      <c r="AC102">
        <f t="shared" si="11"/>
        <v>0.93968281270641185</v>
      </c>
      <c r="AD102">
        <f t="shared" si="12"/>
        <v>0.94474414333830714</v>
      </c>
      <c r="AE102">
        <f t="shared" si="13"/>
        <v>2.4747441433383073</v>
      </c>
    </row>
    <row r="103" spans="1:31" x14ac:dyDescent="0.25">
      <c r="A103">
        <v>4</v>
      </c>
      <c r="B103" s="2">
        <v>4.9097222222222224E-3</v>
      </c>
      <c r="C103">
        <v>7</v>
      </c>
      <c r="D103">
        <v>0</v>
      </c>
      <c r="E103">
        <v>6</v>
      </c>
      <c r="F103">
        <v>0</v>
      </c>
      <c r="G103" t="s">
        <v>11</v>
      </c>
      <c r="H103">
        <v>0</v>
      </c>
      <c r="I103">
        <v>99</v>
      </c>
      <c r="J103">
        <v>0.19175</v>
      </c>
      <c r="K103">
        <v>2</v>
      </c>
      <c r="L103" s="31">
        <v>43170.921574074076</v>
      </c>
      <c r="M103" t="s">
        <v>54</v>
      </c>
      <c r="N103" t="s">
        <v>11</v>
      </c>
      <c r="O103">
        <v>9003</v>
      </c>
      <c r="P103">
        <v>0.5</v>
      </c>
      <c r="Q103">
        <v>9002</v>
      </c>
      <c r="R103">
        <v>0.6</v>
      </c>
      <c r="S103">
        <v>9003</v>
      </c>
      <c r="T103">
        <v>0.5</v>
      </c>
      <c r="U103">
        <v>9002</v>
      </c>
      <c r="V103">
        <v>0.4</v>
      </c>
      <c r="W103">
        <f t="shared" si="7"/>
        <v>2.11</v>
      </c>
      <c r="Z103">
        <f t="shared" si="8"/>
        <v>1.1520641952806925</v>
      </c>
      <c r="AA103">
        <f t="shared" si="9"/>
        <v>1.0269455901602904</v>
      </c>
      <c r="AB103">
        <f t="shared" si="10"/>
        <v>102.0269455901603</v>
      </c>
      <c r="AC103">
        <f t="shared" si="11"/>
        <v>0.93216527470061283</v>
      </c>
      <c r="AD103">
        <f t="shared" si="12"/>
        <v>1.0624908474200609</v>
      </c>
      <c r="AE103">
        <f t="shared" si="13"/>
        <v>2.592490847420061</v>
      </c>
    </row>
    <row r="104" spans="1:31" x14ac:dyDescent="0.25">
      <c r="A104">
        <v>5</v>
      </c>
      <c r="B104" s="2">
        <v>5.3622685185185188E-3</v>
      </c>
      <c r="C104">
        <v>0</v>
      </c>
      <c r="D104">
        <v>0</v>
      </c>
      <c r="E104">
        <v>0</v>
      </c>
      <c r="F104">
        <v>0</v>
      </c>
      <c r="G104" t="s">
        <v>11</v>
      </c>
      <c r="H104">
        <v>0</v>
      </c>
      <c r="I104">
        <v>99</v>
      </c>
      <c r="J104">
        <v>0.19175</v>
      </c>
      <c r="K104">
        <v>2</v>
      </c>
      <c r="L104" s="31">
        <v>43170.922025462962</v>
      </c>
      <c r="M104" t="s">
        <v>53</v>
      </c>
      <c r="N104" t="s">
        <v>11</v>
      </c>
      <c r="O104">
        <v>9003</v>
      </c>
      <c r="P104">
        <v>0.5</v>
      </c>
      <c r="Q104">
        <v>9002</v>
      </c>
      <c r="R104">
        <v>0.6</v>
      </c>
      <c r="S104">
        <v>9003</v>
      </c>
      <c r="T104">
        <v>0.5</v>
      </c>
      <c r="U104">
        <v>9002</v>
      </c>
      <c r="V104">
        <v>0.4</v>
      </c>
      <c r="W104">
        <f t="shared" si="7"/>
        <v>2.11</v>
      </c>
      <c r="Z104">
        <f t="shared" si="8"/>
        <v>1.1520641952806925</v>
      </c>
      <c r="AA104">
        <f t="shared" si="9"/>
        <v>1.0269455901602904</v>
      </c>
      <c r="AB104">
        <f t="shared" si="10"/>
        <v>102.0269455901603</v>
      </c>
      <c r="AC104">
        <f t="shared" si="11"/>
        <v>0.93216527470061283</v>
      </c>
      <c r="AD104">
        <f t="shared" si="12"/>
        <v>1.0624908474200609</v>
      </c>
      <c r="AE104">
        <f t="shared" si="13"/>
        <v>2.592490847420061</v>
      </c>
    </row>
    <row r="105" spans="1:31" x14ac:dyDescent="0.25">
      <c r="A105">
        <v>6</v>
      </c>
      <c r="B105" s="2">
        <v>5.612268518518519E-3</v>
      </c>
      <c r="C105">
        <v>40</v>
      </c>
      <c r="D105">
        <v>0</v>
      </c>
      <c r="E105">
        <v>40</v>
      </c>
      <c r="F105">
        <v>0</v>
      </c>
      <c r="G105" t="s">
        <v>10</v>
      </c>
      <c r="H105">
        <v>0</v>
      </c>
      <c r="I105">
        <v>99</v>
      </c>
      <c r="J105">
        <v>0.16844999999999999</v>
      </c>
      <c r="K105">
        <v>2</v>
      </c>
      <c r="L105" s="31">
        <v>43170.922280092593</v>
      </c>
      <c r="M105" t="s">
        <v>55</v>
      </c>
      <c r="N105" t="s">
        <v>10</v>
      </c>
      <c r="O105">
        <v>9002</v>
      </c>
      <c r="P105">
        <v>0.4</v>
      </c>
      <c r="Q105">
        <v>9004</v>
      </c>
      <c r="R105">
        <v>0.5</v>
      </c>
      <c r="S105">
        <v>9002</v>
      </c>
      <c r="T105">
        <v>0.6</v>
      </c>
      <c r="U105">
        <v>9004</v>
      </c>
      <c r="V105">
        <v>0.5</v>
      </c>
      <c r="W105">
        <f t="shared" si="7"/>
        <v>2.0699999999999998</v>
      </c>
      <c r="Z105">
        <f t="shared" si="8"/>
        <v>1.1520641952806925</v>
      </c>
      <c r="AA105">
        <f t="shared" si="9"/>
        <v>1.0269455901602904</v>
      </c>
      <c r="AB105">
        <f t="shared" si="10"/>
        <v>102.0269455901603</v>
      </c>
      <c r="AC105">
        <f t="shared" si="11"/>
        <v>0.94040803401991246</v>
      </c>
      <c r="AD105">
        <f t="shared" si="12"/>
        <v>0.93338504953277313</v>
      </c>
      <c r="AE105">
        <f t="shared" si="13"/>
        <v>2.4633850495327732</v>
      </c>
    </row>
    <row r="106" spans="1:31" x14ac:dyDescent="0.25">
      <c r="A106">
        <v>7</v>
      </c>
      <c r="B106" s="2">
        <v>6.091435185185185E-3</v>
      </c>
      <c r="C106">
        <v>0</v>
      </c>
      <c r="D106">
        <v>0</v>
      </c>
      <c r="E106">
        <v>0</v>
      </c>
      <c r="F106">
        <v>0</v>
      </c>
      <c r="G106" t="s">
        <v>10</v>
      </c>
      <c r="H106">
        <v>0</v>
      </c>
      <c r="I106">
        <v>99</v>
      </c>
      <c r="J106">
        <v>0.16844999999999999</v>
      </c>
      <c r="K106">
        <v>2</v>
      </c>
      <c r="L106" s="31">
        <v>43170.922754629632</v>
      </c>
      <c r="M106" t="s">
        <v>53</v>
      </c>
      <c r="N106" t="s">
        <v>10</v>
      </c>
      <c r="O106">
        <v>9002</v>
      </c>
      <c r="P106">
        <v>0.4</v>
      </c>
      <c r="Q106">
        <v>9004</v>
      </c>
      <c r="R106">
        <v>0.5</v>
      </c>
      <c r="S106">
        <v>9002</v>
      </c>
      <c r="T106">
        <v>0.6</v>
      </c>
      <c r="U106">
        <v>9004</v>
      </c>
      <c r="V106">
        <v>0.5</v>
      </c>
      <c r="W106">
        <f t="shared" si="7"/>
        <v>2.0699999999999998</v>
      </c>
      <c r="Z106">
        <f t="shared" si="8"/>
        <v>1.1520641952806925</v>
      </c>
      <c r="AA106">
        <f t="shared" si="9"/>
        <v>1.0269455901602904</v>
      </c>
      <c r="AB106">
        <f t="shared" si="10"/>
        <v>102.0269455901603</v>
      </c>
      <c r="AC106">
        <f t="shared" si="11"/>
        <v>0.94040803401991246</v>
      </c>
      <c r="AD106">
        <f t="shared" si="12"/>
        <v>0.93338504953277313</v>
      </c>
      <c r="AE106">
        <f t="shared" si="13"/>
        <v>2.4633850495327732</v>
      </c>
    </row>
    <row r="107" spans="1:31" x14ac:dyDescent="0.25">
      <c r="A107">
        <v>8</v>
      </c>
      <c r="B107" s="2">
        <v>6.3645833333333332E-3</v>
      </c>
      <c r="C107">
        <v>38</v>
      </c>
      <c r="D107">
        <v>0</v>
      </c>
      <c r="E107">
        <v>38</v>
      </c>
      <c r="F107">
        <v>0</v>
      </c>
      <c r="G107" t="s">
        <v>10</v>
      </c>
      <c r="H107">
        <v>0</v>
      </c>
      <c r="I107">
        <v>99</v>
      </c>
      <c r="J107">
        <v>0.1653</v>
      </c>
      <c r="K107">
        <v>2</v>
      </c>
      <c r="L107" s="31">
        <v>43170.923032407409</v>
      </c>
      <c r="M107" t="s">
        <v>56</v>
      </c>
      <c r="N107" t="s">
        <v>10</v>
      </c>
      <c r="O107">
        <v>9002</v>
      </c>
      <c r="P107">
        <v>0</v>
      </c>
      <c r="Q107">
        <v>9004</v>
      </c>
      <c r="R107">
        <v>0.1</v>
      </c>
      <c r="S107">
        <v>9002</v>
      </c>
      <c r="T107">
        <v>1</v>
      </c>
      <c r="U107">
        <v>9004</v>
      </c>
      <c r="V107">
        <v>0.9</v>
      </c>
      <c r="W107">
        <f t="shared" si="7"/>
        <v>1.9</v>
      </c>
      <c r="Z107">
        <f t="shared" si="8"/>
        <v>1.1520641952806925</v>
      </c>
      <c r="AA107">
        <f t="shared" si="9"/>
        <v>1.0269455901602904</v>
      </c>
      <c r="AB107">
        <f t="shared" si="10"/>
        <v>102.0269455901603</v>
      </c>
      <c r="AC107">
        <f t="shared" si="11"/>
        <v>0.94152239847724262</v>
      </c>
      <c r="AD107">
        <f t="shared" si="12"/>
        <v>0.9159308322218308</v>
      </c>
      <c r="AE107">
        <f t="shared" si="13"/>
        <v>2.4459308322218307</v>
      </c>
    </row>
    <row r="108" spans="1:31" x14ac:dyDescent="0.25">
      <c r="A108">
        <v>9</v>
      </c>
      <c r="B108" s="2">
        <v>6.8275462962962968E-3</v>
      </c>
      <c r="C108">
        <v>30</v>
      </c>
      <c r="D108">
        <v>0</v>
      </c>
      <c r="E108">
        <v>30</v>
      </c>
      <c r="F108">
        <v>0</v>
      </c>
      <c r="G108" t="s">
        <v>10</v>
      </c>
      <c r="H108">
        <v>0</v>
      </c>
      <c r="I108">
        <v>99</v>
      </c>
      <c r="J108">
        <v>0.1653</v>
      </c>
      <c r="K108">
        <v>2</v>
      </c>
      <c r="L108" s="31">
        <v>43170.923495370371</v>
      </c>
      <c r="M108" t="s">
        <v>57</v>
      </c>
      <c r="N108" t="s">
        <v>10</v>
      </c>
      <c r="O108">
        <v>9002</v>
      </c>
      <c r="P108">
        <v>0</v>
      </c>
      <c r="Q108">
        <v>9004</v>
      </c>
      <c r="R108">
        <v>0.1</v>
      </c>
      <c r="S108">
        <v>9002</v>
      </c>
      <c r="T108">
        <v>1</v>
      </c>
      <c r="U108">
        <v>9004</v>
      </c>
      <c r="V108">
        <v>0.9</v>
      </c>
      <c r="W108">
        <f t="shared" si="7"/>
        <v>1.9</v>
      </c>
      <c r="Z108">
        <f t="shared" si="8"/>
        <v>1.1520641952806925</v>
      </c>
      <c r="AA108">
        <f t="shared" si="9"/>
        <v>1.0269455901602904</v>
      </c>
      <c r="AB108">
        <f t="shared" si="10"/>
        <v>102.0269455901603</v>
      </c>
      <c r="AC108">
        <f t="shared" si="11"/>
        <v>0.94152239847724262</v>
      </c>
      <c r="AD108">
        <f t="shared" si="12"/>
        <v>0.9159308322218308</v>
      </c>
      <c r="AE108">
        <f t="shared" si="13"/>
        <v>2.4459308322218307</v>
      </c>
    </row>
    <row r="109" spans="1:31" x14ac:dyDescent="0.25">
      <c r="A109">
        <v>10</v>
      </c>
      <c r="B109" s="2">
        <v>7.2905092592592596E-3</v>
      </c>
      <c r="C109">
        <v>39</v>
      </c>
      <c r="D109">
        <v>0</v>
      </c>
      <c r="E109">
        <v>39</v>
      </c>
      <c r="F109">
        <v>0</v>
      </c>
      <c r="G109" t="s">
        <v>11</v>
      </c>
      <c r="H109">
        <v>0</v>
      </c>
      <c r="I109">
        <v>98</v>
      </c>
      <c r="J109">
        <v>0.158</v>
      </c>
      <c r="K109">
        <v>2</v>
      </c>
      <c r="L109" s="31">
        <v>43170.923958333333</v>
      </c>
      <c r="M109" t="s">
        <v>58</v>
      </c>
      <c r="N109" t="s">
        <v>11</v>
      </c>
      <c r="O109">
        <v>9003</v>
      </c>
      <c r="P109">
        <v>0.5</v>
      </c>
      <c r="Q109">
        <v>9002</v>
      </c>
      <c r="R109">
        <v>0.6</v>
      </c>
      <c r="S109">
        <v>9003</v>
      </c>
      <c r="T109">
        <v>0.5</v>
      </c>
      <c r="U109">
        <v>9002</v>
      </c>
      <c r="V109">
        <v>0.4</v>
      </c>
      <c r="W109">
        <f t="shared" si="7"/>
        <v>2.09</v>
      </c>
      <c r="Z109">
        <f t="shared" si="8"/>
        <v>1.1303407388120221</v>
      </c>
      <c r="AA109">
        <f t="shared" si="9"/>
        <v>1.0165724023808935</v>
      </c>
      <c r="AB109">
        <f t="shared" si="10"/>
        <v>102.01657240238089</v>
      </c>
      <c r="AC109">
        <f t="shared" si="11"/>
        <v>0.94410489388629371</v>
      </c>
      <c r="AD109">
        <f t="shared" si="12"/>
        <v>0.8754813762313931</v>
      </c>
      <c r="AE109">
        <f t="shared" si="13"/>
        <v>2.4054813762313931</v>
      </c>
    </row>
    <row r="110" spans="1:31" x14ac:dyDescent="0.25">
      <c r="A110">
        <v>11</v>
      </c>
      <c r="B110" s="2">
        <v>7.7604166666666663E-3</v>
      </c>
      <c r="C110">
        <v>12</v>
      </c>
      <c r="D110">
        <v>0</v>
      </c>
      <c r="E110">
        <v>12</v>
      </c>
      <c r="F110">
        <v>0</v>
      </c>
      <c r="G110" t="s">
        <v>11</v>
      </c>
      <c r="H110">
        <v>0</v>
      </c>
      <c r="I110">
        <v>98</v>
      </c>
      <c r="J110">
        <v>0.16750000000000001</v>
      </c>
      <c r="K110">
        <v>2</v>
      </c>
      <c r="L110" s="31">
        <v>43170.924432870372</v>
      </c>
      <c r="M110" t="s">
        <v>52</v>
      </c>
      <c r="N110" t="s">
        <v>11</v>
      </c>
      <c r="O110">
        <v>9003</v>
      </c>
      <c r="P110">
        <v>0.5</v>
      </c>
      <c r="Q110">
        <v>9002</v>
      </c>
      <c r="R110">
        <v>0.6</v>
      </c>
      <c r="S110">
        <v>9003</v>
      </c>
      <c r="T110">
        <v>0.5</v>
      </c>
      <c r="U110">
        <v>9002</v>
      </c>
      <c r="V110">
        <v>0.4</v>
      </c>
      <c r="W110">
        <f t="shared" si="7"/>
        <v>2.09</v>
      </c>
      <c r="Z110">
        <f t="shared" si="8"/>
        <v>1.1303407388120221</v>
      </c>
      <c r="AA110">
        <f t="shared" si="9"/>
        <v>1.0165724023808935</v>
      </c>
      <c r="AB110">
        <f t="shared" si="10"/>
        <v>102.01657240238089</v>
      </c>
      <c r="AC110">
        <f t="shared" si="11"/>
        <v>0.94074411218958354</v>
      </c>
      <c r="AD110">
        <f t="shared" si="12"/>
        <v>0.92812107923264775</v>
      </c>
      <c r="AE110">
        <f t="shared" si="13"/>
        <v>2.4581210792326478</v>
      </c>
    </row>
    <row r="111" spans="1:31" x14ac:dyDescent="0.25">
      <c r="A111">
        <v>12</v>
      </c>
      <c r="B111" s="2">
        <v>8.217592592592594E-3</v>
      </c>
      <c r="C111">
        <v>0</v>
      </c>
      <c r="D111">
        <v>0</v>
      </c>
      <c r="E111">
        <v>0</v>
      </c>
      <c r="F111">
        <v>0</v>
      </c>
      <c r="G111" t="s">
        <v>11</v>
      </c>
      <c r="H111">
        <v>0</v>
      </c>
      <c r="I111">
        <v>98</v>
      </c>
      <c r="J111">
        <v>0.16750000000000001</v>
      </c>
      <c r="K111">
        <v>2</v>
      </c>
      <c r="L111" s="31">
        <v>43170.924884259257</v>
      </c>
      <c r="M111" t="s">
        <v>53</v>
      </c>
      <c r="N111" t="s">
        <v>11</v>
      </c>
      <c r="O111">
        <v>9003</v>
      </c>
      <c r="P111">
        <v>0.5</v>
      </c>
      <c r="Q111">
        <v>9002</v>
      </c>
      <c r="R111">
        <v>0.6</v>
      </c>
      <c r="S111">
        <v>9003</v>
      </c>
      <c r="T111">
        <v>0.5</v>
      </c>
      <c r="U111">
        <v>9002</v>
      </c>
      <c r="V111">
        <v>0.4</v>
      </c>
      <c r="W111">
        <f t="shared" si="7"/>
        <v>2.09</v>
      </c>
      <c r="Z111">
        <f t="shared" si="8"/>
        <v>1.1303407388120221</v>
      </c>
      <c r="AA111">
        <f t="shared" si="9"/>
        <v>1.0165724023808935</v>
      </c>
      <c r="AB111">
        <f t="shared" si="10"/>
        <v>102.01657240238089</v>
      </c>
      <c r="AC111">
        <f t="shared" si="11"/>
        <v>0.94074411218958354</v>
      </c>
      <c r="AD111">
        <f t="shared" si="12"/>
        <v>0.92812107923264775</v>
      </c>
      <c r="AE111">
        <f t="shared" si="13"/>
        <v>2.4581210792326478</v>
      </c>
    </row>
    <row r="112" spans="1:31" x14ac:dyDescent="0.25">
      <c r="A112">
        <v>13</v>
      </c>
      <c r="B112" s="2">
        <v>8.4675925925925925E-3</v>
      </c>
      <c r="C112">
        <v>9</v>
      </c>
      <c r="D112">
        <v>0</v>
      </c>
      <c r="E112">
        <v>9</v>
      </c>
      <c r="F112">
        <v>0</v>
      </c>
      <c r="G112" t="s">
        <v>10</v>
      </c>
      <c r="H112">
        <v>0</v>
      </c>
      <c r="I112">
        <v>98</v>
      </c>
      <c r="J112">
        <v>0.18540000000000001</v>
      </c>
      <c r="K112">
        <v>2</v>
      </c>
      <c r="L112" s="31">
        <v>43170.925138888888</v>
      </c>
      <c r="M112" t="s">
        <v>59</v>
      </c>
      <c r="N112" t="s">
        <v>10</v>
      </c>
      <c r="O112">
        <v>9002</v>
      </c>
      <c r="P112">
        <v>0</v>
      </c>
      <c r="Q112">
        <v>9004</v>
      </c>
      <c r="R112">
        <v>0.1</v>
      </c>
      <c r="S112">
        <v>9002</v>
      </c>
      <c r="T112">
        <v>1</v>
      </c>
      <c r="U112">
        <v>9004</v>
      </c>
      <c r="V112">
        <v>0.9</v>
      </c>
      <c r="W112">
        <f t="shared" si="7"/>
        <v>1.89</v>
      </c>
      <c r="Z112">
        <f t="shared" si="8"/>
        <v>1.1303407388120221</v>
      </c>
      <c r="AA112">
        <f t="shared" si="9"/>
        <v>1.0165724023808935</v>
      </c>
      <c r="AB112">
        <f t="shared" si="10"/>
        <v>102.01657240238089</v>
      </c>
      <c r="AC112">
        <f t="shared" si="11"/>
        <v>0.93441169193999274</v>
      </c>
      <c r="AD112">
        <f t="shared" si="12"/>
        <v>1.0273053617297485</v>
      </c>
      <c r="AE112">
        <f t="shared" si="13"/>
        <v>2.5573053617297488</v>
      </c>
    </row>
    <row r="113" spans="1:31" x14ac:dyDescent="0.25">
      <c r="A113">
        <v>14</v>
      </c>
      <c r="B113" s="2">
        <v>8.9583333333333338E-3</v>
      </c>
      <c r="C113">
        <v>0</v>
      </c>
      <c r="D113">
        <v>0</v>
      </c>
      <c r="E113">
        <v>0</v>
      </c>
      <c r="F113">
        <v>0</v>
      </c>
      <c r="G113" t="s">
        <v>10</v>
      </c>
      <c r="H113">
        <v>0</v>
      </c>
      <c r="I113">
        <v>98</v>
      </c>
      <c r="J113">
        <v>0.18540000000000001</v>
      </c>
      <c r="K113">
        <v>2</v>
      </c>
      <c r="L113" s="31">
        <v>43170.925625000003</v>
      </c>
      <c r="M113" t="s">
        <v>53</v>
      </c>
      <c r="N113" t="s">
        <v>10</v>
      </c>
      <c r="O113">
        <v>9002</v>
      </c>
      <c r="P113">
        <v>0</v>
      </c>
      <c r="Q113">
        <v>9004</v>
      </c>
      <c r="R113">
        <v>0.1</v>
      </c>
      <c r="S113">
        <v>9002</v>
      </c>
      <c r="T113">
        <v>1</v>
      </c>
      <c r="U113">
        <v>9004</v>
      </c>
      <c r="V113">
        <v>0.9</v>
      </c>
      <c r="W113">
        <f t="shared" si="7"/>
        <v>1.89</v>
      </c>
      <c r="Z113">
        <f t="shared" si="8"/>
        <v>1.1303407388120221</v>
      </c>
      <c r="AA113">
        <f t="shared" si="9"/>
        <v>1.0165724023808935</v>
      </c>
      <c r="AB113">
        <f t="shared" si="10"/>
        <v>102.01657240238089</v>
      </c>
      <c r="AC113">
        <f t="shared" si="11"/>
        <v>0.93441169193999274</v>
      </c>
      <c r="AD113">
        <f t="shared" si="12"/>
        <v>1.0273053617297485</v>
      </c>
      <c r="AE113">
        <f t="shared" si="13"/>
        <v>2.5573053617297488</v>
      </c>
    </row>
    <row r="114" spans="1:31" x14ac:dyDescent="0.25">
      <c r="A114">
        <v>15</v>
      </c>
      <c r="B114" s="2">
        <v>9.2152777777777771E-3</v>
      </c>
      <c r="C114">
        <v>10</v>
      </c>
      <c r="D114">
        <v>0</v>
      </c>
      <c r="E114">
        <v>10</v>
      </c>
      <c r="F114">
        <v>0</v>
      </c>
      <c r="G114" t="s">
        <v>10</v>
      </c>
      <c r="H114">
        <v>0</v>
      </c>
      <c r="I114">
        <v>98</v>
      </c>
      <c r="J114">
        <v>0.18684999999999999</v>
      </c>
      <c r="K114">
        <v>2</v>
      </c>
      <c r="L114" s="31">
        <v>43170.925879629627</v>
      </c>
      <c r="M114" t="s">
        <v>60</v>
      </c>
      <c r="N114" t="s">
        <v>10</v>
      </c>
      <c r="O114">
        <v>9002</v>
      </c>
      <c r="P114">
        <v>0</v>
      </c>
      <c r="Q114">
        <v>9004</v>
      </c>
      <c r="R114">
        <v>0.1</v>
      </c>
      <c r="S114">
        <v>9002</v>
      </c>
      <c r="T114">
        <v>1</v>
      </c>
      <c r="U114">
        <v>9004</v>
      </c>
      <c r="V114">
        <v>0.9</v>
      </c>
      <c r="W114">
        <f t="shared" si="7"/>
        <v>1.89</v>
      </c>
      <c r="Z114">
        <f t="shared" si="8"/>
        <v>1.1303407388120221</v>
      </c>
      <c r="AA114">
        <f t="shared" si="9"/>
        <v>1.0165724023808935</v>
      </c>
      <c r="AB114">
        <f t="shared" si="10"/>
        <v>102.01657240238089</v>
      </c>
      <c r="AC114">
        <f t="shared" si="11"/>
        <v>0.93389873052312633</v>
      </c>
      <c r="AD114">
        <f t="shared" si="12"/>
        <v>1.0353398427141505</v>
      </c>
      <c r="AE114">
        <f t="shared" si="13"/>
        <v>2.5653398427141507</v>
      </c>
    </row>
    <row r="115" spans="1:31" x14ac:dyDescent="0.25">
      <c r="A115">
        <v>16</v>
      </c>
      <c r="B115" s="2">
        <v>9.6805555555555551E-3</v>
      </c>
      <c r="C115">
        <v>0</v>
      </c>
      <c r="D115">
        <v>0</v>
      </c>
      <c r="E115">
        <v>0</v>
      </c>
      <c r="F115">
        <v>0</v>
      </c>
      <c r="G115" t="s">
        <v>10</v>
      </c>
      <c r="H115">
        <v>0</v>
      </c>
      <c r="I115">
        <v>98</v>
      </c>
      <c r="J115">
        <v>0.18684999999999999</v>
      </c>
      <c r="K115">
        <v>2</v>
      </c>
      <c r="L115" s="31">
        <v>43170.926342592589</v>
      </c>
      <c r="M115" t="s">
        <v>53</v>
      </c>
      <c r="N115" t="s">
        <v>10</v>
      </c>
      <c r="O115">
        <v>9002</v>
      </c>
      <c r="P115">
        <v>0</v>
      </c>
      <c r="Q115">
        <v>9004</v>
      </c>
      <c r="R115">
        <v>0.1</v>
      </c>
      <c r="S115">
        <v>9002</v>
      </c>
      <c r="T115">
        <v>1</v>
      </c>
      <c r="U115">
        <v>9004</v>
      </c>
      <c r="V115">
        <v>0.9</v>
      </c>
      <c r="W115">
        <f t="shared" si="7"/>
        <v>1.89</v>
      </c>
      <c r="Z115">
        <f t="shared" si="8"/>
        <v>1.1303407388120221</v>
      </c>
      <c r="AA115">
        <f t="shared" si="9"/>
        <v>1.0165724023808935</v>
      </c>
      <c r="AB115">
        <f t="shared" si="10"/>
        <v>102.01657240238089</v>
      </c>
      <c r="AC115">
        <f t="shared" si="11"/>
        <v>0.93389873052312633</v>
      </c>
      <c r="AD115">
        <f t="shared" si="12"/>
        <v>1.0353398427141505</v>
      </c>
      <c r="AE115">
        <f t="shared" si="13"/>
        <v>2.5653398427141507</v>
      </c>
    </row>
    <row r="116" spans="1:31" x14ac:dyDescent="0.25">
      <c r="A116">
        <v>17</v>
      </c>
      <c r="B116" s="2">
        <v>9.929398148148149E-3</v>
      </c>
      <c r="C116">
        <v>39</v>
      </c>
      <c r="D116">
        <v>0</v>
      </c>
      <c r="E116">
        <v>39</v>
      </c>
      <c r="F116">
        <v>0</v>
      </c>
      <c r="G116" t="s">
        <v>10</v>
      </c>
      <c r="H116">
        <v>0</v>
      </c>
      <c r="I116">
        <v>98</v>
      </c>
      <c r="J116">
        <v>0.25459999999999999</v>
      </c>
      <c r="K116">
        <v>2</v>
      </c>
      <c r="L116" s="31">
        <v>43170.92659722222</v>
      </c>
      <c r="M116" t="s">
        <v>58</v>
      </c>
      <c r="N116" t="s">
        <v>10</v>
      </c>
      <c r="O116">
        <v>9002</v>
      </c>
      <c r="P116">
        <v>0</v>
      </c>
      <c r="Q116">
        <v>9004</v>
      </c>
      <c r="R116">
        <v>0.1</v>
      </c>
      <c r="S116">
        <v>9002</v>
      </c>
      <c r="T116">
        <v>1</v>
      </c>
      <c r="U116">
        <v>9004</v>
      </c>
      <c r="V116">
        <v>0.9</v>
      </c>
      <c r="W116">
        <f t="shared" si="7"/>
        <v>1.84</v>
      </c>
      <c r="Z116">
        <f t="shared" si="8"/>
        <v>1.1303407388120221</v>
      </c>
      <c r="AA116">
        <f t="shared" si="9"/>
        <v>1.0165724023808935</v>
      </c>
      <c r="AB116">
        <f t="shared" si="10"/>
        <v>102.01657240238089</v>
      </c>
      <c r="AC116">
        <f t="shared" si="11"/>
        <v>0.90993105052816692</v>
      </c>
      <c r="AD116">
        <f t="shared" si="12"/>
        <v>1.4107440404336244</v>
      </c>
      <c r="AE116">
        <f t="shared" si="13"/>
        <v>2.9407440404336245</v>
      </c>
    </row>
    <row r="117" spans="1:31" x14ac:dyDescent="0.25">
      <c r="A117">
        <v>18</v>
      </c>
      <c r="B117" s="2">
        <v>1.0409722222222221E-2</v>
      </c>
      <c r="C117">
        <v>0</v>
      </c>
      <c r="D117">
        <v>0</v>
      </c>
      <c r="E117">
        <v>0</v>
      </c>
      <c r="F117">
        <v>0</v>
      </c>
      <c r="G117" t="s">
        <v>10</v>
      </c>
      <c r="H117">
        <v>0</v>
      </c>
      <c r="I117">
        <v>98</v>
      </c>
      <c r="J117">
        <v>0.25459999999999999</v>
      </c>
      <c r="K117">
        <v>2</v>
      </c>
      <c r="L117" s="31">
        <v>43170.927071759259</v>
      </c>
      <c r="M117" t="s">
        <v>53</v>
      </c>
      <c r="N117" t="s">
        <v>10</v>
      </c>
      <c r="O117">
        <v>9002</v>
      </c>
      <c r="P117">
        <v>0</v>
      </c>
      <c r="Q117">
        <v>9004</v>
      </c>
      <c r="R117">
        <v>0.1</v>
      </c>
      <c r="S117">
        <v>9002</v>
      </c>
      <c r="T117">
        <v>1</v>
      </c>
      <c r="U117">
        <v>9004</v>
      </c>
      <c r="V117">
        <v>0.9</v>
      </c>
      <c r="W117">
        <f t="shared" si="7"/>
        <v>1.84</v>
      </c>
      <c r="Z117">
        <f t="shared" si="8"/>
        <v>1.1303407388120221</v>
      </c>
      <c r="AA117">
        <f t="shared" si="9"/>
        <v>1.0165724023808935</v>
      </c>
      <c r="AB117">
        <f t="shared" si="10"/>
        <v>102.01657240238089</v>
      </c>
      <c r="AC117">
        <f t="shared" si="11"/>
        <v>0.90993105052816692</v>
      </c>
      <c r="AD117">
        <f t="shared" si="12"/>
        <v>1.4107440404336244</v>
      </c>
      <c r="AE117">
        <f t="shared" si="13"/>
        <v>2.9407440404336245</v>
      </c>
    </row>
    <row r="118" spans="1:31" x14ac:dyDescent="0.25">
      <c r="A118">
        <v>19</v>
      </c>
      <c r="B118" s="2">
        <v>1.1136574074074075E-2</v>
      </c>
      <c r="C118">
        <v>8</v>
      </c>
      <c r="D118">
        <v>0</v>
      </c>
      <c r="E118">
        <v>8</v>
      </c>
      <c r="F118">
        <v>0</v>
      </c>
      <c r="G118" t="s">
        <v>10</v>
      </c>
      <c r="H118">
        <v>0</v>
      </c>
      <c r="I118">
        <v>97</v>
      </c>
      <c r="J118">
        <v>0.24779999999999999</v>
      </c>
      <c r="K118">
        <v>2</v>
      </c>
      <c r="L118" s="31">
        <v>43170.927800925929</v>
      </c>
      <c r="M118" t="s">
        <v>61</v>
      </c>
      <c r="N118" t="s">
        <v>10</v>
      </c>
      <c r="O118">
        <v>9002</v>
      </c>
      <c r="P118">
        <v>0.2</v>
      </c>
      <c r="Q118">
        <v>9004</v>
      </c>
      <c r="R118">
        <v>0.3</v>
      </c>
      <c r="S118">
        <v>9002</v>
      </c>
      <c r="T118">
        <v>0.8</v>
      </c>
      <c r="U118">
        <v>9004</v>
      </c>
      <c r="V118">
        <v>0.7</v>
      </c>
      <c r="W118">
        <f t="shared" si="7"/>
        <v>1.92</v>
      </c>
      <c r="Z118">
        <f t="shared" si="8"/>
        <v>1.1086172823433518</v>
      </c>
      <c r="AA118">
        <f t="shared" si="9"/>
        <v>1.0061992146014966</v>
      </c>
      <c r="AB118">
        <f t="shared" si="10"/>
        <v>102.00619921460149</v>
      </c>
      <c r="AC118">
        <f t="shared" si="11"/>
        <v>0.91233666269002267</v>
      </c>
      <c r="AD118">
        <f t="shared" si="12"/>
        <v>1.3730650951274632</v>
      </c>
      <c r="AE118">
        <f t="shared" si="13"/>
        <v>2.903065095127463</v>
      </c>
    </row>
    <row r="119" spans="1:31" x14ac:dyDescent="0.25">
      <c r="A119">
        <v>20</v>
      </c>
      <c r="B119" s="2">
        <v>1.1605324074074073E-2</v>
      </c>
      <c r="C119">
        <v>0</v>
      </c>
      <c r="D119">
        <v>0</v>
      </c>
      <c r="E119">
        <v>0</v>
      </c>
      <c r="F119">
        <v>0</v>
      </c>
      <c r="G119" t="s">
        <v>10</v>
      </c>
      <c r="H119">
        <v>0</v>
      </c>
      <c r="I119">
        <v>97</v>
      </c>
      <c r="J119">
        <v>0.24779999999999999</v>
      </c>
      <c r="K119">
        <v>2</v>
      </c>
      <c r="L119" s="31">
        <v>43170.92827546296</v>
      </c>
      <c r="M119" t="s">
        <v>53</v>
      </c>
      <c r="N119" t="s">
        <v>10</v>
      </c>
      <c r="O119">
        <v>9002</v>
      </c>
      <c r="P119">
        <v>0.2</v>
      </c>
      <c r="Q119">
        <v>9004</v>
      </c>
      <c r="R119">
        <v>0.3</v>
      </c>
      <c r="S119">
        <v>9002</v>
      </c>
      <c r="T119">
        <v>0.8</v>
      </c>
      <c r="U119">
        <v>9004</v>
      </c>
      <c r="V119">
        <v>0.7</v>
      </c>
      <c r="W119">
        <f t="shared" si="7"/>
        <v>1.92</v>
      </c>
      <c r="Z119">
        <f t="shared" si="8"/>
        <v>1.1086172823433518</v>
      </c>
      <c r="AA119">
        <f t="shared" si="9"/>
        <v>1.0061992146014966</v>
      </c>
      <c r="AB119">
        <f t="shared" si="10"/>
        <v>102.00619921460149</v>
      </c>
      <c r="AC119">
        <f t="shared" si="11"/>
        <v>0.91233666269002267</v>
      </c>
      <c r="AD119">
        <f t="shared" si="12"/>
        <v>1.3730650951274632</v>
      </c>
      <c r="AE119">
        <f t="shared" si="13"/>
        <v>2.903065095127463</v>
      </c>
    </row>
    <row r="120" spans="1:31" x14ac:dyDescent="0.25">
      <c r="A120">
        <v>21</v>
      </c>
      <c r="B120" s="2">
        <v>1.1859953703703704E-2</v>
      </c>
      <c r="C120">
        <v>10</v>
      </c>
      <c r="D120">
        <v>0</v>
      </c>
      <c r="E120">
        <v>10</v>
      </c>
      <c r="F120">
        <v>0</v>
      </c>
      <c r="G120" t="s">
        <v>11</v>
      </c>
      <c r="H120">
        <v>0</v>
      </c>
      <c r="I120">
        <v>97</v>
      </c>
      <c r="J120">
        <v>0.18365000000000001</v>
      </c>
      <c r="K120">
        <v>2</v>
      </c>
      <c r="L120" s="31">
        <v>43170.928530092591</v>
      </c>
      <c r="M120" t="s">
        <v>60</v>
      </c>
      <c r="N120" t="s">
        <v>11</v>
      </c>
      <c r="O120">
        <v>9003</v>
      </c>
      <c r="P120">
        <v>0.5</v>
      </c>
      <c r="Q120">
        <v>9002</v>
      </c>
      <c r="R120">
        <v>0.6</v>
      </c>
      <c r="S120">
        <v>9003</v>
      </c>
      <c r="T120">
        <v>0.5</v>
      </c>
      <c r="U120">
        <v>9002</v>
      </c>
      <c r="V120">
        <v>0.4</v>
      </c>
      <c r="W120">
        <f t="shared" si="7"/>
        <v>2.06</v>
      </c>
      <c r="Z120">
        <f t="shared" si="8"/>
        <v>1.1086172823433518</v>
      </c>
      <c r="AA120">
        <f t="shared" si="9"/>
        <v>1.0061992146014966</v>
      </c>
      <c r="AB120">
        <f t="shared" si="10"/>
        <v>102.00619921460149</v>
      </c>
      <c r="AC120">
        <f t="shared" si="11"/>
        <v>0.93503078330517608</v>
      </c>
      <c r="AD120">
        <f t="shared" si="12"/>
        <v>1.0176085743347807</v>
      </c>
      <c r="AE120">
        <f t="shared" si="13"/>
        <v>2.5476085743347809</v>
      </c>
    </row>
    <row r="121" spans="1:31" x14ac:dyDescent="0.25">
      <c r="A121">
        <v>22</v>
      </c>
      <c r="B121" s="2">
        <v>1.2322916666666668E-2</v>
      </c>
      <c r="C121">
        <v>0</v>
      </c>
      <c r="D121">
        <v>0</v>
      </c>
      <c r="E121">
        <v>0</v>
      </c>
      <c r="F121">
        <v>0</v>
      </c>
      <c r="G121" t="s">
        <v>11</v>
      </c>
      <c r="H121">
        <v>0</v>
      </c>
      <c r="I121">
        <v>97</v>
      </c>
      <c r="J121">
        <v>0.18365000000000001</v>
      </c>
      <c r="K121">
        <v>2</v>
      </c>
      <c r="L121" s="31">
        <v>43170.928993055553</v>
      </c>
      <c r="M121" t="s">
        <v>53</v>
      </c>
      <c r="N121" t="s">
        <v>11</v>
      </c>
      <c r="O121">
        <v>9003</v>
      </c>
      <c r="P121">
        <v>0.5</v>
      </c>
      <c r="Q121">
        <v>9002</v>
      </c>
      <c r="R121">
        <v>0.6</v>
      </c>
      <c r="S121">
        <v>9003</v>
      </c>
      <c r="T121">
        <v>0.5</v>
      </c>
      <c r="U121">
        <v>9002</v>
      </c>
      <c r="V121">
        <v>0.4</v>
      </c>
      <c r="W121">
        <f t="shared" si="7"/>
        <v>2.06</v>
      </c>
      <c r="Z121">
        <f t="shared" si="8"/>
        <v>1.1086172823433518</v>
      </c>
      <c r="AA121">
        <f t="shared" si="9"/>
        <v>1.0061992146014966</v>
      </c>
      <c r="AB121">
        <f t="shared" si="10"/>
        <v>102.00619921460149</v>
      </c>
      <c r="AC121">
        <f t="shared" si="11"/>
        <v>0.93503078330517608</v>
      </c>
      <c r="AD121">
        <f t="shared" si="12"/>
        <v>1.0176085743347807</v>
      </c>
      <c r="AE121">
        <f t="shared" si="13"/>
        <v>2.5476085743347809</v>
      </c>
    </row>
    <row r="122" spans="1:31" x14ac:dyDescent="0.25">
      <c r="A122">
        <v>23</v>
      </c>
      <c r="B122" s="2">
        <v>1.258912037037037E-2</v>
      </c>
      <c r="C122">
        <v>9</v>
      </c>
      <c r="D122">
        <v>0</v>
      </c>
      <c r="E122">
        <v>9</v>
      </c>
      <c r="F122">
        <v>0</v>
      </c>
      <c r="G122" t="s">
        <v>10</v>
      </c>
      <c r="H122">
        <v>0</v>
      </c>
      <c r="I122">
        <v>97</v>
      </c>
      <c r="J122">
        <v>0.20349999999999999</v>
      </c>
      <c r="K122">
        <v>2</v>
      </c>
      <c r="L122" s="31">
        <v>43170.929259259261</v>
      </c>
      <c r="M122" t="s">
        <v>59</v>
      </c>
      <c r="N122" t="s">
        <v>10</v>
      </c>
      <c r="O122">
        <v>9002</v>
      </c>
      <c r="P122">
        <v>0</v>
      </c>
      <c r="Q122">
        <v>9004</v>
      </c>
      <c r="R122">
        <v>0.1</v>
      </c>
      <c r="S122">
        <v>9002</v>
      </c>
      <c r="T122">
        <v>1</v>
      </c>
      <c r="U122">
        <v>9004</v>
      </c>
      <c r="V122">
        <v>0.9</v>
      </c>
      <c r="W122">
        <f t="shared" si="7"/>
        <v>1.87</v>
      </c>
      <c r="Z122">
        <f t="shared" si="8"/>
        <v>1.1086172823433518</v>
      </c>
      <c r="AA122">
        <f t="shared" si="9"/>
        <v>1.0061992146014966</v>
      </c>
      <c r="AB122">
        <f t="shared" si="10"/>
        <v>102.00619921460149</v>
      </c>
      <c r="AC122">
        <f t="shared" si="11"/>
        <v>0.92800851839152387</v>
      </c>
      <c r="AD122">
        <f t="shared" si="12"/>
        <v>1.12759784850056</v>
      </c>
      <c r="AE122">
        <f t="shared" si="13"/>
        <v>2.65759784850056</v>
      </c>
    </row>
    <row r="123" spans="1:31" x14ac:dyDescent="0.25">
      <c r="A123">
        <v>24</v>
      </c>
      <c r="B123" s="2">
        <v>1.3049768518518518E-2</v>
      </c>
      <c r="C123">
        <v>0</v>
      </c>
      <c r="D123">
        <v>0</v>
      </c>
      <c r="E123">
        <v>0</v>
      </c>
      <c r="F123">
        <v>0</v>
      </c>
      <c r="G123" t="s">
        <v>10</v>
      </c>
      <c r="H123">
        <v>0</v>
      </c>
      <c r="I123">
        <v>97</v>
      </c>
      <c r="J123">
        <v>0.20349999999999999</v>
      </c>
      <c r="K123">
        <v>2</v>
      </c>
      <c r="L123" s="31">
        <v>43170.929722222223</v>
      </c>
      <c r="M123" t="s">
        <v>53</v>
      </c>
      <c r="N123" t="s">
        <v>10</v>
      </c>
      <c r="O123">
        <v>9002</v>
      </c>
      <c r="P123">
        <v>0</v>
      </c>
      <c r="Q123">
        <v>9004</v>
      </c>
      <c r="R123">
        <v>0.1</v>
      </c>
      <c r="S123">
        <v>9002</v>
      </c>
      <c r="T123">
        <v>1</v>
      </c>
      <c r="U123">
        <v>9004</v>
      </c>
      <c r="V123">
        <v>0.9</v>
      </c>
      <c r="W123">
        <f t="shared" si="7"/>
        <v>1.87</v>
      </c>
      <c r="Z123">
        <f t="shared" si="8"/>
        <v>1.1086172823433518</v>
      </c>
      <c r="AA123">
        <f t="shared" si="9"/>
        <v>1.0061992146014966</v>
      </c>
      <c r="AB123">
        <f t="shared" si="10"/>
        <v>102.00619921460149</v>
      </c>
      <c r="AC123">
        <f t="shared" si="11"/>
        <v>0.92800851839152387</v>
      </c>
      <c r="AD123">
        <f t="shared" si="12"/>
        <v>1.12759784850056</v>
      </c>
      <c r="AE123">
        <f t="shared" si="13"/>
        <v>2.65759784850056</v>
      </c>
    </row>
    <row r="124" spans="1:31" x14ac:dyDescent="0.25">
      <c r="A124">
        <v>25</v>
      </c>
      <c r="B124" s="2">
        <v>1.4225694444444444E-2</v>
      </c>
      <c r="C124">
        <v>8</v>
      </c>
      <c r="D124">
        <v>0</v>
      </c>
      <c r="E124">
        <v>8</v>
      </c>
      <c r="F124">
        <v>0</v>
      </c>
      <c r="G124" t="s">
        <v>11</v>
      </c>
      <c r="H124">
        <v>0</v>
      </c>
      <c r="I124">
        <v>96.5</v>
      </c>
      <c r="J124">
        <v>0.16750000000000001</v>
      </c>
      <c r="K124">
        <v>2</v>
      </c>
      <c r="L124" s="31">
        <v>43170.930891203701</v>
      </c>
      <c r="M124" t="s">
        <v>61</v>
      </c>
      <c r="N124" t="s">
        <v>11</v>
      </c>
      <c r="O124">
        <v>9003</v>
      </c>
      <c r="P124">
        <v>0.5</v>
      </c>
      <c r="Q124">
        <v>9002</v>
      </c>
      <c r="R124">
        <v>0.6</v>
      </c>
      <c r="S124">
        <v>9003</v>
      </c>
      <c r="T124">
        <v>0.5</v>
      </c>
      <c r="U124">
        <v>9002</v>
      </c>
      <c r="V124">
        <v>0.4</v>
      </c>
      <c r="W124">
        <f t="shared" si="7"/>
        <v>2.0499999999999998</v>
      </c>
      <c r="Z124">
        <f t="shared" si="8"/>
        <v>1.0977555541090167</v>
      </c>
      <c r="AA124">
        <f t="shared" si="9"/>
        <v>1.0010126207117982</v>
      </c>
      <c r="AB124">
        <f t="shared" si="10"/>
        <v>102.0010126207118</v>
      </c>
      <c r="AC124">
        <f t="shared" si="11"/>
        <v>0.94074411218958354</v>
      </c>
      <c r="AD124">
        <f t="shared" si="12"/>
        <v>0.92812107923264775</v>
      </c>
      <c r="AE124">
        <f t="shared" si="13"/>
        <v>2.4581210792326478</v>
      </c>
    </row>
    <row r="125" spans="1:31" x14ac:dyDescent="0.25">
      <c r="A125">
        <v>26</v>
      </c>
      <c r="B125" s="2">
        <v>1.4690972222222223E-2</v>
      </c>
      <c r="C125">
        <v>9</v>
      </c>
      <c r="D125">
        <v>0</v>
      </c>
      <c r="E125">
        <v>9</v>
      </c>
      <c r="F125">
        <v>0</v>
      </c>
      <c r="G125" t="s">
        <v>11</v>
      </c>
      <c r="H125">
        <v>0</v>
      </c>
      <c r="I125">
        <v>95.5</v>
      </c>
      <c r="J125">
        <v>0.14149999999999999</v>
      </c>
      <c r="K125">
        <v>2</v>
      </c>
      <c r="L125" s="31">
        <v>43170.931354166663</v>
      </c>
      <c r="M125" t="s">
        <v>59</v>
      </c>
      <c r="N125" t="s">
        <v>11</v>
      </c>
      <c r="O125">
        <v>9003</v>
      </c>
      <c r="P125">
        <v>0.5</v>
      </c>
      <c r="Q125">
        <v>9002</v>
      </c>
      <c r="R125">
        <v>0.6</v>
      </c>
      <c r="S125">
        <v>9003</v>
      </c>
      <c r="T125">
        <v>0.5</v>
      </c>
      <c r="U125">
        <v>9002</v>
      </c>
      <c r="V125">
        <v>0.4</v>
      </c>
      <c r="W125">
        <f t="shared" si="7"/>
        <v>2.04</v>
      </c>
      <c r="Z125">
        <f t="shared" si="8"/>
        <v>1.0760320976403464</v>
      </c>
      <c r="AA125">
        <f t="shared" si="9"/>
        <v>0.99063943293240142</v>
      </c>
      <c r="AB125">
        <f t="shared" si="10"/>
        <v>101.9906394329324</v>
      </c>
      <c r="AC125">
        <f t="shared" si="11"/>
        <v>0.94994204104373758</v>
      </c>
      <c r="AD125">
        <f t="shared" si="12"/>
        <v>0.78405452365026651</v>
      </c>
      <c r="AE125">
        <f t="shared" si="13"/>
        <v>2.3140545236502668</v>
      </c>
    </row>
    <row r="126" spans="1:31" x14ac:dyDescent="0.25">
      <c r="A126">
        <v>27</v>
      </c>
      <c r="B126" s="2">
        <v>1.5155092592592593E-2</v>
      </c>
      <c r="C126">
        <v>0</v>
      </c>
      <c r="D126">
        <v>0</v>
      </c>
      <c r="E126">
        <v>0</v>
      </c>
      <c r="F126">
        <v>0</v>
      </c>
      <c r="G126" t="s">
        <v>11</v>
      </c>
      <c r="H126">
        <v>0</v>
      </c>
      <c r="I126">
        <v>95.5</v>
      </c>
      <c r="J126">
        <v>0.14149999999999999</v>
      </c>
      <c r="K126">
        <v>2</v>
      </c>
      <c r="L126" s="31">
        <v>43170.931817129633</v>
      </c>
      <c r="M126" t="s">
        <v>53</v>
      </c>
      <c r="N126" t="s">
        <v>11</v>
      </c>
      <c r="O126">
        <v>9003</v>
      </c>
      <c r="P126">
        <v>0.5</v>
      </c>
      <c r="Q126">
        <v>9002</v>
      </c>
      <c r="R126">
        <v>0.6</v>
      </c>
      <c r="S126">
        <v>9003</v>
      </c>
      <c r="T126">
        <v>0.5</v>
      </c>
      <c r="U126">
        <v>9002</v>
      </c>
      <c r="V126">
        <v>0.4</v>
      </c>
      <c r="W126">
        <f t="shared" si="7"/>
        <v>2.04</v>
      </c>
      <c r="Z126">
        <f t="shared" si="8"/>
        <v>1.0760320976403464</v>
      </c>
      <c r="AA126">
        <f t="shared" si="9"/>
        <v>0.99063943293240142</v>
      </c>
      <c r="AB126">
        <f t="shared" si="10"/>
        <v>101.9906394329324</v>
      </c>
      <c r="AC126">
        <f t="shared" si="11"/>
        <v>0.94994204104373758</v>
      </c>
      <c r="AD126">
        <f t="shared" si="12"/>
        <v>0.78405452365026651</v>
      </c>
      <c r="AE126">
        <f t="shared" si="13"/>
        <v>2.3140545236502668</v>
      </c>
    </row>
    <row r="127" spans="1:31" x14ac:dyDescent="0.25">
      <c r="A127">
        <v>28</v>
      </c>
      <c r="B127" s="2">
        <v>1.540740740740741E-2</v>
      </c>
      <c r="C127">
        <v>8</v>
      </c>
      <c r="D127">
        <v>0</v>
      </c>
      <c r="E127">
        <v>8</v>
      </c>
      <c r="F127">
        <v>0</v>
      </c>
      <c r="G127" t="s">
        <v>10</v>
      </c>
      <c r="H127">
        <v>0</v>
      </c>
      <c r="I127">
        <v>95.5</v>
      </c>
      <c r="J127">
        <v>0.21704999999999999</v>
      </c>
      <c r="K127">
        <v>2</v>
      </c>
      <c r="L127" s="31">
        <v>43170.932071759256</v>
      </c>
      <c r="M127" t="s">
        <v>61</v>
      </c>
      <c r="N127" t="s">
        <v>10</v>
      </c>
      <c r="O127">
        <v>9002</v>
      </c>
      <c r="P127">
        <v>0.5</v>
      </c>
      <c r="Q127">
        <v>9004</v>
      </c>
      <c r="R127">
        <v>0.4</v>
      </c>
      <c r="S127">
        <v>9002</v>
      </c>
      <c r="T127">
        <v>0.5</v>
      </c>
      <c r="U127">
        <v>9004</v>
      </c>
      <c r="V127">
        <v>0.6</v>
      </c>
      <c r="W127">
        <f t="shared" si="7"/>
        <v>1.98</v>
      </c>
      <c r="Z127">
        <f t="shared" si="8"/>
        <v>1.0760320976403464</v>
      </c>
      <c r="AA127">
        <f t="shared" si="9"/>
        <v>0.99063943293240142</v>
      </c>
      <c r="AB127">
        <f t="shared" si="10"/>
        <v>101.9906394329324</v>
      </c>
      <c r="AC127">
        <f t="shared" si="11"/>
        <v>0.92321498239253197</v>
      </c>
      <c r="AD127">
        <f t="shared" si="12"/>
        <v>1.2026786880444549</v>
      </c>
      <c r="AE127">
        <f t="shared" si="13"/>
        <v>2.7326786880444551</v>
      </c>
    </row>
    <row r="128" spans="1:31" x14ac:dyDescent="0.25">
      <c r="A128">
        <v>29</v>
      </c>
      <c r="B128" s="2">
        <v>1.5869212962962963E-2</v>
      </c>
      <c r="C128">
        <v>0</v>
      </c>
      <c r="D128">
        <v>0</v>
      </c>
      <c r="E128">
        <v>0</v>
      </c>
      <c r="F128">
        <v>0</v>
      </c>
      <c r="G128" t="s">
        <v>10</v>
      </c>
      <c r="H128">
        <v>0</v>
      </c>
      <c r="I128">
        <v>95.5</v>
      </c>
      <c r="J128">
        <v>0.21704999999999999</v>
      </c>
      <c r="K128">
        <v>2</v>
      </c>
      <c r="L128" s="31">
        <v>43170.932534722226</v>
      </c>
      <c r="M128" t="s">
        <v>53</v>
      </c>
      <c r="N128" t="s">
        <v>10</v>
      </c>
      <c r="O128">
        <v>9002</v>
      </c>
      <c r="P128">
        <v>0.5</v>
      </c>
      <c r="Q128">
        <v>9004</v>
      </c>
      <c r="R128">
        <v>0.4</v>
      </c>
      <c r="S128">
        <v>9002</v>
      </c>
      <c r="T128">
        <v>0.5</v>
      </c>
      <c r="U128">
        <v>9004</v>
      </c>
      <c r="V128">
        <v>0.6</v>
      </c>
      <c r="W128">
        <f t="shared" si="7"/>
        <v>1.98</v>
      </c>
      <c r="Z128">
        <f t="shared" si="8"/>
        <v>1.0760320976403464</v>
      </c>
      <c r="AA128">
        <f t="shared" si="9"/>
        <v>0.99063943293240142</v>
      </c>
      <c r="AB128">
        <f t="shared" si="10"/>
        <v>101.9906394329324</v>
      </c>
      <c r="AC128">
        <f t="shared" si="11"/>
        <v>0.92321498239253197</v>
      </c>
      <c r="AD128">
        <f t="shared" si="12"/>
        <v>1.2026786880444549</v>
      </c>
      <c r="AE128">
        <f t="shared" si="13"/>
        <v>2.7326786880444551</v>
      </c>
    </row>
    <row r="129" spans="1:31" x14ac:dyDescent="0.25">
      <c r="A129">
        <v>30</v>
      </c>
      <c r="B129" s="2">
        <v>1.6133101851851853E-2</v>
      </c>
      <c r="C129">
        <v>12</v>
      </c>
      <c r="D129">
        <v>0</v>
      </c>
      <c r="E129">
        <v>12</v>
      </c>
      <c r="F129">
        <v>0</v>
      </c>
      <c r="G129" t="s">
        <v>10</v>
      </c>
      <c r="H129">
        <v>0</v>
      </c>
      <c r="I129">
        <v>95.5</v>
      </c>
      <c r="J129">
        <v>0.21460000000000001</v>
      </c>
      <c r="K129">
        <v>2</v>
      </c>
      <c r="L129" s="31">
        <v>43170.932800925926</v>
      </c>
      <c r="M129" t="s">
        <v>52</v>
      </c>
      <c r="N129" t="s">
        <v>10</v>
      </c>
      <c r="O129">
        <v>9002</v>
      </c>
      <c r="P129">
        <v>0.3</v>
      </c>
      <c r="Q129">
        <v>9004</v>
      </c>
      <c r="R129">
        <v>0.3</v>
      </c>
      <c r="S129">
        <v>9002</v>
      </c>
      <c r="T129">
        <v>0.7</v>
      </c>
      <c r="U129">
        <v>9004</v>
      </c>
      <c r="V129">
        <v>0.7</v>
      </c>
      <c r="W129">
        <f t="shared" si="7"/>
        <v>1.94</v>
      </c>
      <c r="Z129">
        <f t="shared" si="8"/>
        <v>1.0760320976403464</v>
      </c>
      <c r="AA129">
        <f t="shared" si="9"/>
        <v>0.99063943293240142</v>
      </c>
      <c r="AB129">
        <f t="shared" si="10"/>
        <v>101.9906394329324</v>
      </c>
      <c r="AC129">
        <f t="shared" si="11"/>
        <v>0.92408171030378883</v>
      </c>
      <c r="AD129">
        <f t="shared" si="12"/>
        <v>1.1891031856914998</v>
      </c>
      <c r="AE129">
        <f t="shared" si="13"/>
        <v>2.7191031856915</v>
      </c>
    </row>
    <row r="130" spans="1:31" x14ac:dyDescent="0.25">
      <c r="A130">
        <v>31</v>
      </c>
      <c r="B130" s="2">
        <v>1.6587962962962964E-2</v>
      </c>
      <c r="C130">
        <v>0</v>
      </c>
      <c r="D130">
        <v>0</v>
      </c>
      <c r="E130">
        <v>0</v>
      </c>
      <c r="F130">
        <v>0</v>
      </c>
      <c r="G130" t="s">
        <v>10</v>
      </c>
      <c r="H130">
        <v>0</v>
      </c>
      <c r="I130">
        <v>95.5</v>
      </c>
      <c r="J130">
        <v>0.21460000000000001</v>
      </c>
      <c r="K130">
        <v>2</v>
      </c>
      <c r="L130" s="31">
        <v>43170.933252314811</v>
      </c>
      <c r="M130" t="s">
        <v>53</v>
      </c>
      <c r="N130" t="s">
        <v>10</v>
      </c>
      <c r="O130">
        <v>9002</v>
      </c>
      <c r="P130">
        <v>0.3</v>
      </c>
      <c r="Q130">
        <v>9004</v>
      </c>
      <c r="R130">
        <v>0.3</v>
      </c>
      <c r="S130">
        <v>9002</v>
      </c>
      <c r="T130">
        <v>0.7</v>
      </c>
      <c r="U130">
        <v>9004</v>
      </c>
      <c r="V130">
        <v>0.7</v>
      </c>
      <c r="W130">
        <f t="shared" si="7"/>
        <v>1.94</v>
      </c>
      <c r="Z130">
        <f t="shared" si="8"/>
        <v>1.0760320976403464</v>
      </c>
      <c r="AA130">
        <f t="shared" si="9"/>
        <v>0.99063943293240142</v>
      </c>
      <c r="AB130">
        <f t="shared" si="10"/>
        <v>101.9906394329324</v>
      </c>
      <c r="AC130">
        <f t="shared" si="11"/>
        <v>0.92408171030378883</v>
      </c>
      <c r="AD130">
        <f t="shared" si="12"/>
        <v>1.1891031856914998</v>
      </c>
      <c r="AE130">
        <f t="shared" si="13"/>
        <v>2.7191031856915</v>
      </c>
    </row>
    <row r="131" spans="1:31" x14ac:dyDescent="0.25">
      <c r="A131">
        <v>32</v>
      </c>
      <c r="B131" s="2">
        <v>1.7777777777777778E-2</v>
      </c>
      <c r="C131">
        <v>11</v>
      </c>
      <c r="D131">
        <v>0</v>
      </c>
      <c r="E131">
        <v>11</v>
      </c>
      <c r="F131">
        <v>0</v>
      </c>
      <c r="G131" t="s">
        <v>10</v>
      </c>
      <c r="H131">
        <v>0</v>
      </c>
      <c r="I131">
        <v>95</v>
      </c>
      <c r="J131">
        <v>0.1837</v>
      </c>
      <c r="K131">
        <v>2</v>
      </c>
      <c r="L131" s="31">
        <v>43170.934444444443</v>
      </c>
      <c r="M131" t="s">
        <v>62</v>
      </c>
      <c r="N131" t="s">
        <v>10</v>
      </c>
      <c r="O131">
        <v>9002</v>
      </c>
      <c r="P131">
        <v>0.5</v>
      </c>
      <c r="Q131">
        <v>9004</v>
      </c>
      <c r="R131">
        <v>0.4</v>
      </c>
      <c r="S131">
        <v>9002</v>
      </c>
      <c r="T131">
        <v>0.5</v>
      </c>
      <c r="U131">
        <v>9004</v>
      </c>
      <c r="V131">
        <v>0.6</v>
      </c>
      <c r="W131">
        <f t="shared" si="7"/>
        <v>1.99</v>
      </c>
      <c r="Z131">
        <f t="shared" si="8"/>
        <v>1.0651703694060111</v>
      </c>
      <c r="AA131">
        <f t="shared" si="9"/>
        <v>0.98545283904270298</v>
      </c>
      <c r="AB131">
        <f t="shared" si="10"/>
        <v>101.98545283904271</v>
      </c>
      <c r="AC131">
        <f t="shared" si="11"/>
        <v>0.9350130949804567</v>
      </c>
      <c r="AD131">
        <f t="shared" si="12"/>
        <v>1.0178856254032083</v>
      </c>
      <c r="AE131">
        <f t="shared" si="13"/>
        <v>2.5478856254032083</v>
      </c>
    </row>
    <row r="132" spans="1:31" x14ac:dyDescent="0.25">
      <c r="A132">
        <v>33</v>
      </c>
      <c r="B132" s="2">
        <v>1.9168981481481481E-2</v>
      </c>
      <c r="C132">
        <v>8</v>
      </c>
      <c r="D132">
        <v>0</v>
      </c>
      <c r="E132">
        <v>8</v>
      </c>
      <c r="F132">
        <v>0</v>
      </c>
      <c r="G132" t="s">
        <v>46</v>
      </c>
      <c r="H132">
        <v>0</v>
      </c>
      <c r="I132">
        <v>94</v>
      </c>
      <c r="J132">
        <v>0.20699999999999999</v>
      </c>
      <c r="K132">
        <v>2</v>
      </c>
      <c r="L132" s="31">
        <v>43170.935833333337</v>
      </c>
      <c r="M132" t="s">
        <v>61</v>
      </c>
      <c r="N132" t="s">
        <v>46</v>
      </c>
      <c r="O132">
        <v>9005</v>
      </c>
      <c r="P132">
        <v>0.5</v>
      </c>
      <c r="Q132">
        <v>9002</v>
      </c>
      <c r="R132">
        <v>0.5</v>
      </c>
      <c r="S132">
        <v>9005</v>
      </c>
      <c r="T132">
        <v>0.5</v>
      </c>
      <c r="U132">
        <v>9002</v>
      </c>
      <c r="V132">
        <v>0.5</v>
      </c>
      <c r="W132">
        <f t="shared" si="7"/>
        <v>1.97</v>
      </c>
      <c r="Z132">
        <f t="shared" si="8"/>
        <v>1.0434469129373407</v>
      </c>
      <c r="AA132">
        <f t="shared" si="9"/>
        <v>0.97507965126330609</v>
      </c>
      <c r="AB132">
        <f t="shared" si="10"/>
        <v>101.9750796512633</v>
      </c>
      <c r="AC132">
        <f t="shared" si="11"/>
        <v>0.92677033566115696</v>
      </c>
      <c r="AD132">
        <f t="shared" si="12"/>
        <v>1.1469914232904959</v>
      </c>
      <c r="AE132">
        <f t="shared" si="13"/>
        <v>2.6769914232904961</v>
      </c>
    </row>
    <row r="133" spans="1:31" x14ac:dyDescent="0.25">
      <c r="A133">
        <v>34</v>
      </c>
      <c r="B133" s="2">
        <v>1.9641203703703706E-2</v>
      </c>
      <c r="C133">
        <v>9</v>
      </c>
      <c r="D133">
        <v>0</v>
      </c>
      <c r="E133">
        <v>9</v>
      </c>
      <c r="F133">
        <v>0</v>
      </c>
      <c r="G133" t="s">
        <v>11</v>
      </c>
      <c r="H133">
        <v>0</v>
      </c>
      <c r="I133">
        <v>94.5</v>
      </c>
      <c r="J133">
        <v>0.2152</v>
      </c>
      <c r="K133">
        <v>2</v>
      </c>
      <c r="L133" s="31">
        <v>43170.936307870368</v>
      </c>
      <c r="M133" t="s">
        <v>59</v>
      </c>
      <c r="N133" t="s">
        <v>11</v>
      </c>
      <c r="O133">
        <v>9003</v>
      </c>
      <c r="P133">
        <v>0.5</v>
      </c>
      <c r="Q133">
        <v>9002</v>
      </c>
      <c r="R133">
        <v>0.6</v>
      </c>
      <c r="S133">
        <v>9003</v>
      </c>
      <c r="T133">
        <v>0.5</v>
      </c>
      <c r="U133">
        <v>9002</v>
      </c>
      <c r="V133">
        <v>0.4</v>
      </c>
      <c r="W133">
        <f t="shared" ref="W133:W196" si="14">ROUND(AC133*T133 + AC133*V133 + Z133*P133+Z133*R133, 2)</f>
        <v>1.99</v>
      </c>
      <c r="Z133">
        <f t="shared" ref="Z133:Z196" si="15">(I133-$Y$6)/($Y$7-$Y$6)</f>
        <v>1.054308641171676</v>
      </c>
      <c r="AA133">
        <f t="shared" ref="AA133:AA196" si="16">(I133-$Y$3)/$Y$4</f>
        <v>0.98026624515300453</v>
      </c>
      <c r="AB133">
        <f t="shared" ref="AB133:AB196" si="17">AA133+$Y$8+1</f>
        <v>101.980266245153</v>
      </c>
      <c r="AC133">
        <f t="shared" ref="AC133:AC196" si="18">(J133-$Y$14)/($Y$15-$Y$14)</f>
        <v>0.92386945040715451</v>
      </c>
      <c r="AD133">
        <f t="shared" ref="AD133:AD196" si="19">(J133-$Y$11)/$Y$12</f>
        <v>1.1924277985126315</v>
      </c>
      <c r="AE133">
        <f t="shared" ref="AE133:AE196" si="20">AD133+$Y$16+1</f>
        <v>2.7224277985126317</v>
      </c>
    </row>
    <row r="134" spans="1:31" x14ac:dyDescent="0.25">
      <c r="A134">
        <v>35</v>
      </c>
      <c r="B134" s="2">
        <v>2.0097222222222221E-2</v>
      </c>
      <c r="C134">
        <v>0</v>
      </c>
      <c r="D134">
        <v>0</v>
      </c>
      <c r="E134">
        <v>0</v>
      </c>
      <c r="F134">
        <v>0</v>
      </c>
      <c r="G134" t="s">
        <v>11</v>
      </c>
      <c r="H134">
        <v>0</v>
      </c>
      <c r="I134">
        <v>94.5</v>
      </c>
      <c r="J134">
        <v>0.2152</v>
      </c>
      <c r="K134">
        <v>2</v>
      </c>
      <c r="L134" s="31">
        <v>43170.936759259261</v>
      </c>
      <c r="M134" t="s">
        <v>53</v>
      </c>
      <c r="N134" t="s">
        <v>11</v>
      </c>
      <c r="O134">
        <v>9003</v>
      </c>
      <c r="P134">
        <v>0.5</v>
      </c>
      <c r="Q134">
        <v>9002</v>
      </c>
      <c r="R134">
        <v>0.6</v>
      </c>
      <c r="S134">
        <v>9003</v>
      </c>
      <c r="T134">
        <v>0.5</v>
      </c>
      <c r="U134">
        <v>9002</v>
      </c>
      <c r="V134">
        <v>0.4</v>
      </c>
      <c r="W134">
        <f t="shared" si="14"/>
        <v>1.99</v>
      </c>
      <c r="Z134">
        <f t="shared" si="15"/>
        <v>1.054308641171676</v>
      </c>
      <c r="AA134">
        <f t="shared" si="16"/>
        <v>0.98026624515300453</v>
      </c>
      <c r="AB134">
        <f t="shared" si="17"/>
        <v>101.980266245153</v>
      </c>
      <c r="AC134">
        <f t="shared" si="18"/>
        <v>0.92386945040715451</v>
      </c>
      <c r="AD134">
        <f t="shared" si="19"/>
        <v>1.1924277985126315</v>
      </c>
      <c r="AE134">
        <f t="shared" si="20"/>
        <v>2.7224277985126317</v>
      </c>
    </row>
    <row r="135" spans="1:31" x14ac:dyDescent="0.25">
      <c r="A135">
        <v>36</v>
      </c>
      <c r="B135" s="2">
        <v>2.0353009259259262E-2</v>
      </c>
      <c r="C135">
        <v>10</v>
      </c>
      <c r="D135">
        <v>0</v>
      </c>
      <c r="E135">
        <v>10</v>
      </c>
      <c r="F135">
        <v>0</v>
      </c>
      <c r="G135" t="s">
        <v>46</v>
      </c>
      <c r="H135">
        <v>0</v>
      </c>
      <c r="I135">
        <v>94</v>
      </c>
      <c r="J135">
        <v>0.17305000000000001</v>
      </c>
      <c r="K135">
        <v>2</v>
      </c>
      <c r="L135" s="31">
        <v>43170.937013888892</v>
      </c>
      <c r="M135" t="s">
        <v>60</v>
      </c>
      <c r="N135" t="s">
        <v>46</v>
      </c>
      <c r="O135">
        <v>9005</v>
      </c>
      <c r="P135">
        <v>0.5</v>
      </c>
      <c r="Q135">
        <v>9002</v>
      </c>
      <c r="R135">
        <v>0.5</v>
      </c>
      <c r="S135">
        <v>9005</v>
      </c>
      <c r="T135">
        <v>0.5</v>
      </c>
      <c r="U135">
        <v>9002</v>
      </c>
      <c r="V135">
        <v>0.5</v>
      </c>
      <c r="W135">
        <f t="shared" si="14"/>
        <v>1.98</v>
      </c>
      <c r="Z135">
        <f t="shared" si="15"/>
        <v>1.0434469129373407</v>
      </c>
      <c r="AA135">
        <f t="shared" si="16"/>
        <v>0.97507965126330609</v>
      </c>
      <c r="AB135">
        <f t="shared" si="17"/>
        <v>101.9750796512633</v>
      </c>
      <c r="AC135">
        <f t="shared" si="18"/>
        <v>0.93878070814571601</v>
      </c>
      <c r="AD135">
        <f t="shared" si="19"/>
        <v>0.95887374782811752</v>
      </c>
      <c r="AE135">
        <f t="shared" si="20"/>
        <v>2.4888737478281175</v>
      </c>
    </row>
    <row r="136" spans="1:31" x14ac:dyDescent="0.25">
      <c r="A136">
        <v>37</v>
      </c>
      <c r="B136" s="2">
        <v>2.0833333333333332E-2</v>
      </c>
      <c r="C136">
        <v>11</v>
      </c>
      <c r="D136">
        <v>0</v>
      </c>
      <c r="E136">
        <v>11</v>
      </c>
      <c r="F136">
        <v>0</v>
      </c>
      <c r="G136" t="s">
        <v>10</v>
      </c>
      <c r="H136">
        <v>0</v>
      </c>
      <c r="I136">
        <v>94.5</v>
      </c>
      <c r="J136">
        <v>0.17785000000000001</v>
      </c>
      <c r="K136">
        <v>2</v>
      </c>
      <c r="L136" s="31">
        <v>43170.9375</v>
      </c>
      <c r="M136" t="s">
        <v>62</v>
      </c>
      <c r="N136" t="s">
        <v>10</v>
      </c>
      <c r="O136">
        <v>9002</v>
      </c>
      <c r="P136">
        <v>0.4</v>
      </c>
      <c r="Q136">
        <v>9004</v>
      </c>
      <c r="R136">
        <v>0.4</v>
      </c>
      <c r="S136">
        <v>9002</v>
      </c>
      <c r="T136">
        <v>0.6</v>
      </c>
      <c r="U136">
        <v>9004</v>
      </c>
      <c r="V136">
        <v>0.6</v>
      </c>
      <c r="W136">
        <f t="shared" si="14"/>
        <v>1.97</v>
      </c>
      <c r="Z136">
        <f t="shared" si="15"/>
        <v>1.054308641171676</v>
      </c>
      <c r="AA136">
        <f t="shared" si="16"/>
        <v>0.98026624515300453</v>
      </c>
      <c r="AB136">
        <f t="shared" si="17"/>
        <v>101.980266245153</v>
      </c>
      <c r="AC136">
        <f t="shared" si="18"/>
        <v>0.93708262897264138</v>
      </c>
      <c r="AD136">
        <f t="shared" si="19"/>
        <v>0.98547065039717252</v>
      </c>
      <c r="AE136">
        <f t="shared" si="20"/>
        <v>2.5154706503971727</v>
      </c>
    </row>
    <row r="137" spans="1:31" x14ac:dyDescent="0.25">
      <c r="A137">
        <v>38</v>
      </c>
      <c r="B137" s="2">
        <v>2.1290509259259262E-2</v>
      </c>
      <c r="C137">
        <v>0</v>
      </c>
      <c r="D137">
        <v>0</v>
      </c>
      <c r="E137">
        <v>0</v>
      </c>
      <c r="F137">
        <v>0</v>
      </c>
      <c r="G137" t="s">
        <v>10</v>
      </c>
      <c r="H137">
        <v>0</v>
      </c>
      <c r="I137">
        <v>94.5</v>
      </c>
      <c r="J137">
        <v>0.17785000000000001</v>
      </c>
      <c r="K137">
        <v>2</v>
      </c>
      <c r="L137" s="31">
        <v>43170.937962962962</v>
      </c>
      <c r="M137" t="s">
        <v>53</v>
      </c>
      <c r="N137" t="s">
        <v>10</v>
      </c>
      <c r="O137">
        <v>9002</v>
      </c>
      <c r="P137">
        <v>0.4</v>
      </c>
      <c r="Q137">
        <v>9004</v>
      </c>
      <c r="R137">
        <v>0.4</v>
      </c>
      <c r="S137">
        <v>9002</v>
      </c>
      <c r="T137">
        <v>0.6</v>
      </c>
      <c r="U137">
        <v>9004</v>
      </c>
      <c r="V137">
        <v>0.6</v>
      </c>
      <c r="W137">
        <f t="shared" si="14"/>
        <v>1.97</v>
      </c>
      <c r="Z137">
        <f t="shared" si="15"/>
        <v>1.054308641171676</v>
      </c>
      <c r="AA137">
        <f t="shared" si="16"/>
        <v>0.98026624515300453</v>
      </c>
      <c r="AB137">
        <f t="shared" si="17"/>
        <v>101.980266245153</v>
      </c>
      <c r="AC137">
        <f t="shared" si="18"/>
        <v>0.93708262897264138</v>
      </c>
      <c r="AD137">
        <f t="shared" si="19"/>
        <v>0.98547065039717252</v>
      </c>
      <c r="AE137">
        <f t="shared" si="20"/>
        <v>2.5154706503971727</v>
      </c>
    </row>
    <row r="138" spans="1:31" x14ac:dyDescent="0.25">
      <c r="A138">
        <v>39</v>
      </c>
      <c r="B138" s="2">
        <v>2.1547453703703704E-2</v>
      </c>
      <c r="C138">
        <v>12</v>
      </c>
      <c r="D138">
        <v>0</v>
      </c>
      <c r="E138">
        <v>11</v>
      </c>
      <c r="F138">
        <v>0</v>
      </c>
      <c r="G138" t="s">
        <v>11</v>
      </c>
      <c r="H138">
        <v>0</v>
      </c>
      <c r="I138">
        <v>93.5</v>
      </c>
      <c r="J138">
        <v>0.16164999999999999</v>
      </c>
      <c r="K138">
        <v>2</v>
      </c>
      <c r="L138" s="31">
        <v>43170.938217592593</v>
      </c>
      <c r="M138" t="s">
        <v>52</v>
      </c>
      <c r="N138" t="s">
        <v>11</v>
      </c>
      <c r="O138">
        <v>9003</v>
      </c>
      <c r="P138">
        <v>0.5</v>
      </c>
      <c r="Q138">
        <v>9002</v>
      </c>
      <c r="R138">
        <v>0.6</v>
      </c>
      <c r="S138">
        <v>9003</v>
      </c>
      <c r="T138">
        <v>0.5</v>
      </c>
      <c r="U138">
        <v>9002</v>
      </c>
      <c r="V138">
        <v>0.4</v>
      </c>
      <c r="W138">
        <f t="shared" si="14"/>
        <v>1.98</v>
      </c>
      <c r="Z138">
        <f t="shared" si="15"/>
        <v>1.0325851847030056</v>
      </c>
      <c r="AA138">
        <f t="shared" si="16"/>
        <v>0.96989305737360765</v>
      </c>
      <c r="AB138">
        <f t="shared" si="17"/>
        <v>101.96989305737361</v>
      </c>
      <c r="AC138">
        <f t="shared" si="18"/>
        <v>0.94281364618176822</v>
      </c>
      <c r="AD138">
        <f t="shared" si="19"/>
        <v>0.8957061042266119</v>
      </c>
      <c r="AE138">
        <f t="shared" si="20"/>
        <v>2.4257061042266121</v>
      </c>
    </row>
    <row r="139" spans="1:31" x14ac:dyDescent="0.25">
      <c r="A139">
        <v>40</v>
      </c>
      <c r="B139" s="2">
        <v>2.2375000000000003E-2</v>
      </c>
      <c r="C139">
        <v>112</v>
      </c>
      <c r="D139">
        <v>0</v>
      </c>
      <c r="E139">
        <v>109</v>
      </c>
      <c r="F139">
        <v>3</v>
      </c>
      <c r="G139" t="s">
        <v>11</v>
      </c>
      <c r="H139">
        <v>0</v>
      </c>
      <c r="I139">
        <v>93.5</v>
      </c>
      <c r="J139">
        <v>0.16255</v>
      </c>
      <c r="K139">
        <v>2</v>
      </c>
      <c r="L139" s="31">
        <v>43170.939039351855</v>
      </c>
      <c r="M139" t="s">
        <v>63</v>
      </c>
      <c r="N139" t="s">
        <v>11</v>
      </c>
      <c r="O139">
        <v>9003</v>
      </c>
      <c r="P139">
        <v>0.5</v>
      </c>
      <c r="Q139">
        <v>9002</v>
      </c>
      <c r="R139">
        <v>0.6</v>
      </c>
      <c r="S139">
        <v>9003</v>
      </c>
      <c r="T139">
        <v>0.5</v>
      </c>
      <c r="U139">
        <v>9002</v>
      </c>
      <c r="V139">
        <v>0.4</v>
      </c>
      <c r="W139">
        <f t="shared" si="14"/>
        <v>1.98</v>
      </c>
      <c r="Z139">
        <f t="shared" si="15"/>
        <v>1.0325851847030056</v>
      </c>
      <c r="AA139">
        <f t="shared" si="16"/>
        <v>0.96989305737360765</v>
      </c>
      <c r="AB139">
        <f t="shared" si="17"/>
        <v>101.96989305737361</v>
      </c>
      <c r="AC139">
        <f t="shared" si="18"/>
        <v>0.94249525633681674</v>
      </c>
      <c r="AD139">
        <f t="shared" si="19"/>
        <v>0.90069302345830971</v>
      </c>
      <c r="AE139">
        <f t="shared" si="20"/>
        <v>2.4306930234583097</v>
      </c>
    </row>
    <row r="140" spans="1:31" x14ac:dyDescent="0.25">
      <c r="A140">
        <v>41</v>
      </c>
      <c r="B140" s="2">
        <v>2.3065972222222227E-2</v>
      </c>
      <c r="C140">
        <v>68</v>
      </c>
      <c r="D140">
        <v>0</v>
      </c>
      <c r="E140">
        <v>66</v>
      </c>
      <c r="F140">
        <v>2</v>
      </c>
      <c r="G140" t="s">
        <v>11</v>
      </c>
      <c r="H140">
        <v>0</v>
      </c>
      <c r="I140">
        <v>93.5</v>
      </c>
      <c r="J140">
        <v>8.5300000000000001E-2</v>
      </c>
      <c r="K140">
        <v>2</v>
      </c>
      <c r="L140" s="31">
        <v>43170.939733796295</v>
      </c>
      <c r="M140" t="s">
        <v>64</v>
      </c>
      <c r="N140" t="s">
        <v>11</v>
      </c>
      <c r="O140">
        <v>9003</v>
      </c>
      <c r="P140">
        <v>0.5</v>
      </c>
      <c r="Q140">
        <v>9002</v>
      </c>
      <c r="R140">
        <v>0.6</v>
      </c>
      <c r="S140">
        <v>9003</v>
      </c>
      <c r="T140">
        <v>0.5</v>
      </c>
      <c r="U140">
        <v>9002</v>
      </c>
      <c r="V140">
        <v>0.4</v>
      </c>
      <c r="W140">
        <f t="shared" si="14"/>
        <v>2.0099999999999998</v>
      </c>
      <c r="Z140">
        <f t="shared" si="15"/>
        <v>1.0325851847030056</v>
      </c>
      <c r="AA140">
        <f t="shared" si="16"/>
        <v>0.96989305737360765</v>
      </c>
      <c r="AB140">
        <f t="shared" si="17"/>
        <v>101.96989305737361</v>
      </c>
      <c r="AC140">
        <f t="shared" si="18"/>
        <v>0.96982371802848633</v>
      </c>
      <c r="AD140">
        <f t="shared" si="19"/>
        <v>0.4726491227375812</v>
      </c>
      <c r="AE140">
        <f t="shared" si="20"/>
        <v>2.0026491227375813</v>
      </c>
    </row>
    <row r="141" spans="1:31" x14ac:dyDescent="0.25">
      <c r="A141">
        <v>42</v>
      </c>
      <c r="B141" s="2">
        <v>2.3560185185185187E-2</v>
      </c>
      <c r="C141">
        <v>37</v>
      </c>
      <c r="D141">
        <v>0</v>
      </c>
      <c r="E141">
        <v>37</v>
      </c>
      <c r="F141">
        <v>0</v>
      </c>
      <c r="G141" t="s">
        <v>11</v>
      </c>
      <c r="H141">
        <v>0</v>
      </c>
      <c r="I141">
        <v>93.5</v>
      </c>
      <c r="J141">
        <v>8.5300000000000001E-2</v>
      </c>
      <c r="K141">
        <v>2</v>
      </c>
      <c r="L141" s="31">
        <v>43170.94023148148</v>
      </c>
      <c r="M141" t="s">
        <v>65</v>
      </c>
      <c r="N141" t="s">
        <v>11</v>
      </c>
      <c r="O141">
        <v>9003</v>
      </c>
      <c r="P141">
        <v>0.5</v>
      </c>
      <c r="Q141">
        <v>9002</v>
      </c>
      <c r="R141">
        <v>0.6</v>
      </c>
      <c r="S141">
        <v>9003</v>
      </c>
      <c r="T141">
        <v>0.5</v>
      </c>
      <c r="U141">
        <v>9002</v>
      </c>
      <c r="V141">
        <v>0.4</v>
      </c>
      <c r="W141">
        <f t="shared" si="14"/>
        <v>2.0099999999999998</v>
      </c>
      <c r="Z141">
        <f t="shared" si="15"/>
        <v>1.0325851847030056</v>
      </c>
      <c r="AA141">
        <f t="shared" si="16"/>
        <v>0.96989305737360765</v>
      </c>
      <c r="AB141">
        <f t="shared" si="17"/>
        <v>101.96989305737361</v>
      </c>
      <c r="AC141">
        <f t="shared" si="18"/>
        <v>0.96982371802848633</v>
      </c>
      <c r="AD141">
        <f t="shared" si="19"/>
        <v>0.4726491227375812</v>
      </c>
      <c r="AE141">
        <f t="shared" si="20"/>
        <v>2.0026491227375813</v>
      </c>
    </row>
    <row r="142" spans="1:31" x14ac:dyDescent="0.25">
      <c r="A142">
        <v>43</v>
      </c>
      <c r="B142" s="2">
        <v>2.3995370370370372E-2</v>
      </c>
      <c r="C142">
        <v>26</v>
      </c>
      <c r="D142">
        <v>0</v>
      </c>
      <c r="E142">
        <v>26</v>
      </c>
      <c r="F142">
        <v>0</v>
      </c>
      <c r="G142" t="s">
        <v>10</v>
      </c>
      <c r="H142">
        <v>0</v>
      </c>
      <c r="I142">
        <v>93.5</v>
      </c>
      <c r="J142">
        <v>0.18615000000000001</v>
      </c>
      <c r="K142">
        <v>2</v>
      </c>
      <c r="L142" s="31">
        <v>43170.940659722219</v>
      </c>
      <c r="M142" t="s">
        <v>66</v>
      </c>
      <c r="N142" t="s">
        <v>10</v>
      </c>
      <c r="O142">
        <v>9002</v>
      </c>
      <c r="P142">
        <v>0.4</v>
      </c>
      <c r="Q142">
        <v>9004</v>
      </c>
      <c r="R142">
        <v>0.4</v>
      </c>
      <c r="S142">
        <v>9002</v>
      </c>
      <c r="T142">
        <v>0.6</v>
      </c>
      <c r="U142">
        <v>9004</v>
      </c>
      <c r="V142">
        <v>0.6</v>
      </c>
      <c r="W142">
        <f t="shared" si="14"/>
        <v>1.95</v>
      </c>
      <c r="Z142">
        <f t="shared" si="15"/>
        <v>1.0325851847030056</v>
      </c>
      <c r="AA142">
        <f t="shared" si="16"/>
        <v>0.96989305737360765</v>
      </c>
      <c r="AB142">
        <f t="shared" si="17"/>
        <v>101.96989305737361</v>
      </c>
      <c r="AC142">
        <f t="shared" si="18"/>
        <v>0.93414636706919985</v>
      </c>
      <c r="AD142">
        <f t="shared" si="19"/>
        <v>1.0314611277561634</v>
      </c>
      <c r="AE142">
        <f t="shared" si="20"/>
        <v>2.5614611277561634</v>
      </c>
    </row>
    <row r="143" spans="1:31" x14ac:dyDescent="0.25">
      <c r="A143">
        <v>44</v>
      </c>
      <c r="B143" s="2">
        <v>2.4172453703703703E-2</v>
      </c>
      <c r="C143">
        <v>33</v>
      </c>
      <c r="D143">
        <v>0</v>
      </c>
      <c r="E143">
        <v>33</v>
      </c>
      <c r="F143">
        <v>0</v>
      </c>
      <c r="G143" t="s">
        <v>10</v>
      </c>
      <c r="H143">
        <v>0</v>
      </c>
      <c r="I143">
        <v>93.5</v>
      </c>
      <c r="J143">
        <v>0.18615000000000001</v>
      </c>
      <c r="K143">
        <v>2</v>
      </c>
      <c r="L143" s="31">
        <v>43170.940833333334</v>
      </c>
      <c r="M143" t="s">
        <v>67</v>
      </c>
      <c r="N143" t="s">
        <v>10</v>
      </c>
      <c r="O143">
        <v>9002</v>
      </c>
      <c r="P143">
        <v>0.4</v>
      </c>
      <c r="Q143">
        <v>9004</v>
      </c>
      <c r="R143">
        <v>0.4</v>
      </c>
      <c r="S143">
        <v>9002</v>
      </c>
      <c r="T143">
        <v>0.6</v>
      </c>
      <c r="U143">
        <v>9004</v>
      </c>
      <c r="V143">
        <v>0.6</v>
      </c>
      <c r="W143">
        <f t="shared" si="14"/>
        <v>1.95</v>
      </c>
      <c r="Z143">
        <f t="shared" si="15"/>
        <v>1.0325851847030056</v>
      </c>
      <c r="AA143">
        <f t="shared" si="16"/>
        <v>0.96989305737360765</v>
      </c>
      <c r="AB143">
        <f t="shared" si="17"/>
        <v>101.96989305737361</v>
      </c>
      <c r="AC143">
        <f t="shared" si="18"/>
        <v>0.93414636706919985</v>
      </c>
      <c r="AD143">
        <f t="shared" si="19"/>
        <v>1.0314611277561634</v>
      </c>
      <c r="AE143">
        <f t="shared" si="20"/>
        <v>2.5614611277561634</v>
      </c>
    </row>
    <row r="144" spans="1:31" x14ac:dyDescent="0.25">
      <c r="A144">
        <v>45</v>
      </c>
      <c r="B144" s="2">
        <v>2.456712962962963E-2</v>
      </c>
      <c r="C144">
        <v>9</v>
      </c>
      <c r="D144">
        <v>0</v>
      </c>
      <c r="E144">
        <v>9</v>
      </c>
      <c r="F144">
        <v>0</v>
      </c>
      <c r="G144" t="s">
        <v>11</v>
      </c>
      <c r="H144">
        <v>0</v>
      </c>
      <c r="I144">
        <v>92.5</v>
      </c>
      <c r="J144">
        <v>0.1249</v>
      </c>
      <c r="K144">
        <v>2</v>
      </c>
      <c r="L144" s="31">
        <v>43170.941238425927</v>
      </c>
      <c r="M144" t="s">
        <v>59</v>
      </c>
      <c r="N144" t="s">
        <v>11</v>
      </c>
      <c r="O144">
        <v>9003</v>
      </c>
      <c r="P144">
        <v>0.5</v>
      </c>
      <c r="Q144">
        <v>9002</v>
      </c>
      <c r="R144">
        <v>0.6</v>
      </c>
      <c r="S144">
        <v>9003</v>
      </c>
      <c r="T144">
        <v>0.5</v>
      </c>
      <c r="U144">
        <v>9002</v>
      </c>
      <c r="V144">
        <v>0.4</v>
      </c>
      <c r="W144">
        <f t="shared" si="14"/>
        <v>1.97</v>
      </c>
      <c r="Z144">
        <f t="shared" si="15"/>
        <v>1.0108617282343353</v>
      </c>
      <c r="AA144">
        <f t="shared" si="16"/>
        <v>0.95951986959421076</v>
      </c>
      <c r="AB144">
        <f t="shared" si="17"/>
        <v>101.95951986959422</v>
      </c>
      <c r="AC144">
        <f t="shared" si="18"/>
        <v>0.95581456485062088</v>
      </c>
      <c r="AD144">
        <f t="shared" si="19"/>
        <v>0.69207356893228478</v>
      </c>
      <c r="AE144">
        <f t="shared" si="20"/>
        <v>2.2220735689322848</v>
      </c>
    </row>
    <row r="145" spans="1:31" x14ac:dyDescent="0.25">
      <c r="A145">
        <v>46</v>
      </c>
      <c r="B145" s="2">
        <v>2.5039351851851851E-2</v>
      </c>
      <c r="C145">
        <v>13</v>
      </c>
      <c r="D145">
        <v>0</v>
      </c>
      <c r="E145">
        <v>13</v>
      </c>
      <c r="F145">
        <v>0</v>
      </c>
      <c r="G145" t="s">
        <v>10</v>
      </c>
      <c r="H145">
        <v>0</v>
      </c>
      <c r="I145">
        <v>92</v>
      </c>
      <c r="J145">
        <v>0.19719999999999999</v>
      </c>
      <c r="K145">
        <v>2</v>
      </c>
      <c r="L145" s="31">
        <v>43170.941701388889</v>
      </c>
      <c r="M145" t="s">
        <v>68</v>
      </c>
      <c r="N145" t="s">
        <v>10</v>
      </c>
      <c r="O145">
        <v>9002</v>
      </c>
      <c r="P145">
        <v>0</v>
      </c>
      <c r="Q145">
        <v>9004</v>
      </c>
      <c r="R145">
        <v>0.1</v>
      </c>
      <c r="S145">
        <v>9002</v>
      </c>
      <c r="T145">
        <v>1</v>
      </c>
      <c r="U145">
        <v>9004</v>
      </c>
      <c r="V145">
        <v>0.9</v>
      </c>
      <c r="W145">
        <f t="shared" si="14"/>
        <v>1.87</v>
      </c>
      <c r="Z145">
        <f t="shared" si="15"/>
        <v>1</v>
      </c>
      <c r="AA145">
        <f t="shared" si="16"/>
        <v>0.95433327570451232</v>
      </c>
      <c r="AB145">
        <f t="shared" si="17"/>
        <v>101.95433327570451</v>
      </c>
      <c r="AC145">
        <f t="shared" si="18"/>
        <v>0.93023724730618429</v>
      </c>
      <c r="AD145">
        <f t="shared" si="19"/>
        <v>1.0926894138786754</v>
      </c>
      <c r="AE145">
        <f t="shared" si="20"/>
        <v>2.6226894138786756</v>
      </c>
    </row>
    <row r="146" spans="1:31" x14ac:dyDescent="0.25">
      <c r="A146">
        <v>47</v>
      </c>
      <c r="B146" s="2">
        <v>2.5493055555555557E-2</v>
      </c>
      <c r="C146">
        <v>1</v>
      </c>
      <c r="D146">
        <v>0</v>
      </c>
      <c r="E146">
        <v>1</v>
      </c>
      <c r="F146">
        <v>0</v>
      </c>
      <c r="G146" t="s">
        <v>10</v>
      </c>
      <c r="H146">
        <v>0</v>
      </c>
      <c r="I146">
        <v>92</v>
      </c>
      <c r="J146">
        <v>0.19719999999999999</v>
      </c>
      <c r="K146">
        <v>2</v>
      </c>
      <c r="L146" s="31">
        <v>43170.942164351851</v>
      </c>
      <c r="M146" t="s">
        <v>69</v>
      </c>
      <c r="N146" t="s">
        <v>10</v>
      </c>
      <c r="O146">
        <v>9002</v>
      </c>
      <c r="P146">
        <v>0</v>
      </c>
      <c r="Q146">
        <v>9004</v>
      </c>
      <c r="R146">
        <v>0.1</v>
      </c>
      <c r="S146">
        <v>9002</v>
      </c>
      <c r="T146">
        <v>1</v>
      </c>
      <c r="U146">
        <v>9004</v>
      </c>
      <c r="V146">
        <v>0.9</v>
      </c>
      <c r="W146">
        <f t="shared" si="14"/>
        <v>1.87</v>
      </c>
      <c r="Z146">
        <f t="shared" si="15"/>
        <v>1</v>
      </c>
      <c r="AA146">
        <f t="shared" si="16"/>
        <v>0.95433327570451232</v>
      </c>
      <c r="AB146">
        <f t="shared" si="17"/>
        <v>101.95433327570451</v>
      </c>
      <c r="AC146">
        <f t="shared" si="18"/>
        <v>0.93023724730618429</v>
      </c>
      <c r="AD146">
        <f t="shared" si="19"/>
        <v>1.0926894138786754</v>
      </c>
      <c r="AE146">
        <f t="shared" si="20"/>
        <v>2.6226894138786756</v>
      </c>
    </row>
    <row r="147" spans="1:31" x14ac:dyDescent="0.25">
      <c r="A147">
        <v>1</v>
      </c>
      <c r="B147" s="2">
        <v>2.9062500000000002E-2</v>
      </c>
      <c r="C147">
        <v>9054</v>
      </c>
      <c r="D147">
        <v>1</v>
      </c>
      <c r="E147">
        <v>9013</v>
      </c>
      <c r="F147">
        <v>13</v>
      </c>
      <c r="G147" t="s">
        <v>11</v>
      </c>
      <c r="H147">
        <v>0</v>
      </c>
      <c r="I147">
        <v>100</v>
      </c>
      <c r="J147">
        <v>0.18</v>
      </c>
      <c r="K147">
        <v>1</v>
      </c>
      <c r="L147" s="31">
        <v>43170.987395833334</v>
      </c>
      <c r="M147">
        <v>9054</v>
      </c>
      <c r="N147" t="s">
        <v>11</v>
      </c>
      <c r="O147">
        <v>9003</v>
      </c>
      <c r="P147">
        <v>0.5</v>
      </c>
      <c r="Q147">
        <v>9002</v>
      </c>
      <c r="R147">
        <v>0.6</v>
      </c>
      <c r="S147">
        <v>9003</v>
      </c>
      <c r="T147">
        <v>0.5</v>
      </c>
      <c r="U147">
        <v>9002</v>
      </c>
      <c r="V147">
        <v>0.4</v>
      </c>
      <c r="W147">
        <f t="shared" si="14"/>
        <v>2.13</v>
      </c>
      <c r="Z147">
        <f t="shared" si="15"/>
        <v>1.1737876517493628</v>
      </c>
      <c r="AA147">
        <f t="shared" si="16"/>
        <v>1.0373187779396873</v>
      </c>
      <c r="AB147">
        <f t="shared" si="17"/>
        <v>102.03731877793969</v>
      </c>
      <c r="AC147">
        <f t="shared" si="18"/>
        <v>0.93632203100970157</v>
      </c>
      <c r="AD147">
        <f t="shared" si="19"/>
        <v>0.99738384633956167</v>
      </c>
      <c r="AE147">
        <f t="shared" si="20"/>
        <v>2.5273838463395615</v>
      </c>
    </row>
    <row r="148" spans="1:31" x14ac:dyDescent="0.25">
      <c r="A148">
        <v>2</v>
      </c>
      <c r="B148" s="2">
        <v>2.9245370370370369E-2</v>
      </c>
      <c r="C148">
        <v>36991</v>
      </c>
      <c r="D148">
        <v>0</v>
      </c>
      <c r="E148">
        <v>36973</v>
      </c>
      <c r="F148">
        <v>9</v>
      </c>
      <c r="G148" t="s">
        <v>11</v>
      </c>
      <c r="H148">
        <v>0</v>
      </c>
      <c r="I148">
        <v>100</v>
      </c>
      <c r="J148">
        <v>0.2</v>
      </c>
      <c r="K148">
        <v>2</v>
      </c>
      <c r="L148" s="31">
        <v>43170.987581018519</v>
      </c>
      <c r="M148">
        <v>36991</v>
      </c>
      <c r="N148" t="s">
        <v>11</v>
      </c>
      <c r="O148">
        <v>9003</v>
      </c>
      <c r="P148">
        <v>0.5</v>
      </c>
      <c r="Q148">
        <v>9002</v>
      </c>
      <c r="R148">
        <v>0.6</v>
      </c>
      <c r="S148">
        <v>9003</v>
      </c>
      <c r="T148">
        <v>0.5</v>
      </c>
      <c r="U148">
        <v>9002</v>
      </c>
      <c r="V148">
        <v>0.4</v>
      </c>
      <c r="W148">
        <f t="shared" si="14"/>
        <v>2.13</v>
      </c>
      <c r="Z148">
        <f t="shared" si="15"/>
        <v>1.1737876517493628</v>
      </c>
      <c r="AA148">
        <f t="shared" si="16"/>
        <v>1.0373187779396873</v>
      </c>
      <c r="AB148">
        <f t="shared" si="17"/>
        <v>102.03731877793969</v>
      </c>
      <c r="AC148">
        <f t="shared" si="18"/>
        <v>0.92924670112189067</v>
      </c>
      <c r="AD148">
        <f t="shared" si="19"/>
        <v>1.1082042737106241</v>
      </c>
      <c r="AE148">
        <f t="shared" si="20"/>
        <v>2.6382042737106239</v>
      </c>
    </row>
    <row r="149" spans="1:31" x14ac:dyDescent="0.25">
      <c r="A149">
        <v>3</v>
      </c>
      <c r="B149" s="2">
        <v>2.9707175925925925E-2</v>
      </c>
      <c r="C149">
        <v>30100</v>
      </c>
      <c r="D149">
        <v>0</v>
      </c>
      <c r="E149">
        <v>30087</v>
      </c>
      <c r="F149">
        <v>8</v>
      </c>
      <c r="G149" t="s">
        <v>11</v>
      </c>
      <c r="H149">
        <v>0</v>
      </c>
      <c r="I149">
        <v>100</v>
      </c>
      <c r="J149">
        <v>0.2</v>
      </c>
      <c r="K149">
        <v>2</v>
      </c>
      <c r="L149" s="31">
        <v>43170.988043981481</v>
      </c>
      <c r="M149">
        <v>30100</v>
      </c>
      <c r="N149" t="s">
        <v>11</v>
      </c>
      <c r="O149">
        <v>9003</v>
      </c>
      <c r="P149">
        <v>0.5</v>
      </c>
      <c r="Q149">
        <v>9002</v>
      </c>
      <c r="R149">
        <v>0.6</v>
      </c>
      <c r="S149">
        <v>9003</v>
      </c>
      <c r="T149">
        <v>0.5</v>
      </c>
      <c r="U149">
        <v>9002</v>
      </c>
      <c r="V149">
        <v>0.4</v>
      </c>
      <c r="W149">
        <f t="shared" si="14"/>
        <v>2.13</v>
      </c>
      <c r="Z149">
        <f t="shared" si="15"/>
        <v>1.1737876517493628</v>
      </c>
      <c r="AA149">
        <f t="shared" si="16"/>
        <v>1.0373187779396873</v>
      </c>
      <c r="AB149">
        <f t="shared" si="17"/>
        <v>102.03731877793969</v>
      </c>
      <c r="AC149">
        <f t="shared" si="18"/>
        <v>0.92924670112189067</v>
      </c>
      <c r="AD149">
        <f t="shared" si="19"/>
        <v>1.1082042737106241</v>
      </c>
      <c r="AE149">
        <f t="shared" si="20"/>
        <v>2.6382042737106239</v>
      </c>
    </row>
    <row r="150" spans="1:31" x14ac:dyDescent="0.25">
      <c r="A150">
        <v>4</v>
      </c>
      <c r="B150" s="2">
        <v>3.0172453703703705E-2</v>
      </c>
      <c r="C150">
        <v>51206</v>
      </c>
      <c r="D150">
        <v>0</v>
      </c>
      <c r="E150">
        <v>51193</v>
      </c>
      <c r="F150">
        <v>6</v>
      </c>
      <c r="G150" t="s">
        <v>10</v>
      </c>
      <c r="H150">
        <v>0</v>
      </c>
      <c r="I150">
        <v>100</v>
      </c>
      <c r="J150">
        <v>0.53</v>
      </c>
      <c r="K150">
        <v>2</v>
      </c>
      <c r="L150" s="31">
        <v>43170.988506944443</v>
      </c>
      <c r="M150">
        <v>51206</v>
      </c>
      <c r="N150" t="s">
        <v>10</v>
      </c>
      <c r="O150">
        <v>9002</v>
      </c>
      <c r="P150">
        <v>0</v>
      </c>
      <c r="Q150">
        <v>9004</v>
      </c>
      <c r="R150">
        <v>0.1</v>
      </c>
      <c r="S150">
        <v>9002</v>
      </c>
      <c r="T150">
        <v>1</v>
      </c>
      <c r="U150">
        <v>9004</v>
      </c>
      <c r="V150">
        <v>0.9</v>
      </c>
      <c r="W150">
        <f t="shared" si="14"/>
        <v>1.66</v>
      </c>
      <c r="Z150">
        <f t="shared" si="15"/>
        <v>1.1737876517493628</v>
      </c>
      <c r="AA150">
        <f t="shared" si="16"/>
        <v>1.0373187779396873</v>
      </c>
      <c r="AB150">
        <f t="shared" si="17"/>
        <v>102.03731877793969</v>
      </c>
      <c r="AC150">
        <f t="shared" si="18"/>
        <v>0.81250375797301033</v>
      </c>
      <c r="AD150">
        <f t="shared" si="19"/>
        <v>2.9367413253331542</v>
      </c>
      <c r="AE150">
        <f t="shared" si="20"/>
        <v>4.466741325333154</v>
      </c>
    </row>
    <row r="151" spans="1:31" x14ac:dyDescent="0.25">
      <c r="A151">
        <v>5</v>
      </c>
      <c r="B151" s="2">
        <v>3.0646990740740742E-2</v>
      </c>
      <c r="C151">
        <v>15251</v>
      </c>
      <c r="D151">
        <v>0</v>
      </c>
      <c r="E151">
        <v>15239</v>
      </c>
      <c r="F151">
        <v>5</v>
      </c>
      <c r="G151" t="s">
        <v>10</v>
      </c>
      <c r="H151">
        <v>0</v>
      </c>
      <c r="I151">
        <v>100</v>
      </c>
      <c r="J151">
        <v>0.53</v>
      </c>
      <c r="K151">
        <v>2</v>
      </c>
      <c r="L151" s="31">
        <v>43170.988981481481</v>
      </c>
      <c r="M151">
        <v>15251</v>
      </c>
      <c r="N151" t="s">
        <v>10</v>
      </c>
      <c r="O151">
        <v>9002</v>
      </c>
      <c r="P151">
        <v>0</v>
      </c>
      <c r="Q151">
        <v>9004</v>
      </c>
      <c r="R151">
        <v>0.1</v>
      </c>
      <c r="S151">
        <v>9002</v>
      </c>
      <c r="T151">
        <v>1</v>
      </c>
      <c r="U151">
        <v>9004</v>
      </c>
      <c r="V151">
        <v>0.9</v>
      </c>
      <c r="W151">
        <f t="shared" si="14"/>
        <v>1.66</v>
      </c>
      <c r="Z151">
        <f t="shared" si="15"/>
        <v>1.1737876517493628</v>
      </c>
      <c r="AA151">
        <f t="shared" si="16"/>
        <v>1.0373187779396873</v>
      </c>
      <c r="AB151">
        <f t="shared" si="17"/>
        <v>102.03731877793969</v>
      </c>
      <c r="AC151">
        <f t="shared" si="18"/>
        <v>0.81250375797301033</v>
      </c>
      <c r="AD151">
        <f t="shared" si="19"/>
        <v>2.9367413253331542</v>
      </c>
      <c r="AE151">
        <f t="shared" si="20"/>
        <v>4.466741325333154</v>
      </c>
    </row>
    <row r="152" spans="1:31" x14ac:dyDescent="0.25">
      <c r="A152">
        <v>6</v>
      </c>
      <c r="B152" s="2">
        <v>3.1098379629629632E-2</v>
      </c>
      <c r="C152">
        <v>30084</v>
      </c>
      <c r="D152">
        <v>0</v>
      </c>
      <c r="E152">
        <v>30072</v>
      </c>
      <c r="F152">
        <v>7</v>
      </c>
      <c r="G152" t="s">
        <v>10</v>
      </c>
      <c r="H152">
        <v>0</v>
      </c>
      <c r="I152">
        <v>100</v>
      </c>
      <c r="J152">
        <v>0.53</v>
      </c>
      <c r="K152">
        <v>2</v>
      </c>
      <c r="L152" s="31">
        <v>43170.989432870374</v>
      </c>
      <c r="M152">
        <v>30084</v>
      </c>
      <c r="N152" t="s">
        <v>10</v>
      </c>
      <c r="O152">
        <v>9002</v>
      </c>
      <c r="P152">
        <v>0</v>
      </c>
      <c r="Q152">
        <v>9004</v>
      </c>
      <c r="R152">
        <v>0.1</v>
      </c>
      <c r="S152">
        <v>9002</v>
      </c>
      <c r="T152">
        <v>1</v>
      </c>
      <c r="U152">
        <v>9004</v>
      </c>
      <c r="V152">
        <v>0.9</v>
      </c>
      <c r="W152">
        <f t="shared" si="14"/>
        <v>1.66</v>
      </c>
      <c r="Z152">
        <f t="shared" si="15"/>
        <v>1.1737876517493628</v>
      </c>
      <c r="AA152">
        <f t="shared" si="16"/>
        <v>1.0373187779396873</v>
      </c>
      <c r="AB152">
        <f t="shared" si="17"/>
        <v>102.03731877793969</v>
      </c>
      <c r="AC152">
        <f t="shared" si="18"/>
        <v>0.81250375797301033</v>
      </c>
      <c r="AD152">
        <f t="shared" si="19"/>
        <v>2.9367413253331542</v>
      </c>
      <c r="AE152">
        <f t="shared" si="20"/>
        <v>4.466741325333154</v>
      </c>
    </row>
    <row r="153" spans="1:31" x14ac:dyDescent="0.25">
      <c r="A153">
        <v>7</v>
      </c>
      <c r="B153" s="2">
        <v>3.1561342592592592E-2</v>
      </c>
      <c r="C153">
        <v>40668</v>
      </c>
      <c r="D153">
        <v>0</v>
      </c>
      <c r="E153">
        <v>40656</v>
      </c>
      <c r="F153">
        <v>6</v>
      </c>
      <c r="G153" t="s">
        <v>10</v>
      </c>
      <c r="H153">
        <v>0</v>
      </c>
      <c r="I153">
        <v>98.5</v>
      </c>
      <c r="J153">
        <v>0.24</v>
      </c>
      <c r="K153">
        <v>2</v>
      </c>
      <c r="L153" s="31">
        <v>43170.989895833336</v>
      </c>
      <c r="M153">
        <v>40668</v>
      </c>
      <c r="N153" t="s">
        <v>10</v>
      </c>
      <c r="O153">
        <v>9002</v>
      </c>
      <c r="P153">
        <v>0</v>
      </c>
      <c r="Q153">
        <v>9004</v>
      </c>
      <c r="R153">
        <v>0</v>
      </c>
      <c r="S153">
        <v>9002</v>
      </c>
      <c r="T153">
        <v>1</v>
      </c>
      <c r="U153">
        <v>9004</v>
      </c>
      <c r="V153">
        <v>1</v>
      </c>
      <c r="W153">
        <f t="shared" si="14"/>
        <v>1.83</v>
      </c>
      <c r="Z153">
        <f t="shared" si="15"/>
        <v>1.1412024670463574</v>
      </c>
      <c r="AA153">
        <f t="shared" si="16"/>
        <v>1.021758996270592</v>
      </c>
      <c r="AB153">
        <f t="shared" si="17"/>
        <v>102.02175899627059</v>
      </c>
      <c r="AC153">
        <f t="shared" si="18"/>
        <v>0.91509604134626876</v>
      </c>
      <c r="AD153">
        <f t="shared" si="19"/>
        <v>1.3298451284527488</v>
      </c>
      <c r="AE153">
        <f t="shared" si="20"/>
        <v>2.8598451284527489</v>
      </c>
    </row>
    <row r="154" spans="1:31" x14ac:dyDescent="0.25">
      <c r="A154">
        <v>8</v>
      </c>
      <c r="B154" s="2">
        <v>3.2031250000000004E-2</v>
      </c>
      <c r="C154">
        <v>10243</v>
      </c>
      <c r="D154">
        <v>0</v>
      </c>
      <c r="E154">
        <v>10233</v>
      </c>
      <c r="F154">
        <v>5</v>
      </c>
      <c r="G154" t="s">
        <v>10</v>
      </c>
      <c r="H154">
        <v>0</v>
      </c>
      <c r="I154">
        <v>98.5</v>
      </c>
      <c r="J154">
        <v>0.24</v>
      </c>
      <c r="K154">
        <v>2</v>
      </c>
      <c r="L154" s="31">
        <v>43170.990358796298</v>
      </c>
      <c r="M154">
        <v>10243</v>
      </c>
      <c r="N154" t="s">
        <v>10</v>
      </c>
      <c r="O154">
        <v>9002</v>
      </c>
      <c r="P154">
        <v>0</v>
      </c>
      <c r="Q154">
        <v>9004</v>
      </c>
      <c r="R154">
        <v>0</v>
      </c>
      <c r="S154">
        <v>9002</v>
      </c>
      <c r="T154">
        <v>1</v>
      </c>
      <c r="U154">
        <v>9004</v>
      </c>
      <c r="V154">
        <v>1</v>
      </c>
      <c r="W154">
        <f t="shared" si="14"/>
        <v>1.83</v>
      </c>
      <c r="Z154">
        <f t="shared" si="15"/>
        <v>1.1412024670463574</v>
      </c>
      <c r="AA154">
        <f t="shared" si="16"/>
        <v>1.021758996270592</v>
      </c>
      <c r="AB154">
        <f t="shared" si="17"/>
        <v>102.02175899627059</v>
      </c>
      <c r="AC154">
        <f t="shared" si="18"/>
        <v>0.91509604134626876</v>
      </c>
      <c r="AD154">
        <f t="shared" si="19"/>
        <v>1.3298451284527488</v>
      </c>
      <c r="AE154">
        <f t="shared" si="20"/>
        <v>2.8598451284527489</v>
      </c>
    </row>
    <row r="155" spans="1:31" x14ac:dyDescent="0.25">
      <c r="A155">
        <v>9</v>
      </c>
      <c r="B155" s="2">
        <v>3.2490740740740744E-2</v>
      </c>
      <c r="C155">
        <v>81</v>
      </c>
      <c r="D155">
        <v>0</v>
      </c>
      <c r="E155">
        <v>70</v>
      </c>
      <c r="F155">
        <v>6</v>
      </c>
      <c r="G155" t="s">
        <v>10</v>
      </c>
      <c r="H155">
        <v>0</v>
      </c>
      <c r="I155">
        <v>98.5</v>
      </c>
      <c r="J155">
        <v>0.24</v>
      </c>
      <c r="K155">
        <v>2</v>
      </c>
      <c r="L155" s="31">
        <v>43170.99082175926</v>
      </c>
      <c r="M155">
        <v>81</v>
      </c>
      <c r="N155" t="s">
        <v>10</v>
      </c>
      <c r="O155">
        <v>9002</v>
      </c>
      <c r="P155">
        <v>0</v>
      </c>
      <c r="Q155">
        <v>9004</v>
      </c>
      <c r="R155">
        <v>0</v>
      </c>
      <c r="S155">
        <v>9002</v>
      </c>
      <c r="T155">
        <v>1</v>
      </c>
      <c r="U155">
        <v>9004</v>
      </c>
      <c r="V155">
        <v>1</v>
      </c>
      <c r="W155">
        <f t="shared" si="14"/>
        <v>1.83</v>
      </c>
      <c r="Z155">
        <f t="shared" si="15"/>
        <v>1.1412024670463574</v>
      </c>
      <c r="AA155">
        <f t="shared" si="16"/>
        <v>1.021758996270592</v>
      </c>
      <c r="AB155">
        <f t="shared" si="17"/>
        <v>102.02175899627059</v>
      </c>
      <c r="AC155">
        <f t="shared" si="18"/>
        <v>0.91509604134626876</v>
      </c>
      <c r="AD155">
        <f t="shared" si="19"/>
        <v>1.3298451284527488</v>
      </c>
      <c r="AE155">
        <f t="shared" si="20"/>
        <v>2.8598451284527489</v>
      </c>
    </row>
    <row r="156" spans="1:31" x14ac:dyDescent="0.25">
      <c r="A156">
        <v>10</v>
      </c>
      <c r="B156" s="2">
        <v>3.2734953703703704E-2</v>
      </c>
      <c r="C156">
        <v>7453</v>
      </c>
      <c r="D156">
        <v>0</v>
      </c>
      <c r="E156">
        <v>7441</v>
      </c>
      <c r="F156">
        <v>5</v>
      </c>
      <c r="G156" t="s">
        <v>10</v>
      </c>
      <c r="H156">
        <v>0</v>
      </c>
      <c r="I156">
        <v>98.5</v>
      </c>
      <c r="J156">
        <v>0.2</v>
      </c>
      <c r="K156">
        <v>2</v>
      </c>
      <c r="L156" s="31">
        <v>43170.991064814814</v>
      </c>
      <c r="M156">
        <v>7453</v>
      </c>
      <c r="N156" t="s">
        <v>10</v>
      </c>
      <c r="O156">
        <v>9002</v>
      </c>
      <c r="P156">
        <v>0</v>
      </c>
      <c r="Q156">
        <v>9004</v>
      </c>
      <c r="R156">
        <v>0</v>
      </c>
      <c r="S156">
        <v>9002</v>
      </c>
      <c r="T156">
        <v>1</v>
      </c>
      <c r="U156">
        <v>9004</v>
      </c>
      <c r="V156">
        <v>1</v>
      </c>
      <c r="W156">
        <f t="shared" si="14"/>
        <v>1.86</v>
      </c>
      <c r="Z156">
        <f t="shared" si="15"/>
        <v>1.1412024670463574</v>
      </c>
      <c r="AA156">
        <f t="shared" si="16"/>
        <v>1.021758996270592</v>
      </c>
      <c r="AB156">
        <f t="shared" si="17"/>
        <v>102.02175899627059</v>
      </c>
      <c r="AC156">
        <f t="shared" si="18"/>
        <v>0.92924670112189067</v>
      </c>
      <c r="AD156">
        <f t="shared" si="19"/>
        <v>1.1082042737106241</v>
      </c>
      <c r="AE156">
        <f t="shared" si="20"/>
        <v>2.6382042737106239</v>
      </c>
    </row>
    <row r="157" spans="1:31" x14ac:dyDescent="0.25">
      <c r="A157">
        <v>11</v>
      </c>
      <c r="B157" s="2">
        <v>3.3199074074074068E-2</v>
      </c>
      <c r="C157">
        <v>66</v>
      </c>
      <c r="D157">
        <v>0</v>
      </c>
      <c r="E157">
        <v>53</v>
      </c>
      <c r="F157">
        <v>6</v>
      </c>
      <c r="G157" t="s">
        <v>10</v>
      </c>
      <c r="H157">
        <v>0</v>
      </c>
      <c r="I157">
        <v>98.5</v>
      </c>
      <c r="J157">
        <v>0.2</v>
      </c>
      <c r="K157">
        <v>2</v>
      </c>
      <c r="L157" s="31">
        <v>43170.991527777776</v>
      </c>
      <c r="M157">
        <v>66</v>
      </c>
      <c r="N157" t="s">
        <v>10</v>
      </c>
      <c r="O157">
        <v>9002</v>
      </c>
      <c r="P157">
        <v>0</v>
      </c>
      <c r="Q157">
        <v>9004</v>
      </c>
      <c r="R157">
        <v>0</v>
      </c>
      <c r="S157">
        <v>9002</v>
      </c>
      <c r="T157">
        <v>1</v>
      </c>
      <c r="U157">
        <v>9004</v>
      </c>
      <c r="V157">
        <v>1</v>
      </c>
      <c r="W157">
        <f t="shared" si="14"/>
        <v>1.86</v>
      </c>
      <c r="Z157">
        <f t="shared" si="15"/>
        <v>1.1412024670463574</v>
      </c>
      <c r="AA157">
        <f t="shared" si="16"/>
        <v>1.021758996270592</v>
      </c>
      <c r="AB157">
        <f t="shared" si="17"/>
        <v>102.02175899627059</v>
      </c>
      <c r="AC157">
        <f t="shared" si="18"/>
        <v>0.92924670112189067</v>
      </c>
      <c r="AD157">
        <f t="shared" si="19"/>
        <v>1.1082042737106241</v>
      </c>
      <c r="AE157">
        <f t="shared" si="20"/>
        <v>2.6382042737106239</v>
      </c>
    </row>
    <row r="158" spans="1:31" x14ac:dyDescent="0.25">
      <c r="A158">
        <v>12</v>
      </c>
      <c r="B158" s="2">
        <v>3.3450231481481484E-2</v>
      </c>
      <c r="C158">
        <v>8358</v>
      </c>
      <c r="D158">
        <v>1</v>
      </c>
      <c r="E158">
        <v>8349</v>
      </c>
      <c r="F158">
        <v>5</v>
      </c>
      <c r="G158" t="s">
        <v>10</v>
      </c>
      <c r="H158">
        <v>0</v>
      </c>
      <c r="I158">
        <v>98.5</v>
      </c>
      <c r="J158">
        <v>0.2</v>
      </c>
      <c r="K158">
        <v>2</v>
      </c>
      <c r="L158" s="31">
        <v>43170.991782407407</v>
      </c>
      <c r="M158">
        <v>8358</v>
      </c>
      <c r="N158" t="s">
        <v>10</v>
      </c>
      <c r="O158">
        <v>9002</v>
      </c>
      <c r="P158">
        <v>0</v>
      </c>
      <c r="Q158">
        <v>9004</v>
      </c>
      <c r="R158">
        <v>0</v>
      </c>
      <c r="S158">
        <v>9002</v>
      </c>
      <c r="T158">
        <v>1</v>
      </c>
      <c r="U158">
        <v>9004</v>
      </c>
      <c r="V158">
        <v>1</v>
      </c>
      <c r="W158">
        <f t="shared" si="14"/>
        <v>1.86</v>
      </c>
      <c r="Z158">
        <f t="shared" si="15"/>
        <v>1.1412024670463574</v>
      </c>
      <c r="AA158">
        <f t="shared" si="16"/>
        <v>1.021758996270592</v>
      </c>
      <c r="AB158">
        <f t="shared" si="17"/>
        <v>102.02175899627059</v>
      </c>
      <c r="AC158">
        <f t="shared" si="18"/>
        <v>0.92924670112189067</v>
      </c>
      <c r="AD158">
        <f t="shared" si="19"/>
        <v>1.1082042737106241</v>
      </c>
      <c r="AE158">
        <f t="shared" si="20"/>
        <v>2.6382042737106239</v>
      </c>
    </row>
    <row r="159" spans="1:31" x14ac:dyDescent="0.25">
      <c r="A159">
        <v>13</v>
      </c>
      <c r="B159" s="2">
        <v>3.3915509259259256E-2</v>
      </c>
      <c r="C159">
        <v>65</v>
      </c>
      <c r="D159">
        <v>0</v>
      </c>
      <c r="E159">
        <v>53</v>
      </c>
      <c r="F159">
        <v>6</v>
      </c>
      <c r="G159" t="s">
        <v>10</v>
      </c>
      <c r="H159">
        <v>0</v>
      </c>
      <c r="I159">
        <v>98.5</v>
      </c>
      <c r="J159">
        <v>0.2</v>
      </c>
      <c r="K159">
        <v>2</v>
      </c>
      <c r="L159" s="31">
        <v>43170.992245370369</v>
      </c>
      <c r="M159">
        <v>65</v>
      </c>
      <c r="N159" t="s">
        <v>10</v>
      </c>
      <c r="O159">
        <v>9002</v>
      </c>
      <c r="P159">
        <v>0</v>
      </c>
      <c r="Q159">
        <v>9004</v>
      </c>
      <c r="R159">
        <v>0</v>
      </c>
      <c r="S159">
        <v>9002</v>
      </c>
      <c r="T159">
        <v>1</v>
      </c>
      <c r="U159">
        <v>9004</v>
      </c>
      <c r="V159">
        <v>1</v>
      </c>
      <c r="W159">
        <f t="shared" si="14"/>
        <v>1.86</v>
      </c>
      <c r="Z159">
        <f t="shared" si="15"/>
        <v>1.1412024670463574</v>
      </c>
      <c r="AA159">
        <f t="shared" si="16"/>
        <v>1.021758996270592</v>
      </c>
      <c r="AB159">
        <f t="shared" si="17"/>
        <v>102.02175899627059</v>
      </c>
      <c r="AC159">
        <f t="shared" si="18"/>
        <v>0.92924670112189067</v>
      </c>
      <c r="AD159">
        <f t="shared" si="19"/>
        <v>1.1082042737106241</v>
      </c>
      <c r="AE159">
        <f t="shared" si="20"/>
        <v>2.6382042737106239</v>
      </c>
    </row>
    <row r="160" spans="1:31" x14ac:dyDescent="0.25">
      <c r="A160">
        <v>14</v>
      </c>
      <c r="B160" s="2">
        <v>3.4160879629629631E-2</v>
      </c>
      <c r="C160">
        <v>37550</v>
      </c>
      <c r="D160">
        <v>0</v>
      </c>
      <c r="E160">
        <v>37538</v>
      </c>
      <c r="F160">
        <v>5</v>
      </c>
      <c r="G160" t="s">
        <v>10</v>
      </c>
      <c r="H160">
        <v>0</v>
      </c>
      <c r="I160">
        <v>98.5</v>
      </c>
      <c r="J160">
        <v>0.17</v>
      </c>
      <c r="K160">
        <v>2</v>
      </c>
      <c r="L160" s="31">
        <v>43170.992488425924</v>
      </c>
      <c r="M160">
        <v>37550</v>
      </c>
      <c r="N160" t="s">
        <v>10</v>
      </c>
      <c r="O160">
        <v>9002</v>
      </c>
      <c r="P160">
        <v>0</v>
      </c>
      <c r="Q160">
        <v>9004</v>
      </c>
      <c r="R160">
        <v>0</v>
      </c>
      <c r="S160">
        <v>9002</v>
      </c>
      <c r="T160">
        <v>1</v>
      </c>
      <c r="U160">
        <v>9004</v>
      </c>
      <c r="V160">
        <v>1</v>
      </c>
      <c r="W160">
        <f t="shared" si="14"/>
        <v>1.88</v>
      </c>
      <c r="Z160">
        <f t="shared" si="15"/>
        <v>1.1412024670463574</v>
      </c>
      <c r="AA160">
        <f t="shared" si="16"/>
        <v>1.021758996270592</v>
      </c>
      <c r="AB160">
        <f t="shared" si="17"/>
        <v>102.02175899627059</v>
      </c>
      <c r="AC160">
        <f t="shared" si="18"/>
        <v>0.93985969595360719</v>
      </c>
      <c r="AD160">
        <f t="shared" si="19"/>
        <v>0.94197363265403056</v>
      </c>
      <c r="AE160">
        <f t="shared" si="20"/>
        <v>2.4719736326540307</v>
      </c>
    </row>
    <row r="161" spans="1:31" x14ac:dyDescent="0.25">
      <c r="A161">
        <v>15</v>
      </c>
      <c r="B161" s="2">
        <v>3.4638888888888893E-2</v>
      </c>
      <c r="C161">
        <v>59</v>
      </c>
      <c r="D161">
        <v>0</v>
      </c>
      <c r="E161">
        <v>49</v>
      </c>
      <c r="F161">
        <v>6</v>
      </c>
      <c r="G161" t="s">
        <v>10</v>
      </c>
      <c r="H161">
        <v>0</v>
      </c>
      <c r="I161">
        <v>98.5</v>
      </c>
      <c r="J161">
        <v>0.17</v>
      </c>
      <c r="K161">
        <v>2</v>
      </c>
      <c r="L161" s="31">
        <v>43170.992974537039</v>
      </c>
      <c r="M161">
        <v>59</v>
      </c>
      <c r="N161" t="s">
        <v>10</v>
      </c>
      <c r="O161">
        <v>9002</v>
      </c>
      <c r="P161">
        <v>0</v>
      </c>
      <c r="Q161">
        <v>9004</v>
      </c>
      <c r="R161">
        <v>0</v>
      </c>
      <c r="S161">
        <v>9002</v>
      </c>
      <c r="T161">
        <v>1</v>
      </c>
      <c r="U161">
        <v>9004</v>
      </c>
      <c r="V161">
        <v>1</v>
      </c>
      <c r="W161">
        <f t="shared" si="14"/>
        <v>1.88</v>
      </c>
      <c r="Z161">
        <f t="shared" si="15"/>
        <v>1.1412024670463574</v>
      </c>
      <c r="AA161">
        <f t="shared" si="16"/>
        <v>1.021758996270592</v>
      </c>
      <c r="AB161">
        <f t="shared" si="17"/>
        <v>102.02175899627059</v>
      </c>
      <c r="AC161">
        <f t="shared" si="18"/>
        <v>0.93985969595360719</v>
      </c>
      <c r="AD161">
        <f t="shared" si="19"/>
        <v>0.94197363265403056</v>
      </c>
      <c r="AE161">
        <f t="shared" si="20"/>
        <v>2.4719736326540307</v>
      </c>
    </row>
    <row r="162" spans="1:31" x14ac:dyDescent="0.25">
      <c r="A162">
        <v>16</v>
      </c>
      <c r="B162" s="2">
        <v>3.5811342592592596E-2</v>
      </c>
      <c r="C162">
        <v>7776</v>
      </c>
      <c r="D162">
        <v>0</v>
      </c>
      <c r="E162">
        <v>7765</v>
      </c>
      <c r="F162">
        <v>5</v>
      </c>
      <c r="G162" t="s">
        <v>10</v>
      </c>
      <c r="H162">
        <v>0</v>
      </c>
      <c r="I162">
        <v>97.5</v>
      </c>
      <c r="J162">
        <v>0.28000000000000003</v>
      </c>
      <c r="K162">
        <v>2</v>
      </c>
      <c r="L162" s="31">
        <v>43170.994143518517</v>
      </c>
      <c r="M162">
        <v>7776</v>
      </c>
      <c r="N162" t="s">
        <v>10</v>
      </c>
      <c r="O162">
        <v>9002</v>
      </c>
      <c r="P162">
        <v>0</v>
      </c>
      <c r="Q162">
        <v>9004</v>
      </c>
      <c r="R162">
        <v>0</v>
      </c>
      <c r="S162">
        <v>9002</v>
      </c>
      <c r="T162">
        <v>1</v>
      </c>
      <c r="U162">
        <v>9004</v>
      </c>
      <c r="V162">
        <v>1</v>
      </c>
      <c r="W162">
        <f t="shared" si="14"/>
        <v>1.8</v>
      </c>
      <c r="Z162">
        <f t="shared" si="15"/>
        <v>1.1194790105776871</v>
      </c>
      <c r="AA162">
        <f t="shared" si="16"/>
        <v>1.0113858084911951</v>
      </c>
      <c r="AB162">
        <f t="shared" si="17"/>
        <v>102.0113858084912</v>
      </c>
      <c r="AC162">
        <f t="shared" si="18"/>
        <v>0.90094538157064696</v>
      </c>
      <c r="AD162">
        <f t="shared" si="19"/>
        <v>1.551485983194874</v>
      </c>
      <c r="AE162">
        <f t="shared" si="20"/>
        <v>3.0814859831948738</v>
      </c>
    </row>
    <row r="163" spans="1:31" x14ac:dyDescent="0.25">
      <c r="A163">
        <v>17</v>
      </c>
      <c r="B163" s="2">
        <v>3.627430555555556E-2</v>
      </c>
      <c r="C163">
        <v>7105</v>
      </c>
      <c r="D163">
        <v>0</v>
      </c>
      <c r="E163">
        <v>7095</v>
      </c>
      <c r="F163">
        <v>4</v>
      </c>
      <c r="G163" t="s">
        <v>10</v>
      </c>
      <c r="H163">
        <v>0</v>
      </c>
      <c r="I163">
        <v>97.5</v>
      </c>
      <c r="J163">
        <v>0.28000000000000003</v>
      </c>
      <c r="K163">
        <v>2</v>
      </c>
      <c r="L163" s="31">
        <v>43170.994606481479</v>
      </c>
      <c r="M163">
        <v>7105</v>
      </c>
      <c r="N163" t="s">
        <v>10</v>
      </c>
      <c r="O163">
        <v>9002</v>
      </c>
      <c r="P163">
        <v>0.1</v>
      </c>
      <c r="Q163">
        <v>9004</v>
      </c>
      <c r="R163">
        <v>0.2</v>
      </c>
      <c r="S163">
        <v>9002</v>
      </c>
      <c r="T163">
        <v>0.9</v>
      </c>
      <c r="U163">
        <v>9004</v>
      </c>
      <c r="V163">
        <v>0.8</v>
      </c>
      <c r="W163">
        <f t="shared" si="14"/>
        <v>1.87</v>
      </c>
      <c r="Z163">
        <f t="shared" si="15"/>
        <v>1.1194790105776871</v>
      </c>
      <c r="AA163">
        <f t="shared" si="16"/>
        <v>1.0113858084911951</v>
      </c>
      <c r="AB163">
        <f t="shared" si="17"/>
        <v>102.0113858084912</v>
      </c>
      <c r="AC163">
        <f t="shared" si="18"/>
        <v>0.90094538157064696</v>
      </c>
      <c r="AD163">
        <f t="shared" si="19"/>
        <v>1.551485983194874</v>
      </c>
      <c r="AE163">
        <f t="shared" si="20"/>
        <v>3.0814859831948738</v>
      </c>
    </row>
    <row r="164" spans="1:31" x14ac:dyDescent="0.25">
      <c r="A164">
        <v>18</v>
      </c>
      <c r="B164" s="2">
        <v>3.6738425925925931E-2</v>
      </c>
      <c r="C164">
        <v>1074</v>
      </c>
      <c r="D164">
        <v>0</v>
      </c>
      <c r="E164">
        <v>1063</v>
      </c>
      <c r="F164">
        <v>6</v>
      </c>
      <c r="G164" t="s">
        <v>10</v>
      </c>
      <c r="H164">
        <v>0</v>
      </c>
      <c r="I164">
        <v>97.5</v>
      </c>
      <c r="J164">
        <v>0.28000000000000003</v>
      </c>
      <c r="K164">
        <v>2</v>
      </c>
      <c r="L164" s="31">
        <v>43170.995069444441</v>
      </c>
      <c r="M164">
        <v>1074</v>
      </c>
      <c r="N164" t="s">
        <v>10</v>
      </c>
      <c r="O164">
        <v>9002</v>
      </c>
      <c r="P164">
        <v>0.1</v>
      </c>
      <c r="Q164">
        <v>9004</v>
      </c>
      <c r="R164">
        <v>0.2</v>
      </c>
      <c r="S164">
        <v>9002</v>
      </c>
      <c r="T164">
        <v>0.9</v>
      </c>
      <c r="U164">
        <v>9004</v>
      </c>
      <c r="V164">
        <v>0.8</v>
      </c>
      <c r="W164">
        <f t="shared" si="14"/>
        <v>1.87</v>
      </c>
      <c r="Z164">
        <f t="shared" si="15"/>
        <v>1.1194790105776871</v>
      </c>
      <c r="AA164">
        <f t="shared" si="16"/>
        <v>1.0113858084911951</v>
      </c>
      <c r="AB164">
        <f t="shared" si="17"/>
        <v>102.0113858084912</v>
      </c>
      <c r="AC164">
        <f t="shared" si="18"/>
        <v>0.90094538157064696</v>
      </c>
      <c r="AD164">
        <f t="shared" si="19"/>
        <v>1.551485983194874</v>
      </c>
      <c r="AE164">
        <f t="shared" si="20"/>
        <v>3.0814859831948738</v>
      </c>
    </row>
    <row r="165" spans="1:31" x14ac:dyDescent="0.25">
      <c r="A165">
        <v>19</v>
      </c>
      <c r="B165" s="2">
        <v>3.6994212962962965E-2</v>
      </c>
      <c r="C165">
        <v>7745</v>
      </c>
      <c r="D165">
        <v>0</v>
      </c>
      <c r="E165">
        <v>7735</v>
      </c>
      <c r="F165">
        <v>5</v>
      </c>
      <c r="G165" t="s">
        <v>10</v>
      </c>
      <c r="H165">
        <v>0</v>
      </c>
      <c r="I165">
        <v>97.5</v>
      </c>
      <c r="J165">
        <v>0.2</v>
      </c>
      <c r="K165">
        <v>2</v>
      </c>
      <c r="L165" s="31">
        <v>43170.995324074072</v>
      </c>
      <c r="M165">
        <v>7745</v>
      </c>
      <c r="N165" t="s">
        <v>10</v>
      </c>
      <c r="O165">
        <v>9002</v>
      </c>
      <c r="P165">
        <v>0.3</v>
      </c>
      <c r="Q165">
        <v>9004</v>
      </c>
      <c r="R165">
        <v>0.3</v>
      </c>
      <c r="S165">
        <v>9002</v>
      </c>
      <c r="T165">
        <v>0.7</v>
      </c>
      <c r="U165">
        <v>9004</v>
      </c>
      <c r="V165">
        <v>0.7</v>
      </c>
      <c r="W165">
        <f t="shared" si="14"/>
        <v>1.97</v>
      </c>
      <c r="Z165">
        <f t="shared" si="15"/>
        <v>1.1194790105776871</v>
      </c>
      <c r="AA165">
        <f t="shared" si="16"/>
        <v>1.0113858084911951</v>
      </c>
      <c r="AB165">
        <f t="shared" si="17"/>
        <v>102.0113858084912</v>
      </c>
      <c r="AC165">
        <f t="shared" si="18"/>
        <v>0.92924670112189067</v>
      </c>
      <c r="AD165">
        <f t="shared" si="19"/>
        <v>1.1082042737106241</v>
      </c>
      <c r="AE165">
        <f t="shared" si="20"/>
        <v>2.6382042737106239</v>
      </c>
    </row>
    <row r="166" spans="1:31" x14ac:dyDescent="0.25">
      <c r="A166">
        <v>20</v>
      </c>
      <c r="B166" s="2">
        <v>3.7459490740740745E-2</v>
      </c>
      <c r="C166">
        <v>260</v>
      </c>
      <c r="D166">
        <v>0</v>
      </c>
      <c r="E166">
        <v>250</v>
      </c>
      <c r="F166">
        <v>5</v>
      </c>
      <c r="G166" t="s">
        <v>10</v>
      </c>
      <c r="H166">
        <v>0</v>
      </c>
      <c r="I166">
        <v>97.5</v>
      </c>
      <c r="J166">
        <v>0.2</v>
      </c>
      <c r="K166">
        <v>2</v>
      </c>
      <c r="L166" s="31">
        <v>43170.995787037034</v>
      </c>
      <c r="M166">
        <v>260</v>
      </c>
      <c r="N166" t="s">
        <v>10</v>
      </c>
      <c r="O166">
        <v>9002</v>
      </c>
      <c r="P166">
        <v>0.3</v>
      </c>
      <c r="Q166">
        <v>9004</v>
      </c>
      <c r="R166">
        <v>0.3</v>
      </c>
      <c r="S166">
        <v>9002</v>
      </c>
      <c r="T166">
        <v>0.7</v>
      </c>
      <c r="U166">
        <v>9004</v>
      </c>
      <c r="V166">
        <v>0.7</v>
      </c>
      <c r="W166">
        <f t="shared" si="14"/>
        <v>1.97</v>
      </c>
      <c r="Z166">
        <f t="shared" si="15"/>
        <v>1.1194790105776871</v>
      </c>
      <c r="AA166">
        <f t="shared" si="16"/>
        <v>1.0113858084911951</v>
      </c>
      <c r="AB166">
        <f t="shared" si="17"/>
        <v>102.0113858084912</v>
      </c>
      <c r="AC166">
        <f t="shared" si="18"/>
        <v>0.92924670112189067</v>
      </c>
      <c r="AD166">
        <f t="shared" si="19"/>
        <v>1.1082042737106241</v>
      </c>
      <c r="AE166">
        <f t="shared" si="20"/>
        <v>2.6382042737106239</v>
      </c>
    </row>
    <row r="167" spans="1:31" x14ac:dyDescent="0.25">
      <c r="A167">
        <v>21</v>
      </c>
      <c r="B167" s="2">
        <v>3.7712962962962962E-2</v>
      </c>
      <c r="C167">
        <v>38073</v>
      </c>
      <c r="D167">
        <v>0</v>
      </c>
      <c r="E167">
        <v>38062</v>
      </c>
      <c r="F167">
        <v>6</v>
      </c>
      <c r="G167" t="s">
        <v>11</v>
      </c>
      <c r="H167">
        <v>0</v>
      </c>
      <c r="I167">
        <v>97.5</v>
      </c>
      <c r="J167">
        <v>0.18</v>
      </c>
      <c r="K167">
        <v>2</v>
      </c>
      <c r="L167" s="31">
        <v>43170.996041666665</v>
      </c>
      <c r="M167">
        <v>38073</v>
      </c>
      <c r="N167" t="s">
        <v>11</v>
      </c>
      <c r="O167">
        <v>9003</v>
      </c>
      <c r="P167">
        <v>0.5</v>
      </c>
      <c r="Q167">
        <v>9002</v>
      </c>
      <c r="R167">
        <v>0.5</v>
      </c>
      <c r="S167">
        <v>9003</v>
      </c>
      <c r="T167">
        <v>0.5</v>
      </c>
      <c r="U167">
        <v>9002</v>
      </c>
      <c r="V167">
        <v>0.5</v>
      </c>
      <c r="W167">
        <f t="shared" si="14"/>
        <v>2.06</v>
      </c>
      <c r="Z167">
        <f t="shared" si="15"/>
        <v>1.1194790105776871</v>
      </c>
      <c r="AA167">
        <f t="shared" si="16"/>
        <v>1.0113858084911951</v>
      </c>
      <c r="AB167">
        <f t="shared" si="17"/>
        <v>102.0113858084912</v>
      </c>
      <c r="AC167">
        <f t="shared" si="18"/>
        <v>0.93632203100970157</v>
      </c>
      <c r="AD167">
        <f t="shared" si="19"/>
        <v>0.99738384633956167</v>
      </c>
      <c r="AE167">
        <f t="shared" si="20"/>
        <v>2.5273838463395615</v>
      </c>
    </row>
    <row r="168" spans="1:31" x14ac:dyDescent="0.25">
      <c r="A168">
        <v>22</v>
      </c>
      <c r="B168" s="2">
        <v>3.8181712962962966E-2</v>
      </c>
      <c r="C168">
        <v>57</v>
      </c>
      <c r="D168">
        <v>0</v>
      </c>
      <c r="E168">
        <v>47</v>
      </c>
      <c r="F168">
        <v>4</v>
      </c>
      <c r="G168" t="s">
        <v>11</v>
      </c>
      <c r="H168">
        <v>0</v>
      </c>
      <c r="I168">
        <v>97.5</v>
      </c>
      <c r="J168">
        <v>0.18</v>
      </c>
      <c r="K168">
        <v>2</v>
      </c>
      <c r="L168" s="31">
        <v>43170.996516203704</v>
      </c>
      <c r="M168">
        <v>57</v>
      </c>
      <c r="N168" t="s">
        <v>11</v>
      </c>
      <c r="O168">
        <v>9003</v>
      </c>
      <c r="P168">
        <v>0.5</v>
      </c>
      <c r="Q168">
        <v>9002</v>
      </c>
      <c r="R168">
        <v>0.5</v>
      </c>
      <c r="S168">
        <v>9003</v>
      </c>
      <c r="T168">
        <v>0.5</v>
      </c>
      <c r="U168">
        <v>9002</v>
      </c>
      <c r="V168">
        <v>0.5</v>
      </c>
      <c r="W168">
        <f t="shared" si="14"/>
        <v>2.06</v>
      </c>
      <c r="Z168">
        <f t="shared" si="15"/>
        <v>1.1194790105776871</v>
      </c>
      <c r="AA168">
        <f t="shared" si="16"/>
        <v>1.0113858084911951</v>
      </c>
      <c r="AB168">
        <f t="shared" si="17"/>
        <v>102.0113858084912</v>
      </c>
      <c r="AC168">
        <f t="shared" si="18"/>
        <v>0.93632203100970157</v>
      </c>
      <c r="AD168">
        <f t="shared" si="19"/>
        <v>0.99738384633956167</v>
      </c>
      <c r="AE168">
        <f t="shared" si="20"/>
        <v>2.5273838463395615</v>
      </c>
    </row>
    <row r="169" spans="1:31" x14ac:dyDescent="0.25">
      <c r="A169">
        <v>23</v>
      </c>
      <c r="B169" s="2">
        <v>3.8895833333333331E-2</v>
      </c>
      <c r="C169">
        <v>35649</v>
      </c>
      <c r="D169">
        <v>0</v>
      </c>
      <c r="E169">
        <v>35639</v>
      </c>
      <c r="F169">
        <v>6</v>
      </c>
      <c r="G169" t="s">
        <v>10</v>
      </c>
      <c r="H169">
        <v>0</v>
      </c>
      <c r="I169">
        <v>96.5</v>
      </c>
      <c r="J169">
        <v>0.18</v>
      </c>
      <c r="K169">
        <v>2</v>
      </c>
      <c r="L169" s="31">
        <v>43170.997233796297</v>
      </c>
      <c r="M169">
        <v>35649</v>
      </c>
      <c r="N169" t="s">
        <v>10</v>
      </c>
      <c r="O169">
        <v>9002</v>
      </c>
      <c r="P169">
        <v>0</v>
      </c>
      <c r="Q169">
        <v>9004</v>
      </c>
      <c r="R169">
        <v>0</v>
      </c>
      <c r="S169">
        <v>9002</v>
      </c>
      <c r="T169">
        <v>1</v>
      </c>
      <c r="U169">
        <v>9004</v>
      </c>
      <c r="V169">
        <v>1</v>
      </c>
      <c r="W169">
        <f t="shared" si="14"/>
        <v>1.87</v>
      </c>
      <c r="Z169">
        <f t="shared" si="15"/>
        <v>1.0977555541090167</v>
      </c>
      <c r="AA169">
        <f t="shared" si="16"/>
        <v>1.0010126207117982</v>
      </c>
      <c r="AB169">
        <f t="shared" si="17"/>
        <v>102.0010126207118</v>
      </c>
      <c r="AC169">
        <f t="shared" si="18"/>
        <v>0.93632203100970157</v>
      </c>
      <c r="AD169">
        <f t="shared" si="19"/>
        <v>0.99738384633956167</v>
      </c>
      <c r="AE169">
        <f t="shared" si="20"/>
        <v>2.5273838463395615</v>
      </c>
    </row>
    <row r="170" spans="1:31" x14ac:dyDescent="0.25">
      <c r="A170">
        <v>24</v>
      </c>
      <c r="B170" s="2">
        <v>3.9356481481481478E-2</v>
      </c>
      <c r="C170">
        <v>30080</v>
      </c>
      <c r="D170">
        <v>0</v>
      </c>
      <c r="E170">
        <v>30068</v>
      </c>
      <c r="F170">
        <v>6</v>
      </c>
      <c r="G170" t="s">
        <v>10</v>
      </c>
      <c r="H170">
        <v>0</v>
      </c>
      <c r="I170">
        <v>96.5</v>
      </c>
      <c r="J170">
        <v>0.18</v>
      </c>
      <c r="K170">
        <v>2</v>
      </c>
      <c r="L170" s="31">
        <v>43170.997685185182</v>
      </c>
      <c r="M170">
        <v>30080</v>
      </c>
      <c r="N170" t="s">
        <v>10</v>
      </c>
      <c r="O170">
        <v>9002</v>
      </c>
      <c r="P170">
        <v>0</v>
      </c>
      <c r="Q170">
        <v>9004</v>
      </c>
      <c r="R170">
        <v>0</v>
      </c>
      <c r="S170">
        <v>9002</v>
      </c>
      <c r="T170">
        <v>1</v>
      </c>
      <c r="U170">
        <v>9004</v>
      </c>
      <c r="V170">
        <v>1</v>
      </c>
      <c r="W170">
        <f t="shared" si="14"/>
        <v>1.87</v>
      </c>
      <c r="Z170">
        <f t="shared" si="15"/>
        <v>1.0977555541090167</v>
      </c>
      <c r="AA170">
        <f t="shared" si="16"/>
        <v>1.0010126207117982</v>
      </c>
      <c r="AB170">
        <f t="shared" si="17"/>
        <v>102.0010126207118</v>
      </c>
      <c r="AC170">
        <f t="shared" si="18"/>
        <v>0.93632203100970157</v>
      </c>
      <c r="AD170">
        <f t="shared" si="19"/>
        <v>0.99738384633956167</v>
      </c>
      <c r="AE170">
        <f t="shared" si="20"/>
        <v>2.5273838463395615</v>
      </c>
    </row>
    <row r="171" spans="1:31" x14ac:dyDescent="0.25">
      <c r="A171">
        <v>25</v>
      </c>
      <c r="B171" s="2">
        <v>3.9820601851851857E-2</v>
      </c>
      <c r="C171">
        <v>39332</v>
      </c>
      <c r="D171">
        <v>0</v>
      </c>
      <c r="E171">
        <v>39322</v>
      </c>
      <c r="F171">
        <v>5</v>
      </c>
      <c r="G171" t="s">
        <v>10</v>
      </c>
      <c r="H171">
        <v>0</v>
      </c>
      <c r="I171">
        <v>96.5</v>
      </c>
      <c r="J171">
        <v>0.21</v>
      </c>
      <c r="K171">
        <v>2</v>
      </c>
      <c r="L171" s="31">
        <v>43170.998159722221</v>
      </c>
      <c r="M171">
        <v>39332</v>
      </c>
      <c r="N171" t="s">
        <v>10</v>
      </c>
      <c r="O171">
        <v>9002</v>
      </c>
      <c r="P171">
        <v>0.2</v>
      </c>
      <c r="Q171">
        <v>9004</v>
      </c>
      <c r="R171">
        <v>0.3</v>
      </c>
      <c r="S171">
        <v>9002</v>
      </c>
      <c r="T171">
        <v>0.8</v>
      </c>
      <c r="U171">
        <v>9004</v>
      </c>
      <c r="V171">
        <v>0.7</v>
      </c>
      <c r="W171">
        <f t="shared" si="14"/>
        <v>1.94</v>
      </c>
      <c r="Z171">
        <f t="shared" si="15"/>
        <v>1.0977555541090167</v>
      </c>
      <c r="AA171">
        <f t="shared" si="16"/>
        <v>1.0010126207117982</v>
      </c>
      <c r="AB171">
        <f t="shared" si="17"/>
        <v>102.0010126207118</v>
      </c>
      <c r="AC171">
        <f t="shared" si="18"/>
        <v>0.92570903617798528</v>
      </c>
      <c r="AD171">
        <f t="shared" si="19"/>
        <v>1.1636144873961554</v>
      </c>
      <c r="AE171">
        <f t="shared" si="20"/>
        <v>2.6936144873961556</v>
      </c>
    </row>
    <row r="172" spans="1:31" x14ac:dyDescent="0.25">
      <c r="A172">
        <v>26</v>
      </c>
      <c r="B172" s="2">
        <v>4.0299768518518519E-2</v>
      </c>
      <c r="C172">
        <v>11820</v>
      </c>
      <c r="D172">
        <v>0</v>
      </c>
      <c r="E172">
        <v>11800</v>
      </c>
      <c r="F172">
        <v>15</v>
      </c>
      <c r="G172" t="s">
        <v>10</v>
      </c>
      <c r="H172">
        <v>0</v>
      </c>
      <c r="I172">
        <v>96.5</v>
      </c>
      <c r="J172">
        <v>0.21</v>
      </c>
      <c r="K172">
        <v>2</v>
      </c>
      <c r="L172" s="31">
        <v>43170.99863425926</v>
      </c>
      <c r="M172">
        <v>11820</v>
      </c>
      <c r="N172" t="s">
        <v>10</v>
      </c>
      <c r="O172">
        <v>9002</v>
      </c>
      <c r="P172">
        <v>0.2</v>
      </c>
      <c r="Q172">
        <v>9004</v>
      </c>
      <c r="R172">
        <v>0.3</v>
      </c>
      <c r="S172">
        <v>9002</v>
      </c>
      <c r="T172">
        <v>0.8</v>
      </c>
      <c r="U172">
        <v>9004</v>
      </c>
      <c r="V172">
        <v>0.7</v>
      </c>
      <c r="W172">
        <f t="shared" si="14"/>
        <v>1.94</v>
      </c>
      <c r="Z172">
        <f t="shared" si="15"/>
        <v>1.0977555541090167</v>
      </c>
      <c r="AA172">
        <f t="shared" si="16"/>
        <v>1.0010126207117982</v>
      </c>
      <c r="AB172">
        <f t="shared" si="17"/>
        <v>102.0010126207118</v>
      </c>
      <c r="AC172">
        <f t="shared" si="18"/>
        <v>0.92570903617798528</v>
      </c>
      <c r="AD172">
        <f t="shared" si="19"/>
        <v>1.1636144873961554</v>
      </c>
      <c r="AE172">
        <f t="shared" si="20"/>
        <v>2.6936144873961556</v>
      </c>
    </row>
    <row r="173" spans="1:31" x14ac:dyDescent="0.25">
      <c r="A173">
        <v>27</v>
      </c>
      <c r="B173" s="2">
        <v>4.0751157407407403E-2</v>
      </c>
      <c r="C173">
        <v>30093</v>
      </c>
      <c r="D173">
        <v>1</v>
      </c>
      <c r="E173">
        <v>30084</v>
      </c>
      <c r="F173">
        <v>5</v>
      </c>
      <c r="G173" t="s">
        <v>10</v>
      </c>
      <c r="H173">
        <v>0</v>
      </c>
      <c r="I173">
        <v>96.5</v>
      </c>
      <c r="J173">
        <v>0.21</v>
      </c>
      <c r="K173">
        <v>2</v>
      </c>
      <c r="L173" s="31">
        <v>43170.999085648145</v>
      </c>
      <c r="M173">
        <v>30093</v>
      </c>
      <c r="N173" t="s">
        <v>10</v>
      </c>
      <c r="O173">
        <v>9002</v>
      </c>
      <c r="P173">
        <v>0.2</v>
      </c>
      <c r="Q173">
        <v>9004</v>
      </c>
      <c r="R173">
        <v>0.3</v>
      </c>
      <c r="S173">
        <v>9002</v>
      </c>
      <c r="T173">
        <v>0.8</v>
      </c>
      <c r="U173">
        <v>9004</v>
      </c>
      <c r="V173">
        <v>0.7</v>
      </c>
      <c r="W173">
        <f t="shared" si="14"/>
        <v>1.94</v>
      </c>
      <c r="Z173">
        <f t="shared" si="15"/>
        <v>1.0977555541090167</v>
      </c>
      <c r="AA173">
        <f t="shared" si="16"/>
        <v>1.0010126207117982</v>
      </c>
      <c r="AB173">
        <f t="shared" si="17"/>
        <v>102.0010126207118</v>
      </c>
      <c r="AC173">
        <f t="shared" si="18"/>
        <v>0.92570903617798528</v>
      </c>
      <c r="AD173">
        <f t="shared" si="19"/>
        <v>1.1636144873961554</v>
      </c>
      <c r="AE173">
        <f t="shared" si="20"/>
        <v>2.6936144873961556</v>
      </c>
    </row>
    <row r="174" spans="1:31" x14ac:dyDescent="0.25">
      <c r="A174">
        <v>28</v>
      </c>
      <c r="B174" s="2">
        <v>4.1210648148148149E-2</v>
      </c>
      <c r="C174">
        <v>37617</v>
      </c>
      <c r="D174">
        <v>0</v>
      </c>
      <c r="E174">
        <v>37605</v>
      </c>
      <c r="F174">
        <v>6</v>
      </c>
      <c r="G174" t="s">
        <v>10</v>
      </c>
      <c r="H174">
        <v>0</v>
      </c>
      <c r="I174">
        <v>96.5</v>
      </c>
      <c r="J174">
        <v>0.16</v>
      </c>
      <c r="K174">
        <v>2</v>
      </c>
      <c r="L174" s="31">
        <v>43170.999548611115</v>
      </c>
      <c r="M174">
        <v>37617</v>
      </c>
      <c r="N174" t="s">
        <v>10</v>
      </c>
      <c r="O174">
        <v>9002</v>
      </c>
      <c r="P174">
        <v>0.2</v>
      </c>
      <c r="Q174">
        <v>9004</v>
      </c>
      <c r="R174">
        <v>0.3</v>
      </c>
      <c r="S174">
        <v>9002</v>
      </c>
      <c r="T174">
        <v>0.8</v>
      </c>
      <c r="U174">
        <v>9004</v>
      </c>
      <c r="V174">
        <v>0.7</v>
      </c>
      <c r="W174">
        <f t="shared" si="14"/>
        <v>1.96</v>
      </c>
      <c r="Z174">
        <f t="shared" si="15"/>
        <v>1.0977555541090167</v>
      </c>
      <c r="AA174">
        <f t="shared" si="16"/>
        <v>1.0010126207117982</v>
      </c>
      <c r="AB174">
        <f t="shared" si="17"/>
        <v>102.0010126207118</v>
      </c>
      <c r="AC174">
        <f t="shared" si="18"/>
        <v>0.94339736089751258</v>
      </c>
      <c r="AD174">
        <f t="shared" si="19"/>
        <v>0.88656341896849933</v>
      </c>
      <c r="AE174">
        <f t="shared" si="20"/>
        <v>2.4165634189684995</v>
      </c>
    </row>
    <row r="175" spans="1:31" x14ac:dyDescent="0.25">
      <c r="A175">
        <v>29</v>
      </c>
      <c r="B175" s="2">
        <v>1.396990740740741E-3</v>
      </c>
      <c r="C175">
        <v>37710</v>
      </c>
      <c r="D175">
        <v>0</v>
      </c>
      <c r="E175">
        <v>37698</v>
      </c>
      <c r="F175">
        <v>7</v>
      </c>
      <c r="G175" t="s">
        <v>10</v>
      </c>
      <c r="H175">
        <v>0</v>
      </c>
      <c r="I175">
        <v>95.5</v>
      </c>
      <c r="J175">
        <v>0.18</v>
      </c>
      <c r="K175">
        <v>2</v>
      </c>
      <c r="L175" s="31">
        <v>43171.001400462963</v>
      </c>
      <c r="M175">
        <v>37710</v>
      </c>
      <c r="N175" t="s">
        <v>10</v>
      </c>
      <c r="O175">
        <v>9002</v>
      </c>
      <c r="P175">
        <v>0.1</v>
      </c>
      <c r="Q175">
        <v>9004</v>
      </c>
      <c r="R175">
        <v>0.1</v>
      </c>
      <c r="S175">
        <v>9002</v>
      </c>
      <c r="T175">
        <v>0.9</v>
      </c>
      <c r="U175">
        <v>9004</v>
      </c>
      <c r="V175">
        <v>0.9</v>
      </c>
      <c r="W175">
        <f t="shared" si="14"/>
        <v>1.9</v>
      </c>
      <c r="Z175">
        <f t="shared" si="15"/>
        <v>1.0760320976403464</v>
      </c>
      <c r="AA175">
        <f t="shared" si="16"/>
        <v>0.99063943293240142</v>
      </c>
      <c r="AB175">
        <f t="shared" si="17"/>
        <v>101.9906394329324</v>
      </c>
      <c r="AC175">
        <f t="shared" si="18"/>
        <v>0.93632203100970157</v>
      </c>
      <c r="AD175">
        <f t="shared" si="19"/>
        <v>0.99738384633956167</v>
      </c>
      <c r="AE175">
        <f t="shared" si="20"/>
        <v>2.5273838463395615</v>
      </c>
    </row>
    <row r="176" spans="1:31" x14ac:dyDescent="0.25">
      <c r="A176">
        <v>30</v>
      </c>
      <c r="B176" s="2">
        <v>1.8611111111111109E-3</v>
      </c>
      <c r="C176">
        <v>30083</v>
      </c>
      <c r="D176">
        <v>0</v>
      </c>
      <c r="E176">
        <v>30074</v>
      </c>
      <c r="F176">
        <v>4</v>
      </c>
      <c r="G176" t="s">
        <v>10</v>
      </c>
      <c r="H176">
        <v>0</v>
      </c>
      <c r="I176">
        <v>95.5</v>
      </c>
      <c r="J176">
        <v>0.18</v>
      </c>
      <c r="K176">
        <v>2</v>
      </c>
      <c r="L176" s="31">
        <v>43171.001863425925</v>
      </c>
      <c r="M176">
        <v>30083</v>
      </c>
      <c r="N176" t="s">
        <v>10</v>
      </c>
      <c r="O176">
        <v>9002</v>
      </c>
      <c r="P176">
        <v>0.1</v>
      </c>
      <c r="Q176">
        <v>9004</v>
      </c>
      <c r="R176">
        <v>0.1</v>
      </c>
      <c r="S176">
        <v>9002</v>
      </c>
      <c r="T176">
        <v>0.9</v>
      </c>
      <c r="U176">
        <v>9004</v>
      </c>
      <c r="V176">
        <v>0.9</v>
      </c>
      <c r="W176">
        <f t="shared" si="14"/>
        <v>1.9</v>
      </c>
      <c r="Z176">
        <f t="shared" si="15"/>
        <v>1.0760320976403464</v>
      </c>
      <c r="AA176">
        <f t="shared" si="16"/>
        <v>0.99063943293240142</v>
      </c>
      <c r="AB176">
        <f t="shared" si="17"/>
        <v>101.9906394329324</v>
      </c>
      <c r="AC176">
        <f t="shared" si="18"/>
        <v>0.93632203100970157</v>
      </c>
      <c r="AD176">
        <f t="shared" si="19"/>
        <v>0.99738384633956167</v>
      </c>
      <c r="AE176">
        <f t="shared" si="20"/>
        <v>2.5273838463395615</v>
      </c>
    </row>
    <row r="177" spans="1:31" x14ac:dyDescent="0.25">
      <c r="A177">
        <v>31</v>
      </c>
      <c r="B177" s="2">
        <v>2.3240740740740743E-3</v>
      </c>
      <c r="C177">
        <v>42028</v>
      </c>
      <c r="D177">
        <v>0</v>
      </c>
      <c r="E177">
        <v>42018</v>
      </c>
      <c r="F177">
        <v>4</v>
      </c>
      <c r="G177" t="s">
        <v>10</v>
      </c>
      <c r="H177">
        <v>0</v>
      </c>
      <c r="I177">
        <v>95.5</v>
      </c>
      <c r="J177">
        <v>0.18</v>
      </c>
      <c r="K177">
        <v>2</v>
      </c>
      <c r="L177" s="31">
        <v>43171.002326388887</v>
      </c>
      <c r="M177">
        <v>42028</v>
      </c>
      <c r="N177" t="s">
        <v>10</v>
      </c>
      <c r="O177">
        <v>9002</v>
      </c>
      <c r="P177">
        <v>0.4</v>
      </c>
      <c r="Q177">
        <v>9004</v>
      </c>
      <c r="R177">
        <v>0.4</v>
      </c>
      <c r="S177">
        <v>9002</v>
      </c>
      <c r="T177">
        <v>0.6</v>
      </c>
      <c r="U177">
        <v>9004</v>
      </c>
      <c r="V177">
        <v>0.6</v>
      </c>
      <c r="W177">
        <f t="shared" si="14"/>
        <v>1.98</v>
      </c>
      <c r="Z177">
        <f t="shared" si="15"/>
        <v>1.0760320976403464</v>
      </c>
      <c r="AA177">
        <f t="shared" si="16"/>
        <v>0.99063943293240142</v>
      </c>
      <c r="AB177">
        <f t="shared" si="17"/>
        <v>101.9906394329324</v>
      </c>
      <c r="AC177">
        <f t="shared" si="18"/>
        <v>0.93632203100970157</v>
      </c>
      <c r="AD177">
        <f t="shared" si="19"/>
        <v>0.99738384633956167</v>
      </c>
      <c r="AE177">
        <f t="shared" si="20"/>
        <v>2.5273838463395615</v>
      </c>
    </row>
    <row r="178" spans="1:31" x14ac:dyDescent="0.25">
      <c r="A178">
        <v>32</v>
      </c>
      <c r="B178" s="2">
        <v>2.8043981481481479E-3</v>
      </c>
      <c r="C178">
        <v>10045</v>
      </c>
      <c r="D178">
        <v>1</v>
      </c>
      <c r="E178">
        <v>10033</v>
      </c>
      <c r="F178">
        <v>7</v>
      </c>
      <c r="G178" t="s">
        <v>10</v>
      </c>
      <c r="H178">
        <v>0</v>
      </c>
      <c r="I178">
        <v>95.5</v>
      </c>
      <c r="J178">
        <v>0.18</v>
      </c>
      <c r="K178">
        <v>2</v>
      </c>
      <c r="L178" s="31">
        <v>43171.002800925926</v>
      </c>
      <c r="M178">
        <v>10045</v>
      </c>
      <c r="N178" t="s">
        <v>10</v>
      </c>
      <c r="O178">
        <v>9002</v>
      </c>
      <c r="P178">
        <v>0.2</v>
      </c>
      <c r="Q178">
        <v>9004</v>
      </c>
      <c r="R178">
        <v>0.3</v>
      </c>
      <c r="S178">
        <v>9002</v>
      </c>
      <c r="T178">
        <v>0.8</v>
      </c>
      <c r="U178">
        <v>9004</v>
      </c>
      <c r="V178">
        <v>0.7</v>
      </c>
      <c r="W178">
        <f t="shared" si="14"/>
        <v>1.94</v>
      </c>
      <c r="Z178">
        <f t="shared" si="15"/>
        <v>1.0760320976403464</v>
      </c>
      <c r="AA178">
        <f t="shared" si="16"/>
        <v>0.99063943293240142</v>
      </c>
      <c r="AB178">
        <f t="shared" si="17"/>
        <v>101.9906394329324</v>
      </c>
      <c r="AC178">
        <f t="shared" si="18"/>
        <v>0.93632203100970157</v>
      </c>
      <c r="AD178">
        <f t="shared" si="19"/>
        <v>0.99738384633956167</v>
      </c>
      <c r="AE178">
        <f t="shared" si="20"/>
        <v>2.5273838463395615</v>
      </c>
    </row>
    <row r="179" spans="1:31" x14ac:dyDescent="0.25">
      <c r="A179">
        <v>33</v>
      </c>
      <c r="B179" s="2">
        <v>3.2511574074074075E-3</v>
      </c>
      <c r="C179">
        <v>30092</v>
      </c>
      <c r="D179">
        <v>1</v>
      </c>
      <c r="E179">
        <v>30083</v>
      </c>
      <c r="F179">
        <v>4</v>
      </c>
      <c r="G179" t="s">
        <v>10</v>
      </c>
      <c r="H179">
        <v>0</v>
      </c>
      <c r="I179">
        <v>95.5</v>
      </c>
      <c r="J179">
        <v>0.18</v>
      </c>
      <c r="K179">
        <v>2</v>
      </c>
      <c r="L179" s="31">
        <v>43171.003252314818</v>
      </c>
      <c r="M179">
        <v>30092</v>
      </c>
      <c r="N179" t="s">
        <v>10</v>
      </c>
      <c r="O179">
        <v>9002</v>
      </c>
      <c r="P179">
        <v>0.2</v>
      </c>
      <c r="Q179">
        <v>9004</v>
      </c>
      <c r="R179">
        <v>0.3</v>
      </c>
      <c r="S179">
        <v>9002</v>
      </c>
      <c r="T179">
        <v>0.8</v>
      </c>
      <c r="U179">
        <v>9004</v>
      </c>
      <c r="V179">
        <v>0.7</v>
      </c>
      <c r="W179">
        <f t="shared" si="14"/>
        <v>1.94</v>
      </c>
      <c r="Z179">
        <f t="shared" si="15"/>
        <v>1.0760320976403464</v>
      </c>
      <c r="AA179">
        <f t="shared" si="16"/>
        <v>0.99063943293240142</v>
      </c>
      <c r="AB179">
        <f t="shared" si="17"/>
        <v>101.9906394329324</v>
      </c>
      <c r="AC179">
        <f t="shared" si="18"/>
        <v>0.93632203100970157</v>
      </c>
      <c r="AD179">
        <f t="shared" si="19"/>
        <v>0.99738384633956167</v>
      </c>
      <c r="AE179">
        <f t="shared" si="20"/>
        <v>2.5273838463395615</v>
      </c>
    </row>
    <row r="180" spans="1:31" x14ac:dyDescent="0.25">
      <c r="A180">
        <v>34</v>
      </c>
      <c r="B180" s="2">
        <v>3.7152777777777774E-3</v>
      </c>
      <c r="C180">
        <v>35857</v>
      </c>
      <c r="D180">
        <v>0</v>
      </c>
      <c r="E180">
        <v>35848</v>
      </c>
      <c r="F180">
        <v>5</v>
      </c>
      <c r="G180" t="s">
        <v>46</v>
      </c>
      <c r="H180">
        <v>0</v>
      </c>
      <c r="I180">
        <v>94</v>
      </c>
      <c r="J180">
        <v>0.16</v>
      </c>
      <c r="K180">
        <v>2</v>
      </c>
      <c r="L180" s="31">
        <v>43171.00371527778</v>
      </c>
      <c r="M180">
        <v>35857</v>
      </c>
      <c r="N180" t="s">
        <v>46</v>
      </c>
      <c r="O180">
        <v>9005</v>
      </c>
      <c r="P180">
        <v>0</v>
      </c>
      <c r="Q180">
        <v>9002</v>
      </c>
      <c r="R180">
        <v>0</v>
      </c>
      <c r="S180">
        <v>9005</v>
      </c>
      <c r="T180">
        <v>1</v>
      </c>
      <c r="U180">
        <v>9002</v>
      </c>
      <c r="V180">
        <v>1</v>
      </c>
      <c r="W180">
        <f t="shared" si="14"/>
        <v>1.89</v>
      </c>
      <c r="Z180">
        <f t="shared" si="15"/>
        <v>1.0434469129373407</v>
      </c>
      <c r="AA180">
        <f t="shared" si="16"/>
        <v>0.97507965126330609</v>
      </c>
      <c r="AB180">
        <f t="shared" si="17"/>
        <v>101.9750796512633</v>
      </c>
      <c r="AC180">
        <f t="shared" si="18"/>
        <v>0.94339736089751258</v>
      </c>
      <c r="AD180">
        <f t="shared" si="19"/>
        <v>0.88656341896849933</v>
      </c>
      <c r="AE180">
        <f t="shared" si="20"/>
        <v>2.4165634189684995</v>
      </c>
    </row>
    <row r="181" spans="1:31" x14ac:dyDescent="0.25">
      <c r="A181">
        <v>35</v>
      </c>
      <c r="B181" s="2">
        <v>4.1793981481481482E-3</v>
      </c>
      <c r="C181">
        <v>10381</v>
      </c>
      <c r="D181">
        <v>0</v>
      </c>
      <c r="E181">
        <v>10370</v>
      </c>
      <c r="F181">
        <v>4</v>
      </c>
      <c r="G181" t="s">
        <v>46</v>
      </c>
      <c r="H181">
        <v>0</v>
      </c>
      <c r="I181">
        <v>94</v>
      </c>
      <c r="J181">
        <v>0.16</v>
      </c>
      <c r="K181">
        <v>2</v>
      </c>
      <c r="L181" s="31">
        <v>43171.004178240742</v>
      </c>
      <c r="M181">
        <v>10381</v>
      </c>
      <c r="N181" t="s">
        <v>46</v>
      </c>
      <c r="O181">
        <v>9005</v>
      </c>
      <c r="P181">
        <v>0</v>
      </c>
      <c r="Q181">
        <v>9002</v>
      </c>
      <c r="R181">
        <v>0</v>
      </c>
      <c r="S181">
        <v>9005</v>
      </c>
      <c r="T181">
        <v>1</v>
      </c>
      <c r="U181">
        <v>9002</v>
      </c>
      <c r="V181">
        <v>1</v>
      </c>
      <c r="W181">
        <f t="shared" si="14"/>
        <v>1.89</v>
      </c>
      <c r="Z181">
        <f t="shared" si="15"/>
        <v>1.0434469129373407</v>
      </c>
      <c r="AA181">
        <f t="shared" si="16"/>
        <v>0.97507965126330609</v>
      </c>
      <c r="AB181">
        <f t="shared" si="17"/>
        <v>101.9750796512633</v>
      </c>
      <c r="AC181">
        <f t="shared" si="18"/>
        <v>0.94339736089751258</v>
      </c>
      <c r="AD181">
        <f t="shared" si="19"/>
        <v>0.88656341896849933</v>
      </c>
      <c r="AE181">
        <f t="shared" si="20"/>
        <v>2.4165634189684995</v>
      </c>
    </row>
    <row r="182" spans="1:31" x14ac:dyDescent="0.25">
      <c r="A182">
        <v>36</v>
      </c>
      <c r="B182" s="2">
        <v>4.6458333333333325E-3</v>
      </c>
      <c r="C182">
        <v>79</v>
      </c>
      <c r="D182">
        <v>0</v>
      </c>
      <c r="E182">
        <v>69</v>
      </c>
      <c r="F182">
        <v>5</v>
      </c>
      <c r="G182" t="s">
        <v>46</v>
      </c>
      <c r="H182">
        <v>0</v>
      </c>
      <c r="I182">
        <v>94</v>
      </c>
      <c r="J182">
        <v>0.16</v>
      </c>
      <c r="K182">
        <v>2</v>
      </c>
      <c r="L182" s="31">
        <v>43171.004641203705</v>
      </c>
      <c r="M182">
        <v>79</v>
      </c>
      <c r="N182" t="s">
        <v>46</v>
      </c>
      <c r="O182">
        <v>9005</v>
      </c>
      <c r="P182">
        <v>0</v>
      </c>
      <c r="Q182">
        <v>9002</v>
      </c>
      <c r="R182">
        <v>0</v>
      </c>
      <c r="S182">
        <v>9005</v>
      </c>
      <c r="T182">
        <v>1</v>
      </c>
      <c r="U182">
        <v>9002</v>
      </c>
      <c r="V182">
        <v>1</v>
      </c>
      <c r="W182">
        <f t="shared" si="14"/>
        <v>1.89</v>
      </c>
      <c r="Z182">
        <f t="shared" si="15"/>
        <v>1.0434469129373407</v>
      </c>
      <c r="AA182">
        <f t="shared" si="16"/>
        <v>0.97507965126330609</v>
      </c>
      <c r="AB182">
        <f t="shared" si="17"/>
        <v>101.9750796512633</v>
      </c>
      <c r="AC182">
        <f t="shared" si="18"/>
        <v>0.94339736089751258</v>
      </c>
      <c r="AD182">
        <f t="shared" si="19"/>
        <v>0.88656341896849933</v>
      </c>
      <c r="AE182">
        <f t="shared" si="20"/>
        <v>2.4165634189684995</v>
      </c>
    </row>
    <row r="183" spans="1:31" x14ac:dyDescent="0.25">
      <c r="A183">
        <v>37</v>
      </c>
      <c r="B183" s="2">
        <v>4.8946759259259256E-3</v>
      </c>
      <c r="C183">
        <v>36240</v>
      </c>
      <c r="D183">
        <v>0</v>
      </c>
      <c r="E183">
        <v>36231</v>
      </c>
      <c r="F183">
        <v>5</v>
      </c>
      <c r="G183" t="s">
        <v>10</v>
      </c>
      <c r="H183">
        <v>0</v>
      </c>
      <c r="I183">
        <v>94.5</v>
      </c>
      <c r="J183">
        <v>0.18</v>
      </c>
      <c r="K183">
        <v>2</v>
      </c>
      <c r="L183" s="31">
        <v>43171.004895833335</v>
      </c>
      <c r="M183">
        <v>36240</v>
      </c>
      <c r="N183" t="s">
        <v>10</v>
      </c>
      <c r="O183">
        <v>9002</v>
      </c>
      <c r="P183">
        <v>0.2</v>
      </c>
      <c r="Q183">
        <v>9004</v>
      </c>
      <c r="R183">
        <v>0.3</v>
      </c>
      <c r="S183">
        <v>9002</v>
      </c>
      <c r="T183">
        <v>0.8</v>
      </c>
      <c r="U183">
        <v>9004</v>
      </c>
      <c r="V183">
        <v>0.7</v>
      </c>
      <c r="W183">
        <f t="shared" si="14"/>
        <v>1.93</v>
      </c>
      <c r="Z183">
        <f t="shared" si="15"/>
        <v>1.054308641171676</v>
      </c>
      <c r="AA183">
        <f t="shared" si="16"/>
        <v>0.98026624515300453</v>
      </c>
      <c r="AB183">
        <f t="shared" si="17"/>
        <v>101.980266245153</v>
      </c>
      <c r="AC183">
        <f t="shared" si="18"/>
        <v>0.93632203100970157</v>
      </c>
      <c r="AD183">
        <f t="shared" si="19"/>
        <v>0.99738384633956167</v>
      </c>
      <c r="AE183">
        <f t="shared" si="20"/>
        <v>2.5273838463395615</v>
      </c>
    </row>
    <row r="184" spans="1:31" x14ac:dyDescent="0.25">
      <c r="A184">
        <v>38</v>
      </c>
      <c r="B184" s="2">
        <v>5.3587962962962964E-3</v>
      </c>
      <c r="C184">
        <v>53</v>
      </c>
      <c r="D184">
        <v>0</v>
      </c>
      <c r="E184">
        <v>44</v>
      </c>
      <c r="F184">
        <v>5</v>
      </c>
      <c r="G184" t="s">
        <v>10</v>
      </c>
      <c r="H184">
        <v>0</v>
      </c>
      <c r="I184">
        <v>94.5</v>
      </c>
      <c r="J184">
        <v>0.18</v>
      </c>
      <c r="K184">
        <v>2</v>
      </c>
      <c r="L184" s="31">
        <v>43171.005358796298</v>
      </c>
      <c r="M184">
        <v>53</v>
      </c>
      <c r="N184" t="s">
        <v>10</v>
      </c>
      <c r="O184">
        <v>9002</v>
      </c>
      <c r="P184">
        <v>0.2</v>
      </c>
      <c r="Q184">
        <v>9004</v>
      </c>
      <c r="R184">
        <v>0.3</v>
      </c>
      <c r="S184">
        <v>9002</v>
      </c>
      <c r="T184">
        <v>0.8</v>
      </c>
      <c r="U184">
        <v>9004</v>
      </c>
      <c r="V184">
        <v>0.7</v>
      </c>
      <c r="W184">
        <f t="shared" si="14"/>
        <v>1.93</v>
      </c>
      <c r="Z184">
        <f t="shared" si="15"/>
        <v>1.054308641171676</v>
      </c>
      <c r="AA184">
        <f t="shared" si="16"/>
        <v>0.98026624515300453</v>
      </c>
      <c r="AB184">
        <f t="shared" si="17"/>
        <v>101.980266245153</v>
      </c>
      <c r="AC184">
        <f t="shared" si="18"/>
        <v>0.93632203100970157</v>
      </c>
      <c r="AD184">
        <f t="shared" si="19"/>
        <v>0.99738384633956167</v>
      </c>
      <c r="AE184">
        <f t="shared" si="20"/>
        <v>2.5273838463395615</v>
      </c>
    </row>
    <row r="185" spans="1:31" x14ac:dyDescent="0.25">
      <c r="A185">
        <v>39</v>
      </c>
      <c r="B185" s="2">
        <v>5.6053240740740742E-3</v>
      </c>
      <c r="C185">
        <v>9458</v>
      </c>
      <c r="D185">
        <v>1</v>
      </c>
      <c r="E185">
        <v>9450</v>
      </c>
      <c r="F185">
        <v>4</v>
      </c>
      <c r="G185" t="s">
        <v>10</v>
      </c>
      <c r="H185">
        <v>0</v>
      </c>
      <c r="I185">
        <v>94.5</v>
      </c>
      <c r="J185">
        <v>0.18</v>
      </c>
      <c r="K185">
        <v>2</v>
      </c>
      <c r="L185" s="31">
        <v>43171.005601851852</v>
      </c>
      <c r="M185">
        <v>9458</v>
      </c>
      <c r="N185" t="s">
        <v>10</v>
      </c>
      <c r="O185">
        <v>9002</v>
      </c>
      <c r="P185">
        <v>0.2</v>
      </c>
      <c r="Q185">
        <v>9004</v>
      </c>
      <c r="R185">
        <v>0.3</v>
      </c>
      <c r="S185">
        <v>9002</v>
      </c>
      <c r="T185">
        <v>0.8</v>
      </c>
      <c r="U185">
        <v>9004</v>
      </c>
      <c r="V185">
        <v>0.7</v>
      </c>
      <c r="W185">
        <f t="shared" si="14"/>
        <v>1.93</v>
      </c>
      <c r="Z185">
        <f t="shared" si="15"/>
        <v>1.054308641171676</v>
      </c>
      <c r="AA185">
        <f t="shared" si="16"/>
        <v>0.98026624515300453</v>
      </c>
      <c r="AB185">
        <f t="shared" si="17"/>
        <v>101.980266245153</v>
      </c>
      <c r="AC185">
        <f t="shared" si="18"/>
        <v>0.93632203100970157</v>
      </c>
      <c r="AD185">
        <f t="shared" si="19"/>
        <v>0.99738384633956167</v>
      </c>
      <c r="AE185">
        <f t="shared" si="20"/>
        <v>2.5273838463395615</v>
      </c>
    </row>
    <row r="186" spans="1:31" x14ac:dyDescent="0.25">
      <c r="A186">
        <v>40</v>
      </c>
      <c r="B186" s="2">
        <v>6.0717592592592594E-3</v>
      </c>
      <c r="C186">
        <v>66</v>
      </c>
      <c r="D186">
        <v>0</v>
      </c>
      <c r="E186">
        <v>58</v>
      </c>
      <c r="F186">
        <v>3</v>
      </c>
      <c r="G186" t="s">
        <v>10</v>
      </c>
      <c r="H186">
        <v>0</v>
      </c>
      <c r="I186">
        <v>94.5</v>
      </c>
      <c r="J186">
        <v>0.18</v>
      </c>
      <c r="K186">
        <v>2</v>
      </c>
      <c r="L186" s="31">
        <v>43171.006076388891</v>
      </c>
      <c r="M186">
        <v>66</v>
      </c>
      <c r="N186" t="s">
        <v>10</v>
      </c>
      <c r="O186">
        <v>9002</v>
      </c>
      <c r="P186">
        <v>0.2</v>
      </c>
      <c r="Q186">
        <v>9004</v>
      </c>
      <c r="R186">
        <v>0.3</v>
      </c>
      <c r="S186">
        <v>9002</v>
      </c>
      <c r="T186">
        <v>0.8</v>
      </c>
      <c r="U186">
        <v>9004</v>
      </c>
      <c r="V186">
        <v>0.7</v>
      </c>
      <c r="W186">
        <f t="shared" si="14"/>
        <v>1.93</v>
      </c>
      <c r="Z186">
        <f t="shared" si="15"/>
        <v>1.054308641171676</v>
      </c>
      <c r="AA186">
        <f t="shared" si="16"/>
        <v>0.98026624515300453</v>
      </c>
      <c r="AB186">
        <f t="shared" si="17"/>
        <v>101.980266245153</v>
      </c>
      <c r="AC186">
        <f t="shared" si="18"/>
        <v>0.93632203100970157</v>
      </c>
      <c r="AD186">
        <f t="shared" si="19"/>
        <v>0.99738384633956167</v>
      </c>
      <c r="AE186">
        <f t="shared" si="20"/>
        <v>2.5273838463395615</v>
      </c>
    </row>
    <row r="187" spans="1:31" x14ac:dyDescent="0.25">
      <c r="A187">
        <v>41</v>
      </c>
      <c r="B187" s="2">
        <v>6.3287037037037036E-3</v>
      </c>
      <c r="C187">
        <v>38891</v>
      </c>
      <c r="D187">
        <v>0</v>
      </c>
      <c r="E187">
        <v>38771</v>
      </c>
      <c r="F187">
        <v>50</v>
      </c>
      <c r="G187" t="s">
        <v>10</v>
      </c>
      <c r="H187">
        <v>0</v>
      </c>
      <c r="I187">
        <v>94.5</v>
      </c>
      <c r="J187">
        <v>0.21</v>
      </c>
      <c r="K187">
        <v>2</v>
      </c>
      <c r="L187" s="31">
        <v>43171.006331018521</v>
      </c>
      <c r="M187">
        <v>38891</v>
      </c>
      <c r="N187" t="s">
        <v>10</v>
      </c>
      <c r="O187">
        <v>9002</v>
      </c>
      <c r="P187">
        <v>0</v>
      </c>
      <c r="Q187">
        <v>9004</v>
      </c>
      <c r="R187">
        <v>0.1</v>
      </c>
      <c r="S187">
        <v>9002</v>
      </c>
      <c r="T187">
        <v>1</v>
      </c>
      <c r="U187">
        <v>9004</v>
      </c>
      <c r="V187">
        <v>0.9</v>
      </c>
      <c r="W187">
        <f t="shared" si="14"/>
        <v>1.86</v>
      </c>
      <c r="Z187">
        <f t="shared" si="15"/>
        <v>1.054308641171676</v>
      </c>
      <c r="AA187">
        <f t="shared" si="16"/>
        <v>0.98026624515300453</v>
      </c>
      <c r="AB187">
        <f t="shared" si="17"/>
        <v>101.980266245153</v>
      </c>
      <c r="AC187">
        <f t="shared" si="18"/>
        <v>0.92570903617798528</v>
      </c>
      <c r="AD187">
        <f t="shared" si="19"/>
        <v>1.1636144873961554</v>
      </c>
      <c r="AE187">
        <f t="shared" si="20"/>
        <v>2.6936144873961556</v>
      </c>
    </row>
    <row r="188" spans="1:31" x14ac:dyDescent="0.25">
      <c r="A188">
        <v>42</v>
      </c>
      <c r="B188" s="2">
        <v>6.8854166666666656E-3</v>
      </c>
      <c r="C188">
        <v>4701</v>
      </c>
      <c r="D188">
        <v>1</v>
      </c>
      <c r="E188">
        <v>4399</v>
      </c>
      <c r="F188">
        <v>184</v>
      </c>
      <c r="G188" t="s">
        <v>10</v>
      </c>
      <c r="H188">
        <v>0</v>
      </c>
      <c r="I188">
        <v>94.5</v>
      </c>
      <c r="J188">
        <v>0.21</v>
      </c>
      <c r="K188">
        <v>2</v>
      </c>
      <c r="L188" s="31">
        <v>43171.006886574076</v>
      </c>
      <c r="M188">
        <v>4701</v>
      </c>
      <c r="N188" t="s">
        <v>10</v>
      </c>
      <c r="O188">
        <v>9002</v>
      </c>
      <c r="P188">
        <v>0</v>
      </c>
      <c r="Q188">
        <v>9004</v>
      </c>
      <c r="R188">
        <v>0.1</v>
      </c>
      <c r="S188">
        <v>9002</v>
      </c>
      <c r="T188">
        <v>1</v>
      </c>
      <c r="U188">
        <v>9004</v>
      </c>
      <c r="V188">
        <v>0.9</v>
      </c>
      <c r="W188">
        <f t="shared" si="14"/>
        <v>1.86</v>
      </c>
      <c r="Z188">
        <f t="shared" si="15"/>
        <v>1.054308641171676</v>
      </c>
      <c r="AA188">
        <f t="shared" si="16"/>
        <v>0.98026624515300453</v>
      </c>
      <c r="AB188">
        <f t="shared" si="17"/>
        <v>101.980266245153</v>
      </c>
      <c r="AC188">
        <f t="shared" si="18"/>
        <v>0.92570903617798528</v>
      </c>
      <c r="AD188">
        <f t="shared" si="19"/>
        <v>1.1636144873961554</v>
      </c>
      <c r="AE188">
        <f t="shared" si="20"/>
        <v>2.6936144873961556</v>
      </c>
    </row>
    <row r="189" spans="1:31" x14ac:dyDescent="0.25">
      <c r="A189">
        <v>43</v>
      </c>
      <c r="B189" s="2">
        <v>9.7268518518518511E-3</v>
      </c>
      <c r="C189">
        <v>7725</v>
      </c>
      <c r="D189">
        <v>2</v>
      </c>
      <c r="E189">
        <v>7536</v>
      </c>
      <c r="F189">
        <v>107</v>
      </c>
      <c r="G189" t="s">
        <v>11</v>
      </c>
      <c r="H189">
        <v>0</v>
      </c>
      <c r="I189">
        <v>93.5</v>
      </c>
      <c r="J189">
        <v>0.17</v>
      </c>
      <c r="K189">
        <v>2</v>
      </c>
      <c r="L189" s="31">
        <v>43171.009722222225</v>
      </c>
      <c r="M189">
        <v>7725</v>
      </c>
      <c r="N189" t="s">
        <v>11</v>
      </c>
      <c r="O189">
        <v>9003</v>
      </c>
      <c r="P189">
        <v>0.5</v>
      </c>
      <c r="Q189">
        <v>9002</v>
      </c>
      <c r="R189">
        <v>0.5</v>
      </c>
      <c r="S189">
        <v>9003</v>
      </c>
      <c r="T189">
        <v>0.5</v>
      </c>
      <c r="U189">
        <v>9002</v>
      </c>
      <c r="V189">
        <v>0.5</v>
      </c>
      <c r="W189">
        <f t="shared" si="14"/>
        <v>1.97</v>
      </c>
      <c r="Z189">
        <f t="shared" si="15"/>
        <v>1.0325851847030056</v>
      </c>
      <c r="AA189">
        <f t="shared" si="16"/>
        <v>0.96989305737360765</v>
      </c>
      <c r="AB189">
        <f t="shared" si="17"/>
        <v>101.96989305737361</v>
      </c>
      <c r="AC189">
        <f t="shared" si="18"/>
        <v>0.93985969595360719</v>
      </c>
      <c r="AD189">
        <f t="shared" si="19"/>
        <v>0.94197363265403056</v>
      </c>
      <c r="AE189">
        <f t="shared" si="20"/>
        <v>2.4719736326540307</v>
      </c>
    </row>
    <row r="190" spans="1:31" x14ac:dyDescent="0.25">
      <c r="A190">
        <v>44</v>
      </c>
      <c r="B190" s="2">
        <v>1.019675925925926E-2</v>
      </c>
      <c r="C190">
        <v>1107</v>
      </c>
      <c r="D190">
        <v>2</v>
      </c>
      <c r="E190">
        <v>825</v>
      </c>
      <c r="F190">
        <v>213</v>
      </c>
      <c r="G190" t="s">
        <v>11</v>
      </c>
      <c r="H190">
        <v>0</v>
      </c>
      <c r="I190">
        <v>93.5</v>
      </c>
      <c r="J190">
        <v>0.17</v>
      </c>
      <c r="K190">
        <v>2</v>
      </c>
      <c r="L190" s="31">
        <v>43171.010196759256</v>
      </c>
      <c r="M190">
        <v>1107</v>
      </c>
      <c r="N190" t="s">
        <v>11</v>
      </c>
      <c r="O190">
        <v>9003</v>
      </c>
      <c r="P190">
        <v>0.5</v>
      </c>
      <c r="Q190">
        <v>9002</v>
      </c>
      <c r="R190">
        <v>0.5</v>
      </c>
      <c r="S190">
        <v>9003</v>
      </c>
      <c r="T190">
        <v>0.5</v>
      </c>
      <c r="U190">
        <v>9002</v>
      </c>
      <c r="V190">
        <v>0.5</v>
      </c>
      <c r="W190">
        <f t="shared" si="14"/>
        <v>1.97</v>
      </c>
      <c r="Z190">
        <f t="shared" si="15"/>
        <v>1.0325851847030056</v>
      </c>
      <c r="AA190">
        <f t="shared" si="16"/>
        <v>0.96989305737360765</v>
      </c>
      <c r="AB190">
        <f t="shared" si="17"/>
        <v>101.96989305737361</v>
      </c>
      <c r="AC190">
        <f t="shared" si="18"/>
        <v>0.93985969595360719</v>
      </c>
      <c r="AD190">
        <f t="shared" si="19"/>
        <v>0.94197363265403056</v>
      </c>
      <c r="AE190">
        <f t="shared" si="20"/>
        <v>2.4719736326540307</v>
      </c>
    </row>
    <row r="191" spans="1:31" x14ac:dyDescent="0.25">
      <c r="A191">
        <v>45</v>
      </c>
      <c r="B191" s="2">
        <v>1.0508101851851852E-2</v>
      </c>
      <c r="C191">
        <v>47264</v>
      </c>
      <c r="D191">
        <v>0</v>
      </c>
      <c r="E191">
        <v>47233</v>
      </c>
      <c r="F191">
        <v>9</v>
      </c>
      <c r="G191" t="s">
        <v>11</v>
      </c>
      <c r="H191">
        <v>0</v>
      </c>
      <c r="I191">
        <v>93</v>
      </c>
      <c r="J191">
        <v>0.15</v>
      </c>
      <c r="K191">
        <v>2</v>
      </c>
      <c r="L191" s="31">
        <v>43171.010509259257</v>
      </c>
      <c r="M191">
        <v>47264</v>
      </c>
      <c r="N191" t="s">
        <v>11</v>
      </c>
      <c r="O191">
        <v>9003</v>
      </c>
      <c r="P191">
        <v>0.5</v>
      </c>
      <c r="Q191">
        <v>9002</v>
      </c>
      <c r="R191">
        <v>0.6</v>
      </c>
      <c r="S191">
        <v>9003</v>
      </c>
      <c r="T191">
        <v>0.5</v>
      </c>
      <c r="U191">
        <v>9002</v>
      </c>
      <c r="V191">
        <v>0.4</v>
      </c>
      <c r="W191">
        <f t="shared" si="14"/>
        <v>1.98</v>
      </c>
      <c r="Z191">
        <f t="shared" si="15"/>
        <v>1.0217234564686704</v>
      </c>
      <c r="AA191">
        <f t="shared" si="16"/>
        <v>0.9647064634839092</v>
      </c>
      <c r="AB191">
        <f t="shared" si="17"/>
        <v>101.96470646348391</v>
      </c>
      <c r="AC191">
        <f t="shared" si="18"/>
        <v>0.94693502584141809</v>
      </c>
      <c r="AD191">
        <f t="shared" si="19"/>
        <v>0.8311532052829681</v>
      </c>
      <c r="AE191">
        <f t="shared" si="20"/>
        <v>2.3611532052829682</v>
      </c>
    </row>
    <row r="192" spans="1:31" x14ac:dyDescent="0.25">
      <c r="A192">
        <v>46</v>
      </c>
      <c r="B192" s="2">
        <v>1.1054398148148148E-2</v>
      </c>
      <c r="C192">
        <v>17316</v>
      </c>
      <c r="D192">
        <v>0</v>
      </c>
      <c r="E192">
        <v>13943</v>
      </c>
      <c r="F192">
        <v>3363</v>
      </c>
      <c r="G192" t="s">
        <v>11</v>
      </c>
      <c r="H192">
        <v>0</v>
      </c>
      <c r="I192">
        <v>93</v>
      </c>
      <c r="J192">
        <v>0.15</v>
      </c>
      <c r="K192">
        <v>2</v>
      </c>
      <c r="L192" s="31">
        <v>43171.011053240742</v>
      </c>
      <c r="M192">
        <v>17316</v>
      </c>
      <c r="N192" t="s">
        <v>11</v>
      </c>
      <c r="O192">
        <v>9003</v>
      </c>
      <c r="P192">
        <v>0.5</v>
      </c>
      <c r="Q192">
        <v>9002</v>
      </c>
      <c r="R192">
        <v>0.6</v>
      </c>
      <c r="S192">
        <v>9003</v>
      </c>
      <c r="T192">
        <v>0.5</v>
      </c>
      <c r="U192">
        <v>9002</v>
      </c>
      <c r="V192">
        <v>0.4</v>
      </c>
      <c r="W192">
        <f t="shared" si="14"/>
        <v>1.98</v>
      </c>
      <c r="Z192">
        <f t="shared" si="15"/>
        <v>1.0217234564686704</v>
      </c>
      <c r="AA192">
        <f t="shared" si="16"/>
        <v>0.9647064634839092</v>
      </c>
      <c r="AB192">
        <f t="shared" si="17"/>
        <v>101.96470646348391</v>
      </c>
      <c r="AC192">
        <f t="shared" si="18"/>
        <v>0.94693502584141809</v>
      </c>
      <c r="AD192">
        <f t="shared" si="19"/>
        <v>0.8311532052829681</v>
      </c>
      <c r="AE192">
        <f t="shared" si="20"/>
        <v>2.3611532052829682</v>
      </c>
    </row>
    <row r="193" spans="1:31" x14ac:dyDescent="0.25">
      <c r="A193">
        <v>47</v>
      </c>
      <c r="B193" s="2">
        <v>8.4953703703703701E-3</v>
      </c>
      <c r="C193">
        <v>17581</v>
      </c>
      <c r="D193">
        <v>1</v>
      </c>
      <c r="E193">
        <v>17545</v>
      </c>
      <c r="F193">
        <v>10</v>
      </c>
      <c r="G193" t="s">
        <v>11</v>
      </c>
      <c r="H193">
        <v>0</v>
      </c>
      <c r="I193">
        <v>99</v>
      </c>
      <c r="J193">
        <v>0.15</v>
      </c>
      <c r="K193">
        <v>1</v>
      </c>
      <c r="L193" s="31">
        <v>43171.925162037034</v>
      </c>
      <c r="M193">
        <v>17581</v>
      </c>
      <c r="N193" t="s">
        <v>11</v>
      </c>
      <c r="O193">
        <v>9003</v>
      </c>
      <c r="P193">
        <v>0.5</v>
      </c>
      <c r="Q193">
        <v>9002</v>
      </c>
      <c r="R193">
        <v>0.6</v>
      </c>
      <c r="S193">
        <v>9003</v>
      </c>
      <c r="T193">
        <v>0.5</v>
      </c>
      <c r="U193">
        <v>9002</v>
      </c>
      <c r="V193">
        <v>0.4</v>
      </c>
      <c r="W193">
        <f t="shared" si="14"/>
        <v>2.12</v>
      </c>
      <c r="Z193">
        <f t="shared" si="15"/>
        <v>1.1520641952806925</v>
      </c>
      <c r="AA193">
        <f t="shared" si="16"/>
        <v>1.0269455901602904</v>
      </c>
      <c r="AB193">
        <f t="shared" si="17"/>
        <v>102.0269455901603</v>
      </c>
      <c r="AC193">
        <f t="shared" si="18"/>
        <v>0.94693502584141809</v>
      </c>
      <c r="AD193">
        <f t="shared" si="19"/>
        <v>0.8311532052829681</v>
      </c>
      <c r="AE193">
        <f t="shared" si="20"/>
        <v>2.3611532052829682</v>
      </c>
    </row>
    <row r="194" spans="1:31" x14ac:dyDescent="0.25">
      <c r="A194">
        <v>48</v>
      </c>
      <c r="B194" s="2">
        <v>8.5405092592592598E-3</v>
      </c>
      <c r="C194">
        <v>30126</v>
      </c>
      <c r="D194">
        <v>1</v>
      </c>
      <c r="E194">
        <v>30110</v>
      </c>
      <c r="F194">
        <v>8</v>
      </c>
      <c r="G194" t="s">
        <v>11</v>
      </c>
      <c r="H194">
        <v>0</v>
      </c>
      <c r="I194">
        <v>99</v>
      </c>
      <c r="J194">
        <v>0.15</v>
      </c>
      <c r="K194">
        <v>2</v>
      </c>
      <c r="L194" s="31">
        <v>43171.925208333334</v>
      </c>
      <c r="M194">
        <v>30126</v>
      </c>
      <c r="N194" t="s">
        <v>11</v>
      </c>
      <c r="O194">
        <v>9003</v>
      </c>
      <c r="P194">
        <v>0.5</v>
      </c>
      <c r="Q194">
        <v>9002</v>
      </c>
      <c r="R194">
        <v>0.6</v>
      </c>
      <c r="S194">
        <v>9003</v>
      </c>
      <c r="T194">
        <v>0.5</v>
      </c>
      <c r="U194">
        <v>9002</v>
      </c>
      <c r="V194">
        <v>0.4</v>
      </c>
      <c r="W194">
        <f t="shared" si="14"/>
        <v>2.12</v>
      </c>
      <c r="Z194">
        <f t="shared" si="15"/>
        <v>1.1520641952806925</v>
      </c>
      <c r="AA194">
        <f t="shared" si="16"/>
        <v>1.0269455901602904</v>
      </c>
      <c r="AB194">
        <f t="shared" si="17"/>
        <v>102.0269455901603</v>
      </c>
      <c r="AC194">
        <f t="shared" si="18"/>
        <v>0.94693502584141809</v>
      </c>
      <c r="AD194">
        <f t="shared" si="19"/>
        <v>0.8311532052829681</v>
      </c>
      <c r="AE194">
        <f t="shared" si="20"/>
        <v>2.3611532052829682</v>
      </c>
    </row>
    <row r="195" spans="1:31" x14ac:dyDescent="0.25">
      <c r="A195">
        <v>49</v>
      </c>
      <c r="B195" s="2">
        <v>8.9884259259259257E-3</v>
      </c>
      <c r="C195">
        <v>71</v>
      </c>
      <c r="D195">
        <v>0</v>
      </c>
      <c r="E195">
        <v>59</v>
      </c>
      <c r="F195">
        <v>7</v>
      </c>
      <c r="G195" t="s">
        <v>11</v>
      </c>
      <c r="H195">
        <v>0</v>
      </c>
      <c r="I195">
        <v>99</v>
      </c>
      <c r="J195">
        <v>0.15</v>
      </c>
      <c r="K195">
        <v>2</v>
      </c>
      <c r="L195" s="31">
        <v>43171.925659722219</v>
      </c>
      <c r="M195">
        <v>71</v>
      </c>
      <c r="N195" t="s">
        <v>11</v>
      </c>
      <c r="O195">
        <v>9003</v>
      </c>
      <c r="P195">
        <v>0.5</v>
      </c>
      <c r="Q195">
        <v>9002</v>
      </c>
      <c r="R195">
        <v>0.6</v>
      </c>
      <c r="S195">
        <v>9003</v>
      </c>
      <c r="T195">
        <v>0.5</v>
      </c>
      <c r="U195">
        <v>9002</v>
      </c>
      <c r="V195">
        <v>0.4</v>
      </c>
      <c r="W195">
        <f t="shared" si="14"/>
        <v>2.12</v>
      </c>
      <c r="Z195">
        <f t="shared" si="15"/>
        <v>1.1520641952806925</v>
      </c>
      <c r="AA195">
        <f t="shared" si="16"/>
        <v>1.0269455901602904</v>
      </c>
      <c r="AB195">
        <f t="shared" si="17"/>
        <v>102.0269455901603</v>
      </c>
      <c r="AC195">
        <f t="shared" si="18"/>
        <v>0.94693502584141809</v>
      </c>
      <c r="AD195">
        <f t="shared" si="19"/>
        <v>0.8311532052829681</v>
      </c>
      <c r="AE195">
        <f t="shared" si="20"/>
        <v>2.3611532052829682</v>
      </c>
    </row>
    <row r="196" spans="1:31" x14ac:dyDescent="0.25">
      <c r="A196">
        <v>50</v>
      </c>
      <c r="B196" s="2">
        <v>9.2349537037037036E-3</v>
      </c>
      <c r="C196">
        <v>37085</v>
      </c>
      <c r="D196">
        <v>1</v>
      </c>
      <c r="E196">
        <v>37073</v>
      </c>
      <c r="F196">
        <v>6</v>
      </c>
      <c r="G196" t="s">
        <v>10</v>
      </c>
      <c r="H196">
        <v>0</v>
      </c>
      <c r="I196">
        <v>99</v>
      </c>
      <c r="J196">
        <v>0.21</v>
      </c>
      <c r="K196">
        <v>2</v>
      </c>
      <c r="L196" s="31">
        <v>43171.925902777781</v>
      </c>
      <c r="M196">
        <v>37085</v>
      </c>
      <c r="N196" t="s">
        <v>10</v>
      </c>
      <c r="O196">
        <v>9002</v>
      </c>
      <c r="P196">
        <v>0</v>
      </c>
      <c r="Q196">
        <v>9004</v>
      </c>
      <c r="R196">
        <v>0</v>
      </c>
      <c r="S196">
        <v>9002</v>
      </c>
      <c r="T196">
        <v>1</v>
      </c>
      <c r="U196">
        <v>9004</v>
      </c>
      <c r="V196">
        <v>1</v>
      </c>
      <c r="W196">
        <f t="shared" si="14"/>
        <v>1.85</v>
      </c>
      <c r="Z196">
        <f t="shared" si="15"/>
        <v>1.1520641952806925</v>
      </c>
      <c r="AA196">
        <f t="shared" si="16"/>
        <v>1.0269455901602904</v>
      </c>
      <c r="AB196">
        <f t="shared" si="17"/>
        <v>102.0269455901603</v>
      </c>
      <c r="AC196">
        <f t="shared" si="18"/>
        <v>0.92570903617798528</v>
      </c>
      <c r="AD196">
        <f t="shared" si="19"/>
        <v>1.1636144873961554</v>
      </c>
      <c r="AE196">
        <f t="shared" si="20"/>
        <v>2.6936144873961556</v>
      </c>
    </row>
    <row r="197" spans="1:31" x14ac:dyDescent="0.25">
      <c r="A197">
        <v>51</v>
      </c>
      <c r="B197" s="2">
        <v>9.6990740740740735E-3</v>
      </c>
      <c r="C197">
        <v>61</v>
      </c>
      <c r="D197">
        <v>0</v>
      </c>
      <c r="E197">
        <v>50</v>
      </c>
      <c r="F197">
        <v>5</v>
      </c>
      <c r="G197" t="s">
        <v>10</v>
      </c>
      <c r="H197">
        <v>0</v>
      </c>
      <c r="I197">
        <v>99</v>
      </c>
      <c r="J197">
        <v>0.21</v>
      </c>
      <c r="K197">
        <v>2</v>
      </c>
      <c r="L197" s="31">
        <v>43171.926365740743</v>
      </c>
      <c r="M197">
        <v>61</v>
      </c>
      <c r="N197" t="s">
        <v>10</v>
      </c>
      <c r="O197">
        <v>9002</v>
      </c>
      <c r="P197">
        <v>0</v>
      </c>
      <c r="Q197">
        <v>9004</v>
      </c>
      <c r="R197">
        <v>0</v>
      </c>
      <c r="S197">
        <v>9002</v>
      </c>
      <c r="T197">
        <v>1</v>
      </c>
      <c r="U197">
        <v>9004</v>
      </c>
      <c r="V197">
        <v>1</v>
      </c>
      <c r="W197">
        <f t="shared" ref="W197:W213" si="21">ROUND(AC197*T197 + AC197*V197 + Z197*P197+Z197*R197, 2)</f>
        <v>1.85</v>
      </c>
      <c r="Z197">
        <f t="shared" ref="Z197:Z213" si="22">(I197-$Y$6)/($Y$7-$Y$6)</f>
        <v>1.1520641952806925</v>
      </c>
      <c r="AA197">
        <f t="shared" ref="AA197:AA213" si="23">(I197-$Y$3)/$Y$4</f>
        <v>1.0269455901602904</v>
      </c>
      <c r="AB197">
        <f t="shared" ref="AB197:AB213" si="24">AA197+$Y$8+1</f>
        <v>102.0269455901603</v>
      </c>
      <c r="AC197">
        <f t="shared" ref="AC197:AC213" si="25">(J197-$Y$14)/($Y$15-$Y$14)</f>
        <v>0.92570903617798528</v>
      </c>
      <c r="AD197">
        <f t="shared" ref="AD197:AD213" si="26">(J197-$Y$11)/$Y$12</f>
        <v>1.1636144873961554</v>
      </c>
      <c r="AE197">
        <f t="shared" ref="AE197:AE213" si="27">AD197+$Y$16+1</f>
        <v>2.6936144873961556</v>
      </c>
    </row>
    <row r="198" spans="1:31" x14ac:dyDescent="0.25">
      <c r="A198">
        <v>52</v>
      </c>
      <c r="B198" s="2">
        <v>9.945601851851853E-3</v>
      </c>
      <c r="C198">
        <v>11569</v>
      </c>
      <c r="D198">
        <v>1</v>
      </c>
      <c r="E198">
        <v>11557</v>
      </c>
      <c r="F198">
        <v>6</v>
      </c>
      <c r="G198" t="s">
        <v>46</v>
      </c>
      <c r="H198">
        <v>0</v>
      </c>
      <c r="I198">
        <v>99</v>
      </c>
      <c r="J198">
        <v>0.17</v>
      </c>
      <c r="K198">
        <v>2</v>
      </c>
      <c r="L198" s="31">
        <v>43171.926608796297</v>
      </c>
      <c r="M198">
        <v>11569</v>
      </c>
      <c r="N198" t="s">
        <v>46</v>
      </c>
      <c r="O198">
        <v>9005</v>
      </c>
      <c r="P198">
        <v>0</v>
      </c>
      <c r="Q198">
        <v>9002</v>
      </c>
      <c r="R198">
        <v>0</v>
      </c>
      <c r="S198">
        <v>9005</v>
      </c>
      <c r="T198">
        <v>1</v>
      </c>
      <c r="U198">
        <v>9002</v>
      </c>
      <c r="V198">
        <v>1</v>
      </c>
      <c r="W198">
        <f t="shared" si="21"/>
        <v>1.88</v>
      </c>
      <c r="Z198">
        <f t="shared" si="22"/>
        <v>1.1520641952806925</v>
      </c>
      <c r="AA198">
        <f t="shared" si="23"/>
        <v>1.0269455901602904</v>
      </c>
      <c r="AB198">
        <f t="shared" si="24"/>
        <v>102.0269455901603</v>
      </c>
      <c r="AC198">
        <f t="shared" si="25"/>
        <v>0.93985969595360719</v>
      </c>
      <c r="AD198">
        <f t="shared" si="26"/>
        <v>0.94197363265403056</v>
      </c>
      <c r="AE198">
        <f t="shared" si="27"/>
        <v>2.4719736326540307</v>
      </c>
    </row>
    <row r="199" spans="1:31" x14ac:dyDescent="0.25">
      <c r="A199">
        <v>53</v>
      </c>
      <c r="B199" s="2">
        <v>1.0412037037037037E-2</v>
      </c>
      <c r="C199">
        <v>71</v>
      </c>
      <c r="D199">
        <v>0</v>
      </c>
      <c r="E199">
        <v>60</v>
      </c>
      <c r="F199">
        <v>6</v>
      </c>
      <c r="G199" t="s">
        <v>46</v>
      </c>
      <c r="H199">
        <v>0</v>
      </c>
      <c r="I199">
        <v>99</v>
      </c>
      <c r="J199">
        <v>0.17</v>
      </c>
      <c r="K199">
        <v>2</v>
      </c>
      <c r="L199" s="31">
        <v>43171.927083333336</v>
      </c>
      <c r="M199">
        <v>71</v>
      </c>
      <c r="N199" t="s">
        <v>46</v>
      </c>
      <c r="O199">
        <v>9005</v>
      </c>
      <c r="P199">
        <v>0</v>
      </c>
      <c r="Q199">
        <v>9002</v>
      </c>
      <c r="R199">
        <v>0</v>
      </c>
      <c r="S199">
        <v>9005</v>
      </c>
      <c r="T199">
        <v>1</v>
      </c>
      <c r="U199">
        <v>9002</v>
      </c>
      <c r="V199">
        <v>1</v>
      </c>
      <c r="W199">
        <f t="shared" si="21"/>
        <v>1.88</v>
      </c>
      <c r="Z199">
        <f t="shared" si="22"/>
        <v>1.1520641952806925</v>
      </c>
      <c r="AA199">
        <f t="shared" si="23"/>
        <v>1.0269455901602904</v>
      </c>
      <c r="AB199">
        <f t="shared" si="24"/>
        <v>102.0269455901603</v>
      </c>
      <c r="AC199">
        <f t="shared" si="25"/>
        <v>0.93985969595360719</v>
      </c>
      <c r="AD199">
        <f t="shared" si="26"/>
        <v>0.94197363265403056</v>
      </c>
      <c r="AE199">
        <f t="shared" si="27"/>
        <v>2.4719736326540307</v>
      </c>
    </row>
    <row r="200" spans="1:31" x14ac:dyDescent="0.25">
      <c r="A200">
        <v>54</v>
      </c>
      <c r="B200" s="2">
        <v>1.0658564814814815E-2</v>
      </c>
      <c r="C200">
        <v>38684</v>
      </c>
      <c r="D200">
        <v>0</v>
      </c>
      <c r="E200">
        <v>38672</v>
      </c>
      <c r="F200">
        <v>5</v>
      </c>
      <c r="G200" t="s">
        <v>10</v>
      </c>
      <c r="H200">
        <v>0</v>
      </c>
      <c r="I200">
        <v>98.5</v>
      </c>
      <c r="J200">
        <v>0.22</v>
      </c>
      <c r="K200">
        <v>2</v>
      </c>
      <c r="L200" s="31">
        <v>43171.92732638889</v>
      </c>
      <c r="M200">
        <v>38684</v>
      </c>
      <c r="N200" t="s">
        <v>10</v>
      </c>
      <c r="O200">
        <v>9002</v>
      </c>
      <c r="P200">
        <v>0.4</v>
      </c>
      <c r="Q200">
        <v>9004</v>
      </c>
      <c r="R200">
        <v>0.4</v>
      </c>
      <c r="S200">
        <v>9002</v>
      </c>
      <c r="T200">
        <v>0.6</v>
      </c>
      <c r="U200">
        <v>9004</v>
      </c>
      <c r="V200">
        <v>0.6</v>
      </c>
      <c r="W200">
        <f t="shared" si="21"/>
        <v>2.02</v>
      </c>
      <c r="Z200">
        <f t="shared" si="22"/>
        <v>1.1412024670463574</v>
      </c>
      <c r="AA200">
        <f t="shared" si="23"/>
        <v>1.021758996270592</v>
      </c>
      <c r="AB200">
        <f t="shared" si="24"/>
        <v>102.02175899627059</v>
      </c>
      <c r="AC200">
        <f t="shared" si="25"/>
        <v>0.92217137123407977</v>
      </c>
      <c r="AD200">
        <f t="shared" si="26"/>
        <v>1.2190247010816866</v>
      </c>
      <c r="AE200">
        <f t="shared" si="27"/>
        <v>2.7490247010816864</v>
      </c>
    </row>
    <row r="201" spans="1:31" x14ac:dyDescent="0.25">
      <c r="A201">
        <v>55</v>
      </c>
      <c r="B201" s="2">
        <v>1.113425925925926E-2</v>
      </c>
      <c r="C201">
        <v>10387</v>
      </c>
      <c r="D201">
        <v>0</v>
      </c>
      <c r="E201">
        <v>10375</v>
      </c>
      <c r="F201">
        <v>6</v>
      </c>
      <c r="G201" t="s">
        <v>11</v>
      </c>
      <c r="H201">
        <v>0</v>
      </c>
      <c r="I201">
        <v>98</v>
      </c>
      <c r="J201">
        <v>0.21</v>
      </c>
      <c r="K201">
        <v>2</v>
      </c>
      <c r="L201" s="31">
        <v>43171.927800925929</v>
      </c>
      <c r="M201">
        <v>10387</v>
      </c>
      <c r="N201" t="s">
        <v>11</v>
      </c>
      <c r="O201">
        <v>9003</v>
      </c>
      <c r="P201">
        <v>0.5</v>
      </c>
      <c r="Q201">
        <v>9002</v>
      </c>
      <c r="R201">
        <v>0.6</v>
      </c>
      <c r="S201">
        <v>9003</v>
      </c>
      <c r="T201">
        <v>0.5</v>
      </c>
      <c r="U201">
        <v>9002</v>
      </c>
      <c r="V201">
        <v>0.4</v>
      </c>
      <c r="W201">
        <f t="shared" si="21"/>
        <v>2.08</v>
      </c>
      <c r="Z201">
        <f t="shared" si="22"/>
        <v>1.1303407388120221</v>
      </c>
      <c r="AA201">
        <f t="shared" si="23"/>
        <v>1.0165724023808935</v>
      </c>
      <c r="AB201">
        <f t="shared" si="24"/>
        <v>102.01657240238089</v>
      </c>
      <c r="AC201">
        <f t="shared" si="25"/>
        <v>0.92570903617798528</v>
      </c>
      <c r="AD201">
        <f t="shared" si="26"/>
        <v>1.1636144873961554</v>
      </c>
      <c r="AE201">
        <f t="shared" si="27"/>
        <v>2.6936144873961556</v>
      </c>
    </row>
    <row r="202" spans="1:31" x14ac:dyDescent="0.25">
      <c r="A202">
        <v>56</v>
      </c>
      <c r="B202" s="2">
        <v>1.1766203703703704E-2</v>
      </c>
      <c r="C202">
        <v>31100</v>
      </c>
      <c r="D202">
        <v>0</v>
      </c>
      <c r="E202">
        <v>31086</v>
      </c>
      <c r="F202">
        <v>8</v>
      </c>
      <c r="G202" t="s">
        <v>11</v>
      </c>
      <c r="H202">
        <v>0</v>
      </c>
      <c r="I202">
        <v>98</v>
      </c>
      <c r="J202">
        <v>0.21</v>
      </c>
      <c r="K202">
        <v>2</v>
      </c>
      <c r="L202" s="31">
        <v>43171.928437499999</v>
      </c>
      <c r="M202">
        <v>31100</v>
      </c>
      <c r="N202" t="s">
        <v>11</v>
      </c>
      <c r="O202">
        <v>9003</v>
      </c>
      <c r="P202">
        <v>0.5</v>
      </c>
      <c r="Q202">
        <v>9002</v>
      </c>
      <c r="R202">
        <v>0.6</v>
      </c>
      <c r="S202">
        <v>9003</v>
      </c>
      <c r="T202">
        <v>0.5</v>
      </c>
      <c r="U202">
        <v>9002</v>
      </c>
      <c r="V202">
        <v>0.4</v>
      </c>
      <c r="W202">
        <f t="shared" si="21"/>
        <v>2.08</v>
      </c>
      <c r="Z202">
        <f t="shared" si="22"/>
        <v>1.1303407388120221</v>
      </c>
      <c r="AA202">
        <f t="shared" si="23"/>
        <v>1.0165724023808935</v>
      </c>
      <c r="AB202">
        <f t="shared" si="24"/>
        <v>102.01657240238089</v>
      </c>
      <c r="AC202">
        <f t="shared" si="25"/>
        <v>0.92570903617798528</v>
      </c>
      <c r="AD202">
        <f t="shared" si="26"/>
        <v>1.1636144873961554</v>
      </c>
      <c r="AE202">
        <f t="shared" si="27"/>
        <v>2.6936144873961556</v>
      </c>
    </row>
    <row r="203" spans="1:31" x14ac:dyDescent="0.25">
      <c r="A203">
        <v>57</v>
      </c>
      <c r="B203" s="2">
        <v>1.7607638888888891E-2</v>
      </c>
      <c r="C203">
        <v>8186</v>
      </c>
      <c r="D203">
        <v>0</v>
      </c>
      <c r="E203">
        <v>8176</v>
      </c>
      <c r="F203">
        <v>4</v>
      </c>
      <c r="G203" t="s">
        <v>46</v>
      </c>
      <c r="H203">
        <v>0</v>
      </c>
      <c r="I203">
        <v>96.5</v>
      </c>
      <c r="J203">
        <v>0.13</v>
      </c>
      <c r="K203">
        <v>2</v>
      </c>
      <c r="L203" s="31">
        <v>43171.934270833335</v>
      </c>
      <c r="M203">
        <v>8186</v>
      </c>
      <c r="N203" t="s">
        <v>46</v>
      </c>
      <c r="O203">
        <v>9005</v>
      </c>
      <c r="P203">
        <v>0</v>
      </c>
      <c r="Q203">
        <v>9002</v>
      </c>
      <c r="R203">
        <v>0</v>
      </c>
      <c r="S203">
        <v>9005</v>
      </c>
      <c r="T203">
        <v>1</v>
      </c>
      <c r="U203">
        <v>9002</v>
      </c>
      <c r="V203">
        <v>1</v>
      </c>
      <c r="W203">
        <f t="shared" si="21"/>
        <v>1.91</v>
      </c>
      <c r="Z203">
        <f t="shared" si="22"/>
        <v>1.0977555541090167</v>
      </c>
      <c r="AA203">
        <f t="shared" si="23"/>
        <v>1.0010126207117982</v>
      </c>
      <c r="AB203">
        <f t="shared" si="24"/>
        <v>102.0010126207118</v>
      </c>
      <c r="AC203">
        <f t="shared" si="25"/>
        <v>0.95401035572922899</v>
      </c>
      <c r="AD203">
        <f t="shared" si="26"/>
        <v>0.72033277791190564</v>
      </c>
      <c r="AE203">
        <f t="shared" si="27"/>
        <v>2.2503327779119058</v>
      </c>
    </row>
    <row r="204" spans="1:31" x14ac:dyDescent="0.25">
      <c r="A204">
        <v>58</v>
      </c>
      <c r="B204" s="2">
        <v>1.8072916666666664E-2</v>
      </c>
      <c r="C204">
        <v>11263</v>
      </c>
      <c r="D204">
        <v>0</v>
      </c>
      <c r="E204">
        <v>11253</v>
      </c>
      <c r="F204">
        <v>5</v>
      </c>
      <c r="G204" t="s">
        <v>10</v>
      </c>
      <c r="H204">
        <v>0</v>
      </c>
      <c r="I204">
        <v>95.5</v>
      </c>
      <c r="J204">
        <v>0.09</v>
      </c>
      <c r="K204">
        <v>2</v>
      </c>
      <c r="L204" s="31">
        <v>43171.934745370374</v>
      </c>
      <c r="M204">
        <v>11263</v>
      </c>
      <c r="N204" t="s">
        <v>10</v>
      </c>
      <c r="O204">
        <v>9002</v>
      </c>
      <c r="P204">
        <v>0.4</v>
      </c>
      <c r="Q204">
        <v>9004</v>
      </c>
      <c r="R204">
        <v>0.4</v>
      </c>
      <c r="S204">
        <v>9002</v>
      </c>
      <c r="T204">
        <v>0.6</v>
      </c>
      <c r="U204">
        <v>9004</v>
      </c>
      <c r="V204">
        <v>0.6</v>
      </c>
      <c r="W204">
        <f t="shared" si="21"/>
        <v>2.02</v>
      </c>
      <c r="Z204">
        <f t="shared" si="22"/>
        <v>1.0760320976403464</v>
      </c>
      <c r="AA204">
        <f t="shared" si="23"/>
        <v>0.99063943293240142</v>
      </c>
      <c r="AB204">
        <f t="shared" si="24"/>
        <v>101.9906394329324</v>
      </c>
      <c r="AC204">
        <f t="shared" si="25"/>
        <v>0.9681610155048509</v>
      </c>
      <c r="AD204">
        <f t="shared" si="26"/>
        <v>0.49869192316978084</v>
      </c>
      <c r="AE204">
        <f t="shared" si="27"/>
        <v>2.0286919231697809</v>
      </c>
    </row>
    <row r="205" spans="1:31" x14ac:dyDescent="0.25">
      <c r="A205">
        <v>59</v>
      </c>
      <c r="B205" s="2">
        <v>1.8535879629629628E-2</v>
      </c>
      <c r="C205">
        <v>30084</v>
      </c>
      <c r="D205">
        <v>0</v>
      </c>
      <c r="E205">
        <v>30074</v>
      </c>
      <c r="F205">
        <v>5</v>
      </c>
      <c r="G205" t="s">
        <v>10</v>
      </c>
      <c r="H205">
        <v>0</v>
      </c>
      <c r="I205">
        <v>95.5</v>
      </c>
      <c r="J205">
        <v>0.09</v>
      </c>
      <c r="K205">
        <v>2</v>
      </c>
      <c r="L205" s="31">
        <v>43171.935196759259</v>
      </c>
      <c r="M205">
        <v>30084</v>
      </c>
      <c r="N205" t="s">
        <v>10</v>
      </c>
      <c r="O205">
        <v>9002</v>
      </c>
      <c r="P205">
        <v>0.4</v>
      </c>
      <c r="Q205">
        <v>9004</v>
      </c>
      <c r="R205">
        <v>0.4</v>
      </c>
      <c r="S205">
        <v>9002</v>
      </c>
      <c r="T205">
        <v>0.6</v>
      </c>
      <c r="U205">
        <v>9004</v>
      </c>
      <c r="V205">
        <v>0.6</v>
      </c>
      <c r="W205">
        <f t="shared" si="21"/>
        <v>2.02</v>
      </c>
      <c r="Z205">
        <f t="shared" si="22"/>
        <v>1.0760320976403464</v>
      </c>
      <c r="AA205">
        <f t="shared" si="23"/>
        <v>0.99063943293240142</v>
      </c>
      <c r="AB205">
        <f t="shared" si="24"/>
        <v>101.9906394329324</v>
      </c>
      <c r="AC205">
        <f t="shared" si="25"/>
        <v>0.9681610155048509</v>
      </c>
      <c r="AD205">
        <f t="shared" si="26"/>
        <v>0.49869192316978084</v>
      </c>
      <c r="AE205">
        <f t="shared" si="27"/>
        <v>2.0286919231697809</v>
      </c>
    </row>
    <row r="206" spans="1:31" x14ac:dyDescent="0.25">
      <c r="A206">
        <v>60</v>
      </c>
      <c r="B206" s="2">
        <v>1.8997685185185183E-2</v>
      </c>
      <c r="C206">
        <v>107003</v>
      </c>
      <c r="D206">
        <v>0</v>
      </c>
      <c r="E206">
        <v>106990</v>
      </c>
      <c r="F206">
        <v>6</v>
      </c>
      <c r="G206" t="s">
        <v>11</v>
      </c>
      <c r="H206">
        <v>0</v>
      </c>
      <c r="I206">
        <v>95.5</v>
      </c>
      <c r="J206">
        <v>0</v>
      </c>
      <c r="K206">
        <v>2</v>
      </c>
      <c r="L206" s="31">
        <v>43171.935659722221</v>
      </c>
      <c r="M206">
        <v>107003</v>
      </c>
      <c r="N206" t="s">
        <v>11</v>
      </c>
      <c r="O206">
        <v>9003</v>
      </c>
      <c r="P206">
        <v>0.6</v>
      </c>
      <c r="Q206">
        <v>9002</v>
      </c>
      <c r="R206">
        <v>0.5</v>
      </c>
      <c r="S206">
        <v>9003</v>
      </c>
      <c r="T206">
        <v>0.4</v>
      </c>
      <c r="U206">
        <v>9002</v>
      </c>
      <c r="V206">
        <v>0.5</v>
      </c>
      <c r="W206">
        <f t="shared" si="21"/>
        <v>2.08</v>
      </c>
      <c r="Z206">
        <f t="shared" si="22"/>
        <v>1.0760320976403464</v>
      </c>
      <c r="AA206">
        <f t="shared" si="23"/>
        <v>0.99063943293240142</v>
      </c>
      <c r="AB206">
        <f t="shared" si="24"/>
        <v>101.9906394329324</v>
      </c>
      <c r="AC206">
        <f t="shared" si="25"/>
        <v>1</v>
      </c>
      <c r="AD206">
        <f t="shared" si="26"/>
        <v>0</v>
      </c>
      <c r="AE206">
        <f t="shared" si="27"/>
        <v>1.53</v>
      </c>
    </row>
    <row r="207" spans="1:31" x14ac:dyDescent="0.25">
      <c r="A207">
        <v>61</v>
      </c>
      <c r="B207" s="2">
        <v>2.0049768518518519E-2</v>
      </c>
      <c r="C207">
        <v>17510</v>
      </c>
      <c r="D207">
        <v>0</v>
      </c>
      <c r="E207">
        <v>17497</v>
      </c>
      <c r="F207">
        <v>5</v>
      </c>
      <c r="G207" t="s">
        <v>11</v>
      </c>
      <c r="H207">
        <v>0</v>
      </c>
      <c r="I207">
        <v>95.5</v>
      </c>
      <c r="J207">
        <v>0</v>
      </c>
      <c r="K207">
        <v>2</v>
      </c>
      <c r="L207" s="31">
        <v>43171.936712962961</v>
      </c>
      <c r="M207">
        <v>17510</v>
      </c>
      <c r="N207" t="s">
        <v>11</v>
      </c>
      <c r="O207">
        <v>9003</v>
      </c>
      <c r="P207">
        <v>0.6</v>
      </c>
      <c r="Q207">
        <v>9002</v>
      </c>
      <c r="R207">
        <v>0.5</v>
      </c>
      <c r="S207">
        <v>9003</v>
      </c>
      <c r="T207">
        <v>0.4</v>
      </c>
      <c r="U207">
        <v>9002</v>
      </c>
      <c r="V207">
        <v>0.5</v>
      </c>
      <c r="W207">
        <f t="shared" si="21"/>
        <v>2.08</v>
      </c>
      <c r="Z207">
        <f t="shared" si="22"/>
        <v>1.0760320976403464</v>
      </c>
      <c r="AA207">
        <f t="shared" si="23"/>
        <v>0.99063943293240142</v>
      </c>
      <c r="AB207">
        <f t="shared" si="24"/>
        <v>101.9906394329324</v>
      </c>
      <c r="AC207">
        <f t="shared" si="25"/>
        <v>1</v>
      </c>
      <c r="AD207">
        <f t="shared" si="26"/>
        <v>0</v>
      </c>
      <c r="AE207">
        <f t="shared" si="27"/>
        <v>1.53</v>
      </c>
    </row>
    <row r="208" spans="1:31" x14ac:dyDescent="0.25">
      <c r="A208">
        <v>62</v>
      </c>
      <c r="B208" s="2">
        <v>1.9929398148148151E-2</v>
      </c>
      <c r="C208">
        <v>30069</v>
      </c>
      <c r="D208">
        <v>0</v>
      </c>
      <c r="E208">
        <v>30060</v>
      </c>
      <c r="F208">
        <v>4</v>
      </c>
      <c r="G208" t="s">
        <v>11</v>
      </c>
      <c r="H208">
        <v>0</v>
      </c>
      <c r="I208">
        <v>95.5</v>
      </c>
      <c r="J208">
        <v>0</v>
      </c>
      <c r="K208">
        <v>2</v>
      </c>
      <c r="L208" s="31">
        <v>43171.936597222222</v>
      </c>
      <c r="M208">
        <v>30069</v>
      </c>
      <c r="N208" t="s">
        <v>11</v>
      </c>
      <c r="O208">
        <v>9003</v>
      </c>
      <c r="P208">
        <v>0.6</v>
      </c>
      <c r="Q208">
        <v>9002</v>
      </c>
      <c r="R208">
        <v>0.5</v>
      </c>
      <c r="S208">
        <v>9003</v>
      </c>
      <c r="T208">
        <v>0.4</v>
      </c>
      <c r="U208">
        <v>9002</v>
      </c>
      <c r="V208">
        <v>0.5</v>
      </c>
      <c r="W208">
        <f t="shared" si="21"/>
        <v>2.08</v>
      </c>
      <c r="Z208">
        <f t="shared" si="22"/>
        <v>1.0760320976403464</v>
      </c>
      <c r="AA208">
        <f t="shared" si="23"/>
        <v>0.99063943293240142</v>
      </c>
      <c r="AB208">
        <f t="shared" si="24"/>
        <v>101.9906394329324</v>
      </c>
      <c r="AC208">
        <f t="shared" si="25"/>
        <v>1</v>
      </c>
      <c r="AD208">
        <f t="shared" si="26"/>
        <v>0</v>
      </c>
      <c r="AE208">
        <f t="shared" si="27"/>
        <v>1.53</v>
      </c>
    </row>
    <row r="209" spans="1:31" x14ac:dyDescent="0.25">
      <c r="A209">
        <v>63</v>
      </c>
      <c r="B209" s="2">
        <v>2.0390046296296298E-2</v>
      </c>
      <c r="C209">
        <v>38759</v>
      </c>
      <c r="D209">
        <v>0</v>
      </c>
      <c r="E209">
        <v>38745</v>
      </c>
      <c r="F209">
        <v>7</v>
      </c>
      <c r="G209" t="s">
        <v>11</v>
      </c>
      <c r="H209">
        <v>0</v>
      </c>
      <c r="I209">
        <v>95.5</v>
      </c>
      <c r="J209">
        <v>0.13</v>
      </c>
      <c r="K209">
        <v>2</v>
      </c>
      <c r="L209" s="31">
        <v>43171.937060185184</v>
      </c>
      <c r="M209">
        <v>38759</v>
      </c>
      <c r="N209" t="s">
        <v>11</v>
      </c>
      <c r="O209">
        <v>9003</v>
      </c>
      <c r="P209">
        <v>0.6</v>
      </c>
      <c r="Q209">
        <v>9002</v>
      </c>
      <c r="R209">
        <v>0.5</v>
      </c>
      <c r="S209">
        <v>9003</v>
      </c>
      <c r="T209">
        <v>0.4</v>
      </c>
      <c r="U209">
        <v>9002</v>
      </c>
      <c r="V209">
        <v>0.5</v>
      </c>
      <c r="W209">
        <f t="shared" si="21"/>
        <v>2.04</v>
      </c>
      <c r="Z209">
        <f t="shared" si="22"/>
        <v>1.0760320976403464</v>
      </c>
      <c r="AA209">
        <f t="shared" si="23"/>
        <v>0.99063943293240142</v>
      </c>
      <c r="AB209">
        <f t="shared" si="24"/>
        <v>101.9906394329324</v>
      </c>
      <c r="AC209">
        <f t="shared" si="25"/>
        <v>0.95401035572922899</v>
      </c>
      <c r="AD209">
        <f t="shared" si="26"/>
        <v>0.72033277791190564</v>
      </c>
      <c r="AE209">
        <f t="shared" si="27"/>
        <v>2.2503327779119058</v>
      </c>
    </row>
    <row r="210" spans="1:31" x14ac:dyDescent="0.25">
      <c r="A210">
        <v>64</v>
      </c>
      <c r="B210" s="2">
        <v>2.2165509259259256E-2</v>
      </c>
      <c r="C210">
        <v>15468</v>
      </c>
      <c r="D210">
        <v>0</v>
      </c>
      <c r="E210">
        <v>15458</v>
      </c>
      <c r="F210">
        <v>5</v>
      </c>
      <c r="G210" t="s">
        <v>11</v>
      </c>
      <c r="H210">
        <v>0</v>
      </c>
      <c r="I210">
        <v>94.5</v>
      </c>
      <c r="J210">
        <v>0</v>
      </c>
      <c r="K210">
        <v>2</v>
      </c>
      <c r="L210" s="31">
        <v>43171.938831018517</v>
      </c>
      <c r="M210">
        <v>15468</v>
      </c>
      <c r="N210" t="s">
        <v>11</v>
      </c>
      <c r="O210">
        <v>9003</v>
      </c>
      <c r="P210">
        <v>0.6</v>
      </c>
      <c r="Q210">
        <v>9002</v>
      </c>
      <c r="R210">
        <v>0.5</v>
      </c>
      <c r="S210">
        <v>9003</v>
      </c>
      <c r="T210">
        <v>0.4</v>
      </c>
      <c r="U210">
        <v>9002</v>
      </c>
      <c r="V210">
        <v>0.5</v>
      </c>
      <c r="W210">
        <f t="shared" si="21"/>
        <v>2.06</v>
      </c>
      <c r="Z210">
        <f t="shared" si="22"/>
        <v>1.054308641171676</v>
      </c>
      <c r="AA210">
        <f t="shared" si="23"/>
        <v>0.98026624515300453</v>
      </c>
      <c r="AB210">
        <f t="shared" si="24"/>
        <v>101.980266245153</v>
      </c>
      <c r="AC210">
        <f t="shared" si="25"/>
        <v>1</v>
      </c>
      <c r="AD210">
        <f t="shared" si="26"/>
        <v>0</v>
      </c>
      <c r="AE210">
        <f t="shared" si="27"/>
        <v>1.53</v>
      </c>
    </row>
    <row r="211" spans="1:31" x14ac:dyDescent="0.25">
      <c r="A211">
        <v>65</v>
      </c>
      <c r="B211" s="2">
        <v>2.1842592592592594E-2</v>
      </c>
      <c r="C211">
        <v>60518</v>
      </c>
      <c r="D211">
        <v>0</v>
      </c>
      <c r="E211">
        <v>60509</v>
      </c>
      <c r="F211">
        <v>4</v>
      </c>
      <c r="G211" t="s">
        <v>11</v>
      </c>
      <c r="H211">
        <v>0</v>
      </c>
      <c r="I211">
        <v>94.5</v>
      </c>
      <c r="J211">
        <v>0</v>
      </c>
      <c r="K211">
        <v>2</v>
      </c>
      <c r="L211" s="31">
        <v>43171.938506944447</v>
      </c>
      <c r="M211">
        <v>60518</v>
      </c>
      <c r="N211" t="s">
        <v>11</v>
      </c>
      <c r="O211">
        <v>9003</v>
      </c>
      <c r="P211">
        <v>0.6</v>
      </c>
      <c r="Q211">
        <v>9002</v>
      </c>
      <c r="R211">
        <v>0.5</v>
      </c>
      <c r="S211">
        <v>9003</v>
      </c>
      <c r="T211">
        <v>0.4</v>
      </c>
      <c r="U211">
        <v>9002</v>
      </c>
      <c r="V211">
        <v>0.5</v>
      </c>
      <c r="W211">
        <f t="shared" si="21"/>
        <v>2.06</v>
      </c>
      <c r="Z211">
        <f t="shared" si="22"/>
        <v>1.054308641171676</v>
      </c>
      <c r="AA211">
        <f t="shared" si="23"/>
        <v>0.98026624515300453</v>
      </c>
      <c r="AB211">
        <f t="shared" si="24"/>
        <v>101.980266245153</v>
      </c>
      <c r="AC211">
        <f t="shared" si="25"/>
        <v>1</v>
      </c>
      <c r="AD211">
        <f t="shared" si="26"/>
        <v>0</v>
      </c>
      <c r="AE211">
        <f t="shared" si="27"/>
        <v>1.53</v>
      </c>
    </row>
    <row r="212" spans="1:31" x14ac:dyDescent="0.25">
      <c r="A212">
        <v>66</v>
      </c>
      <c r="B212" s="2">
        <v>2.2241898148148153E-2</v>
      </c>
      <c r="C212">
        <v>37817</v>
      </c>
      <c r="D212">
        <v>0</v>
      </c>
      <c r="E212">
        <v>37807</v>
      </c>
      <c r="F212">
        <v>5</v>
      </c>
      <c r="G212" t="s">
        <v>11</v>
      </c>
      <c r="H212">
        <v>0</v>
      </c>
      <c r="I212">
        <v>94.5</v>
      </c>
      <c r="J212">
        <v>0.05</v>
      </c>
      <c r="K212">
        <v>2</v>
      </c>
      <c r="L212" s="31">
        <v>43171.93891203704</v>
      </c>
      <c r="M212">
        <v>37817</v>
      </c>
      <c r="N212" t="s">
        <v>11</v>
      </c>
      <c r="O212">
        <v>9003</v>
      </c>
      <c r="P212">
        <v>0.5</v>
      </c>
      <c r="Q212">
        <v>9002</v>
      </c>
      <c r="R212">
        <v>0.5</v>
      </c>
      <c r="S212">
        <v>9003</v>
      </c>
      <c r="T212">
        <v>0.5</v>
      </c>
      <c r="U212">
        <v>9002</v>
      </c>
      <c r="V212">
        <v>0.5</v>
      </c>
      <c r="W212">
        <f t="shared" si="21"/>
        <v>2.04</v>
      </c>
      <c r="Z212">
        <f t="shared" si="22"/>
        <v>1.054308641171676</v>
      </c>
      <c r="AA212">
        <f t="shared" si="23"/>
        <v>0.98026624515300453</v>
      </c>
      <c r="AB212">
        <f t="shared" si="24"/>
        <v>101.980266245153</v>
      </c>
      <c r="AC212">
        <f t="shared" si="25"/>
        <v>0.9823116752804727</v>
      </c>
      <c r="AD212">
        <f t="shared" si="26"/>
        <v>0.27705106842765603</v>
      </c>
      <c r="AE212">
        <f t="shared" si="27"/>
        <v>1.8070510684276559</v>
      </c>
    </row>
    <row r="213" spans="1:31" x14ac:dyDescent="0.25">
      <c r="A213">
        <v>67</v>
      </c>
      <c r="B213" s="2">
        <v>2.2850694444444444E-2</v>
      </c>
      <c r="C213">
        <v>659</v>
      </c>
      <c r="D213">
        <v>0</v>
      </c>
      <c r="E213">
        <v>650</v>
      </c>
      <c r="F213">
        <v>5</v>
      </c>
      <c r="G213" t="s">
        <v>11</v>
      </c>
      <c r="H213">
        <v>0</v>
      </c>
      <c r="I213">
        <v>94.5</v>
      </c>
      <c r="J213">
        <v>0.05</v>
      </c>
      <c r="K213">
        <v>2</v>
      </c>
      <c r="L213" s="31">
        <v>43171.939513888887</v>
      </c>
      <c r="M213">
        <v>659</v>
      </c>
      <c r="N213" t="s">
        <v>11</v>
      </c>
      <c r="O213">
        <v>9003</v>
      </c>
      <c r="P213">
        <v>0.5</v>
      </c>
      <c r="Q213">
        <v>9002</v>
      </c>
      <c r="R213">
        <v>0.5</v>
      </c>
      <c r="S213">
        <v>9003</v>
      </c>
      <c r="T213">
        <v>0.5</v>
      </c>
      <c r="U213">
        <v>9002</v>
      </c>
      <c r="V213">
        <v>0.5</v>
      </c>
      <c r="W213">
        <f t="shared" si="21"/>
        <v>2.04</v>
      </c>
      <c r="Z213">
        <f t="shared" si="22"/>
        <v>1.054308641171676</v>
      </c>
      <c r="AA213">
        <f t="shared" si="23"/>
        <v>0.98026624515300453</v>
      </c>
      <c r="AB213">
        <f t="shared" si="24"/>
        <v>101.980266245153</v>
      </c>
      <c r="AC213">
        <f t="shared" si="25"/>
        <v>0.9823116752804727</v>
      </c>
      <c r="AD213">
        <f t="shared" si="26"/>
        <v>0.27705106842765603</v>
      </c>
      <c r="AE213">
        <f t="shared" si="27"/>
        <v>1.8070510684276559</v>
      </c>
    </row>
  </sheetData>
  <mergeCells count="2">
    <mergeCell ref="O3:R3"/>
    <mergeCell ref="S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Computed</vt:lpstr>
      <vt:lpstr>Sample Normalization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Rizvi</dc:creator>
  <cp:lastModifiedBy>Ali Rizvi</cp:lastModifiedBy>
  <dcterms:created xsi:type="dcterms:W3CDTF">2019-01-29T20:50:50Z</dcterms:created>
  <dcterms:modified xsi:type="dcterms:W3CDTF">2019-01-29T21:50:23Z</dcterms:modified>
</cp:coreProperties>
</file>