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telsmann Challenge Data\Bertelsmann Technology Scholarship Program\udacity-bertelsmann-data-scholarship-master\udacity-bertelsmann-data-scholarship-master - Copy\"/>
    </mc:Choice>
  </mc:AlternateContent>
  <xr:revisionPtr revIDLastSave="0" documentId="13_ncr:1_{DF7142FB-6206-4F7E-B7C7-01D6363CCC93}" xr6:coauthVersionLast="45" xr6:coauthVersionMax="45" xr10:uidLastSave="{00000000-0000-0000-0000-000000000000}"/>
  <bookViews>
    <workbookView xWindow="-108" yWindow="-108" windowWidth="23256" windowHeight="12576" tabRatio="762" activeTab="2" xr2:uid="{00000000-000D-0000-FFFF-FFFF00000000}"/>
  </bookViews>
  <sheets>
    <sheet name="LEESON14 Q1-8" sheetId="7" r:id="rId1"/>
    <sheet name="LEESON14 Q9-12" sheetId="8" r:id="rId2"/>
    <sheet name="LEESON14 Q13-14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7" l="1"/>
  <c r="G31" i="7"/>
  <c r="D30" i="7"/>
  <c r="H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4" i="7"/>
  <c r="C31" i="7"/>
  <c r="P8" i="9" l="1"/>
  <c r="M56" i="9" s="1"/>
  <c r="G7" i="9"/>
  <c r="N19" i="8"/>
  <c r="I19" i="8"/>
  <c r="D19" i="8"/>
  <c r="N18" i="8"/>
  <c r="I18" i="8"/>
  <c r="D18" i="8"/>
  <c r="N17" i="8"/>
  <c r="I17" i="8"/>
  <c r="D17" i="8"/>
  <c r="N16" i="8"/>
  <c r="I16" i="8"/>
  <c r="D16" i="8"/>
  <c r="H27" i="7"/>
  <c r="D189" i="9" l="1"/>
  <c r="D4" i="9"/>
  <c r="H8" i="7"/>
  <c r="H30" i="7"/>
  <c r="M13" i="9"/>
  <c r="M24" i="9"/>
  <c r="H10" i="7"/>
  <c r="H12" i="7"/>
  <c r="M32" i="9"/>
  <c r="H24" i="7"/>
  <c r="H18" i="7"/>
  <c r="M40" i="9"/>
  <c r="H26" i="7"/>
  <c r="H19" i="7"/>
  <c r="M48" i="9"/>
  <c r="H6" i="7"/>
  <c r="H22" i="7"/>
  <c r="M228" i="9"/>
  <c r="M226" i="9"/>
  <c r="M224" i="9"/>
  <c r="M222" i="9"/>
  <c r="M220" i="9"/>
  <c r="M218" i="9"/>
  <c r="M216" i="9"/>
  <c r="M214" i="9"/>
  <c r="M212" i="9"/>
  <c r="M210" i="9"/>
  <c r="M208" i="9"/>
  <c r="M206" i="9"/>
  <c r="M204" i="9"/>
  <c r="M202" i="9"/>
  <c r="M200" i="9"/>
  <c r="M198" i="9"/>
  <c r="M196" i="9"/>
  <c r="M194" i="9"/>
  <c r="M192" i="9"/>
  <c r="M190" i="9"/>
  <c r="M188" i="9"/>
  <c r="M186" i="9"/>
  <c r="M184" i="9"/>
  <c r="M182" i="9"/>
  <c r="M180" i="9"/>
  <c r="M178" i="9"/>
  <c r="M176" i="9"/>
  <c r="M174" i="9"/>
  <c r="M172" i="9"/>
  <c r="M170" i="9"/>
  <c r="M168" i="9"/>
  <c r="M166" i="9"/>
  <c r="M164" i="9"/>
  <c r="M162" i="9"/>
  <c r="M160" i="9"/>
  <c r="M158" i="9"/>
  <c r="M156" i="9"/>
  <c r="M154" i="9"/>
  <c r="M152" i="9"/>
  <c r="M150" i="9"/>
  <c r="M148" i="9"/>
  <c r="M146" i="9"/>
  <c r="M144" i="9"/>
  <c r="M142" i="9"/>
  <c r="M140" i="9"/>
  <c r="M138" i="9"/>
  <c r="M136" i="9"/>
  <c r="M134" i="9"/>
  <c r="M132" i="9"/>
  <c r="M130" i="9"/>
  <c r="M128" i="9"/>
  <c r="M126" i="9"/>
  <c r="M124" i="9"/>
  <c r="M122" i="9"/>
  <c r="M120" i="9"/>
  <c r="M118" i="9"/>
  <c r="M116" i="9"/>
  <c r="M114" i="9"/>
  <c r="M112" i="9"/>
  <c r="M110" i="9"/>
  <c r="M108" i="9"/>
  <c r="M106" i="9"/>
  <c r="M104" i="9"/>
  <c r="M102" i="9"/>
  <c r="M100" i="9"/>
  <c r="M98" i="9"/>
  <c r="M96" i="9"/>
  <c r="M94" i="9"/>
  <c r="M92" i="9"/>
  <c r="M90" i="9"/>
  <c r="M88" i="9"/>
  <c r="M86" i="9"/>
  <c r="M84" i="9"/>
  <c r="M82" i="9"/>
  <c r="M80" i="9"/>
  <c r="M78" i="9"/>
  <c r="M76" i="9"/>
  <c r="M74" i="9"/>
  <c r="M72" i="9"/>
  <c r="M70" i="9"/>
  <c r="M68" i="9"/>
  <c r="M66" i="9"/>
  <c r="M64" i="9"/>
  <c r="M62" i="9"/>
  <c r="M60" i="9"/>
  <c r="M227" i="9"/>
  <c r="M225" i="9"/>
  <c r="M223" i="9"/>
  <c r="M221" i="9"/>
  <c r="M219" i="9"/>
  <c r="M217" i="9"/>
  <c r="M215" i="9"/>
  <c r="M213" i="9"/>
  <c r="M211" i="9"/>
  <c r="M209" i="9"/>
  <c r="M207" i="9"/>
  <c r="M205" i="9"/>
  <c r="M203" i="9"/>
  <c r="M201" i="9"/>
  <c r="M199" i="9"/>
  <c r="M197" i="9"/>
  <c r="M195" i="9"/>
  <c r="M193" i="9"/>
  <c r="M191" i="9"/>
  <c r="M189" i="9"/>
  <c r="M187" i="9"/>
  <c r="M185" i="9"/>
  <c r="M183" i="9"/>
  <c r="M181" i="9"/>
  <c r="M179" i="9"/>
  <c r="M177" i="9"/>
  <c r="M175" i="9"/>
  <c r="M173" i="9"/>
  <c r="M171" i="9"/>
  <c r="M169" i="9"/>
  <c r="M167" i="9"/>
  <c r="M165" i="9"/>
  <c r="M163" i="9"/>
  <c r="M161" i="9"/>
  <c r="M159" i="9"/>
  <c r="M157" i="9"/>
  <c r="M155" i="9"/>
  <c r="M153" i="9"/>
  <c r="M151" i="9"/>
  <c r="M149" i="9"/>
  <c r="M147" i="9"/>
  <c r="M145" i="9"/>
  <c r="M143" i="9"/>
  <c r="M141" i="9"/>
  <c r="M139" i="9"/>
  <c r="M137" i="9"/>
  <c r="M135" i="9"/>
  <c r="M133" i="9"/>
  <c r="M131" i="9"/>
  <c r="M129" i="9"/>
  <c r="M127" i="9"/>
  <c r="M125" i="9"/>
  <c r="M123" i="9"/>
  <c r="M121" i="9"/>
  <c r="M119" i="9"/>
  <c r="M117" i="9"/>
  <c r="M115" i="9"/>
  <c r="M113" i="9"/>
  <c r="M111" i="9"/>
  <c r="M109" i="9"/>
  <c r="M107" i="9"/>
  <c r="M105" i="9"/>
  <c r="M103" i="9"/>
  <c r="M101" i="9"/>
  <c r="M99" i="9"/>
  <c r="M97" i="9"/>
  <c r="M95" i="9"/>
  <c r="M93" i="9"/>
  <c r="M91" i="9"/>
  <c r="M89" i="9"/>
  <c r="M87" i="9"/>
  <c r="M85" i="9"/>
  <c r="M83" i="9"/>
  <c r="M81" i="9"/>
  <c r="M73" i="9"/>
  <c r="M65" i="9"/>
  <c r="M17" i="9"/>
  <c r="M16" i="9"/>
  <c r="M11" i="9"/>
  <c r="M8" i="9"/>
  <c r="M75" i="9"/>
  <c r="M67" i="9"/>
  <c r="M59" i="9"/>
  <c r="M57" i="9"/>
  <c r="M55" i="9"/>
  <c r="M53" i="9"/>
  <c r="M51" i="9"/>
  <c r="M49" i="9"/>
  <c r="M47" i="9"/>
  <c r="M45" i="9"/>
  <c r="M43" i="9"/>
  <c r="M41" i="9"/>
  <c r="M39" i="9"/>
  <c r="M37" i="9"/>
  <c r="M35" i="9"/>
  <c r="M33" i="9"/>
  <c r="M31" i="9"/>
  <c r="M29" i="9"/>
  <c r="M27" i="9"/>
  <c r="M25" i="9"/>
  <c r="M23" i="9"/>
  <c r="M20" i="9"/>
  <c r="M19" i="9"/>
  <c r="M18" i="9"/>
  <c r="M14" i="9"/>
  <c r="M9" i="9"/>
  <c r="M6" i="9"/>
  <c r="M4" i="9"/>
  <c r="M77" i="9"/>
  <c r="M69" i="9"/>
  <c r="M61" i="9"/>
  <c r="M21" i="9"/>
  <c r="M15" i="9"/>
  <c r="M12" i="9"/>
  <c r="M7" i="9"/>
  <c r="D20" i="9"/>
  <c r="M26" i="9"/>
  <c r="M34" i="9"/>
  <c r="M42" i="9"/>
  <c r="M50" i="9"/>
  <c r="M58" i="9"/>
  <c r="D69" i="9"/>
  <c r="M79" i="9"/>
  <c r="D94" i="9"/>
  <c r="D125" i="9"/>
  <c r="D157" i="9"/>
  <c r="D228" i="9"/>
  <c r="D226" i="9"/>
  <c r="D224" i="9"/>
  <c r="D222" i="9"/>
  <c r="D220" i="9"/>
  <c r="D218" i="9"/>
  <c r="D216" i="9"/>
  <c r="D214" i="9"/>
  <c r="D212" i="9"/>
  <c r="D210" i="9"/>
  <c r="D208" i="9"/>
  <c r="D206" i="9"/>
  <c r="D204" i="9"/>
  <c r="D202" i="9"/>
  <c r="D200" i="9"/>
  <c r="D198" i="9"/>
  <c r="D196" i="9"/>
  <c r="D194" i="9"/>
  <c r="D192" i="9"/>
  <c r="D190" i="9"/>
  <c r="D188" i="9"/>
  <c r="D186" i="9"/>
  <c r="D184" i="9"/>
  <c r="D182" i="9"/>
  <c r="D180" i="9"/>
  <c r="D178" i="9"/>
  <c r="D176" i="9"/>
  <c r="D174" i="9"/>
  <c r="D172" i="9"/>
  <c r="D170" i="9"/>
  <c r="D168" i="9"/>
  <c r="D166" i="9"/>
  <c r="D164" i="9"/>
  <c r="D162" i="9"/>
  <c r="D160" i="9"/>
  <c r="D158" i="9"/>
  <c r="D156" i="9"/>
  <c r="D154" i="9"/>
  <c r="D152" i="9"/>
  <c r="D150" i="9"/>
  <c r="D148" i="9"/>
  <c r="D146" i="9"/>
  <c r="D144" i="9"/>
  <c r="D142" i="9"/>
  <c r="D140" i="9"/>
  <c r="D138" i="9"/>
  <c r="D136" i="9"/>
  <c r="D134" i="9"/>
  <c r="D132" i="9"/>
  <c r="D130" i="9"/>
  <c r="D128" i="9"/>
  <c r="D126" i="9"/>
  <c r="D124" i="9"/>
  <c r="D122" i="9"/>
  <c r="D120" i="9"/>
  <c r="D118" i="9"/>
  <c r="D116" i="9"/>
  <c r="D114" i="9"/>
  <c r="D112" i="9"/>
  <c r="D110" i="9"/>
  <c r="D108" i="9"/>
  <c r="D106" i="9"/>
  <c r="D104" i="9"/>
  <c r="D102" i="9"/>
  <c r="D100" i="9"/>
  <c r="D98" i="9"/>
  <c r="D96" i="9"/>
  <c r="D227" i="9"/>
  <c r="D219" i="9"/>
  <c r="D211" i="9"/>
  <c r="D203" i="9"/>
  <c r="D195" i="9"/>
  <c r="D187" i="9"/>
  <c r="D179" i="9"/>
  <c r="D171" i="9"/>
  <c r="D163" i="9"/>
  <c r="D155" i="9"/>
  <c r="D147" i="9"/>
  <c r="D139" i="9"/>
  <c r="D131" i="9"/>
  <c r="D123" i="9"/>
  <c r="D115" i="9"/>
  <c r="D107" i="9"/>
  <c r="D99" i="9"/>
  <c r="D93" i="9"/>
  <c r="D89" i="9"/>
  <c r="D85" i="9"/>
  <c r="D79" i="9"/>
  <c r="D76" i="9"/>
  <c r="D71" i="9"/>
  <c r="D68" i="9"/>
  <c r="D63" i="9"/>
  <c r="D60" i="9"/>
  <c r="D58" i="9"/>
  <c r="D56" i="9"/>
  <c r="D54" i="9"/>
  <c r="D52" i="9"/>
  <c r="D50" i="9"/>
  <c r="D48" i="9"/>
  <c r="D46" i="9"/>
  <c r="D44" i="9"/>
  <c r="D42" i="9"/>
  <c r="D40" i="9"/>
  <c r="D38" i="9"/>
  <c r="D36" i="9"/>
  <c r="D34" i="9"/>
  <c r="D32" i="9"/>
  <c r="D30" i="9"/>
  <c r="D28" i="9"/>
  <c r="D26" i="9"/>
  <c r="D24" i="9"/>
  <c r="D22" i="9"/>
  <c r="D15" i="9"/>
  <c r="D13" i="9"/>
  <c r="D10" i="9"/>
  <c r="D7" i="9"/>
  <c r="D5" i="9"/>
  <c r="D225" i="9"/>
  <c r="D217" i="9"/>
  <c r="D209" i="9"/>
  <c r="D201" i="9"/>
  <c r="D193" i="9"/>
  <c r="D185" i="9"/>
  <c r="D177" i="9"/>
  <c r="D169" i="9"/>
  <c r="D161" i="9"/>
  <c r="D153" i="9"/>
  <c r="D145" i="9"/>
  <c r="D137" i="9"/>
  <c r="D129" i="9"/>
  <c r="D121" i="9"/>
  <c r="D113" i="9"/>
  <c r="D105" i="9"/>
  <c r="D97" i="9"/>
  <c r="D92" i="9"/>
  <c r="D88" i="9"/>
  <c r="D84" i="9"/>
  <c r="D81" i="9"/>
  <c r="D78" i="9"/>
  <c r="D73" i="9"/>
  <c r="D70" i="9"/>
  <c r="D65" i="9"/>
  <c r="D62" i="9"/>
  <c r="D16" i="9"/>
  <c r="D8" i="9"/>
  <c r="D223" i="9"/>
  <c r="D215" i="9"/>
  <c r="D207" i="9"/>
  <c r="D199" i="9"/>
  <c r="D191" i="9"/>
  <c r="D183" i="9"/>
  <c r="D175" i="9"/>
  <c r="D167" i="9"/>
  <c r="D159" i="9"/>
  <c r="D151" i="9"/>
  <c r="D143" i="9"/>
  <c r="D135" i="9"/>
  <c r="D127" i="9"/>
  <c r="D119" i="9"/>
  <c r="D111" i="9"/>
  <c r="D103" i="9"/>
  <c r="D95" i="9"/>
  <c r="D91" i="9"/>
  <c r="D87" i="9"/>
  <c r="D83" i="9"/>
  <c r="D80" i="9"/>
  <c r="D75" i="9"/>
  <c r="D72" i="9"/>
  <c r="D67" i="9"/>
  <c r="D64" i="9"/>
  <c r="D59" i="9"/>
  <c r="D57" i="9"/>
  <c r="D55" i="9"/>
  <c r="D53" i="9"/>
  <c r="D51" i="9"/>
  <c r="D49" i="9"/>
  <c r="D47" i="9"/>
  <c r="D45" i="9"/>
  <c r="D43" i="9"/>
  <c r="D41" i="9"/>
  <c r="D39" i="9"/>
  <c r="D37" i="9"/>
  <c r="D35" i="9"/>
  <c r="D33" i="9"/>
  <c r="D31" i="9"/>
  <c r="D29" i="9"/>
  <c r="D27" i="9"/>
  <c r="D25" i="9"/>
  <c r="D23" i="9"/>
  <c r="D17" i="9"/>
  <c r="D14" i="9"/>
  <c r="D11" i="9"/>
  <c r="D9" i="9"/>
  <c r="D6" i="9"/>
  <c r="D221" i="9"/>
  <c r="D213" i="9"/>
  <c r="D19" i="9"/>
  <c r="D66" i="9"/>
  <c r="D77" i="9"/>
  <c r="D90" i="9"/>
  <c r="D117" i="9"/>
  <c r="D149" i="9"/>
  <c r="D181" i="9"/>
  <c r="M10" i="9"/>
  <c r="D21" i="9"/>
  <c r="M28" i="9"/>
  <c r="M36" i="9"/>
  <c r="M44" i="9"/>
  <c r="M52" i="9"/>
  <c r="D61" i="9"/>
  <c r="M71" i="9"/>
  <c r="D82" i="9"/>
  <c r="D101" i="9"/>
  <c r="D133" i="9"/>
  <c r="D165" i="9"/>
  <c r="D197" i="9"/>
  <c r="M5" i="9"/>
  <c r="D12" i="9"/>
  <c r="D18" i="9"/>
  <c r="M22" i="9"/>
  <c r="M30" i="9"/>
  <c r="M38" i="9"/>
  <c r="M46" i="9"/>
  <c r="M54" i="9"/>
  <c r="M63" i="9"/>
  <c r="D74" i="9"/>
  <c r="D86" i="9"/>
  <c r="D109" i="9"/>
  <c r="D141" i="9"/>
  <c r="D173" i="9"/>
  <c r="D205" i="9"/>
  <c r="H7" i="7"/>
  <c r="H9" i="7"/>
  <c r="H20" i="7"/>
  <c r="H21" i="7"/>
  <c r="H25" i="7"/>
  <c r="H29" i="7"/>
  <c r="H28" i="7"/>
  <c r="H5" i="7"/>
  <c r="H11" i="7"/>
  <c r="H13" i="7"/>
  <c r="H14" i="7"/>
  <c r="H15" i="7"/>
  <c r="H16" i="7"/>
  <c r="H17" i="7"/>
  <c r="H23" i="7"/>
  <c r="G11" i="9" l="1"/>
  <c r="G15" i="9" s="1"/>
  <c r="H31" i="7"/>
  <c r="P12" i="9"/>
  <c r="P16" i="9" s="1"/>
  <c r="K7" i="7" l="1"/>
  <c r="K11" i="7" s="1"/>
  <c r="P7" i="7"/>
  <c r="P11" i="7" s="1"/>
  <c r="H17" i="9"/>
  <c r="H19" i="9"/>
  <c r="H20" i="9"/>
  <c r="H18" i="9"/>
  <c r="Q18" i="9"/>
  <c r="Q20" i="9"/>
  <c r="Q21" i="9"/>
  <c r="Q19" i="9"/>
  <c r="L14" i="7" l="1"/>
  <c r="L15" i="7"/>
  <c r="L13" i="7"/>
  <c r="L16" i="7"/>
  <c r="D26" i="7" l="1"/>
  <c r="D22" i="7"/>
  <c r="D12" i="7"/>
  <c r="D10" i="7"/>
  <c r="D4" i="7"/>
  <c r="L18" i="7" s="1"/>
  <c r="L20" i="7" s="1"/>
  <c r="D27" i="7"/>
  <c r="D28" i="7"/>
  <c r="D24" i="7"/>
  <c r="D19" i="7"/>
  <c r="D18" i="7"/>
  <c r="D8" i="7"/>
  <c r="D6" i="7"/>
  <c r="D29" i="7"/>
  <c r="D17" i="7"/>
  <c r="D15" i="7"/>
  <c r="D13" i="7"/>
  <c r="D11" i="7"/>
  <c r="D21" i="7"/>
  <c r="D5" i="7"/>
  <c r="D25" i="7"/>
  <c r="D20" i="7"/>
  <c r="D9" i="7"/>
  <c r="D7" i="7"/>
  <c r="D23" i="7"/>
  <c r="D16" i="7"/>
  <c r="D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Sisi Florensia</author>
  </authors>
  <commentList>
    <comment ref="G3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Sisi Florensia:</t>
        </r>
        <r>
          <rPr>
            <sz val="9"/>
            <color indexed="81"/>
            <rFont val="Tahoma"/>
            <charset val="1"/>
          </rPr>
          <t xml:space="preserve">
This has to be 0, always.</t>
        </r>
      </text>
    </comment>
  </commentList>
</comments>
</file>

<file path=xl/sharedStrings.xml><?xml version="1.0" encoding="utf-8"?>
<sst xmlns="http://schemas.openxmlformats.org/spreadsheetml/2006/main" count="569" uniqueCount="265">
  <si>
    <t>#1</t>
  </si>
  <si>
    <t>#6</t>
  </si>
  <si>
    <t>#5</t>
  </si>
  <si>
    <t>#2</t>
  </si>
  <si>
    <t>#4</t>
  </si>
  <si>
    <t>#3</t>
  </si>
  <si>
    <t>#7</t>
  </si>
  <si>
    <t>#8</t>
  </si>
  <si>
    <t>#9</t>
  </si>
  <si>
    <t>#10</t>
  </si>
  <si>
    <t>Item#</t>
  </si>
  <si>
    <t>Formula</t>
  </si>
  <si>
    <r>
      <rPr>
        <b/>
        <sz val="11"/>
        <color theme="1"/>
        <rFont val="MS Reference Sans Serif"/>
        <family val="2"/>
      </rPr>
      <t>Σ</t>
    </r>
    <r>
      <rPr>
        <b/>
        <sz val="11"/>
        <color theme="1"/>
        <rFont val="Arial"/>
        <family val="2"/>
        <scheme val="minor"/>
      </rPr>
      <t>x</t>
    </r>
    <r>
      <rPr>
        <b/>
        <vertAlign val="subscript"/>
        <sz val="11"/>
        <color theme="1"/>
        <rFont val="Arial"/>
        <family val="2"/>
        <scheme val="minor"/>
      </rPr>
      <t>i</t>
    </r>
    <r>
      <rPr>
        <b/>
        <sz val="11"/>
        <color theme="1"/>
        <rFont val="Arial"/>
        <family val="2"/>
        <scheme val="minor"/>
      </rPr>
      <t xml:space="preserve"> / n</t>
    </r>
  </si>
  <si>
    <t>Squared Deviation</t>
  </si>
  <si>
    <r>
      <t>(x</t>
    </r>
    <r>
      <rPr>
        <b/>
        <vertAlign val="subscript"/>
        <sz val="11"/>
        <color theme="1"/>
        <rFont val="Arial"/>
        <family val="2"/>
        <scheme val="minor"/>
      </rPr>
      <t>i</t>
    </r>
    <r>
      <rPr>
        <b/>
        <sz val="11"/>
        <color theme="1"/>
        <rFont val="Arial"/>
        <family val="2"/>
        <scheme val="minor"/>
      </rPr>
      <t>-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Arial"/>
        <family val="2"/>
        <scheme val="minor"/>
      </rPr>
      <t>)</t>
    </r>
  </si>
  <si>
    <r>
      <t>(x</t>
    </r>
    <r>
      <rPr>
        <b/>
        <vertAlign val="subscript"/>
        <sz val="11"/>
        <color theme="1"/>
        <rFont val="Arial"/>
        <family val="2"/>
        <scheme val="minor"/>
      </rPr>
      <t>i</t>
    </r>
    <r>
      <rPr>
        <b/>
        <sz val="11"/>
        <color theme="1"/>
        <rFont val="Arial"/>
        <family val="2"/>
        <scheme val="minor"/>
      </rPr>
      <t>-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Arial"/>
        <family val="2"/>
        <scheme val="minor"/>
      </rPr>
      <t>)</t>
    </r>
    <r>
      <rPr>
        <b/>
        <vertAlign val="superscript"/>
        <sz val="11"/>
        <color theme="1"/>
        <rFont val="Arial"/>
        <family val="2"/>
        <scheme val="minor"/>
      </rPr>
      <t>2</t>
    </r>
  </si>
  <si>
    <t>Average (Mean)</t>
  </si>
  <si>
    <r>
      <rPr>
        <b/>
        <sz val="11"/>
        <color theme="1"/>
        <rFont val="MS Reference Sans Serif"/>
        <family val="2"/>
      </rPr>
      <t>Σ</t>
    </r>
    <r>
      <rPr>
        <b/>
        <sz val="11"/>
        <color theme="1"/>
        <rFont val="Arial"/>
        <family val="2"/>
        <scheme val="minor"/>
      </rPr>
      <t>(x</t>
    </r>
    <r>
      <rPr>
        <b/>
        <vertAlign val="subscript"/>
        <sz val="11"/>
        <color theme="1"/>
        <rFont val="Arial"/>
        <family val="2"/>
        <scheme val="minor"/>
      </rPr>
      <t>i</t>
    </r>
    <r>
      <rPr>
        <b/>
        <sz val="11"/>
        <color theme="1"/>
        <rFont val="Arial"/>
        <family val="2"/>
        <scheme val="minor"/>
      </rPr>
      <t>-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Arial"/>
        <family val="2"/>
        <scheme val="minor"/>
      </rPr>
      <t>)</t>
    </r>
    <r>
      <rPr>
        <b/>
        <vertAlign val="superscript"/>
        <sz val="11"/>
        <color theme="1"/>
        <rFont val="Arial"/>
        <family val="2"/>
        <scheme val="minor"/>
      </rPr>
      <t>2</t>
    </r>
    <r>
      <rPr>
        <b/>
        <sz val="11"/>
        <color theme="1"/>
        <rFont val="Arial"/>
        <family val="2"/>
        <scheme val="minor"/>
      </rPr>
      <t xml:space="preserve"> /n</t>
    </r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</si>
  <si>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</si>
  <si>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</si>
  <si>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</si>
  <si>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</si>
  <si>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</si>
  <si>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</si>
  <si>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</si>
  <si>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</si>
  <si>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</si>
  <si>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</si>
  <si>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</si>
  <si>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</si>
  <si>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</si>
  <si>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</si>
  <si>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</si>
  <si>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</si>
  <si>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</si>
  <si>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</si>
  <si>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</si>
  <si>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</si>
  <si>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</si>
  <si>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</si>
  <si>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</si>
  <si>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</si>
  <si>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</si>
  <si>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</si>
  <si>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</si>
  <si>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</si>
  <si>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</si>
  <si>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</si>
  <si>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</si>
  <si>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</si>
  <si>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</si>
  <si>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</si>
  <si>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</si>
  <si>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</si>
  <si>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</si>
  <si>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</si>
  <si>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</si>
  <si>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</si>
  <si>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</si>
  <si>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</si>
  <si>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</si>
  <si>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</si>
  <si>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</si>
  <si>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</si>
  <si>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</si>
  <si>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</si>
  <si>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</si>
  <si>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</si>
  <si>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</si>
  <si>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</si>
  <si>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</si>
  <si>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</si>
  <si>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</si>
  <si>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</si>
  <si>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</si>
  <si>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</si>
  <si>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</si>
  <si>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</si>
  <si>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</si>
  <si>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</si>
  <si>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</si>
  <si>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</si>
  <si>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</si>
  <si>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</si>
  <si>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</si>
  <si>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</si>
  <si>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</si>
  <si>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</si>
  <si>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</si>
  <si>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</si>
  <si>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</si>
  <si>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</si>
  <si>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</si>
  <si>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</si>
  <si>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</si>
  <si>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</si>
  <si>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</si>
  <si>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</si>
  <si>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</si>
  <si>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</si>
  <si>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</si>
  <si>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</si>
  <si>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</si>
  <si>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</si>
  <si>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</si>
  <si>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</si>
  <si>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</si>
  <si>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</si>
  <si>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r>
      <t>Mean (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Arial"/>
        <family val="2"/>
        <scheme val="minor"/>
      </rPr>
      <t>)</t>
    </r>
  </si>
  <si>
    <r>
      <t>Variance (</t>
    </r>
    <r>
      <rPr>
        <b/>
        <sz val="11"/>
        <color theme="1"/>
        <rFont val="Calibri"/>
        <family val="2"/>
      </rPr>
      <t>σ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Arial"/>
        <family val="2"/>
        <scheme val="minor"/>
      </rPr>
      <t>)</t>
    </r>
  </si>
  <si>
    <t>Standard Deviation (σ)</t>
  </si>
  <si>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Arial"/>
        <family val="2"/>
        <scheme val="minor"/>
      </rPr>
      <t xml:space="preserve"> - 1</t>
    </r>
    <r>
      <rPr>
        <b/>
        <sz val="11"/>
        <color theme="1"/>
        <rFont val="Calibri"/>
        <family val="2"/>
      </rPr>
      <t>σ</t>
    </r>
  </si>
  <si>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Arial"/>
        <family val="2"/>
        <scheme val="minor"/>
      </rPr>
      <t xml:space="preserve"> - 2</t>
    </r>
    <r>
      <rPr>
        <b/>
        <sz val="11"/>
        <color theme="1"/>
        <rFont val="Calibri"/>
        <family val="2"/>
      </rPr>
      <t>σ</t>
    </r>
  </si>
  <si>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Arial"/>
        <family val="2"/>
        <scheme val="minor"/>
      </rPr>
      <t xml:space="preserve"> + 1</t>
    </r>
    <r>
      <rPr>
        <b/>
        <sz val="11"/>
        <color theme="1"/>
        <rFont val="Calibri"/>
        <family val="2"/>
      </rPr>
      <t>σ</t>
    </r>
  </si>
  <si>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Arial"/>
        <family val="2"/>
        <scheme val="minor"/>
      </rPr>
      <t xml:space="preserve"> + 2</t>
    </r>
    <r>
      <rPr>
        <b/>
        <sz val="11"/>
        <color theme="1"/>
        <rFont val="Calibri"/>
        <family val="2"/>
      </rPr>
      <t>σ</t>
    </r>
  </si>
  <si>
    <t>SUM</t>
  </si>
  <si>
    <t>Udacian's Facebook Friends</t>
  </si>
  <si>
    <t xml:space="preserve">#Facebook Friends in between </t>
  </si>
  <si>
    <t>Deviation</t>
  </si>
  <si>
    <r>
      <rPr>
        <b/>
        <sz val="11"/>
        <color theme="1"/>
        <rFont val="MS Reference Sans Serif"/>
        <family val="2"/>
      </rPr>
      <t>(</t>
    </r>
    <r>
      <rPr>
        <b/>
        <sz val="11"/>
        <color theme="1"/>
        <rFont val="Arial"/>
        <family val="2"/>
        <scheme val="minor"/>
      </rPr>
      <t xml:space="preserve"> - 1</t>
    </r>
    <r>
      <rPr>
        <b/>
        <sz val="11"/>
        <color theme="1"/>
        <rFont val="Calibri"/>
        <family val="2"/>
      </rPr>
      <t>σ) and (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Calibri"/>
        <family val="2"/>
      </rPr>
      <t xml:space="preserve"> + 1σ)?</t>
    </r>
  </si>
  <si>
    <t>Data set as Population</t>
  </si>
  <si>
    <t>Data set as a Sample</t>
  </si>
  <si>
    <r>
      <t>Variance (</t>
    </r>
    <r>
      <rPr>
        <b/>
        <sz val="11"/>
        <color theme="1"/>
        <rFont val="Calibri"/>
        <family val="2"/>
      </rPr>
      <t>s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Arial"/>
        <family val="2"/>
        <scheme val="minor"/>
      </rPr>
      <t>)</t>
    </r>
  </si>
  <si>
    <r>
      <rPr>
        <b/>
        <sz val="11"/>
        <color theme="1"/>
        <rFont val="MS Reference Sans Serif"/>
        <family val="2"/>
      </rPr>
      <t>Σ</t>
    </r>
    <r>
      <rPr>
        <b/>
        <sz val="11"/>
        <color theme="1"/>
        <rFont val="Arial"/>
        <family val="2"/>
        <scheme val="minor"/>
      </rPr>
      <t>(x</t>
    </r>
    <r>
      <rPr>
        <b/>
        <vertAlign val="subscript"/>
        <sz val="11"/>
        <color theme="1"/>
        <rFont val="Arial"/>
        <family val="2"/>
        <scheme val="minor"/>
      </rPr>
      <t>i</t>
    </r>
    <r>
      <rPr>
        <b/>
        <sz val="11"/>
        <color theme="1"/>
        <rFont val="Arial"/>
        <family val="2"/>
        <scheme val="minor"/>
      </rPr>
      <t>-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Arial"/>
        <family val="2"/>
        <scheme val="minor"/>
      </rPr>
      <t>)</t>
    </r>
    <r>
      <rPr>
        <b/>
        <vertAlign val="superscript"/>
        <sz val="11"/>
        <color theme="1"/>
        <rFont val="Arial"/>
        <family val="2"/>
        <scheme val="minor"/>
      </rPr>
      <t>2</t>
    </r>
    <r>
      <rPr>
        <b/>
        <sz val="11"/>
        <color theme="1"/>
        <rFont val="Arial"/>
        <family val="2"/>
        <scheme val="minor"/>
      </rPr>
      <t xml:space="preserve"> /(n-1)</t>
    </r>
  </si>
  <si>
    <t>Standard Deviation (s)</t>
  </si>
  <si>
    <r>
      <rPr>
        <b/>
        <sz val="11"/>
        <color theme="1"/>
        <rFont val="Calibri"/>
        <family val="2"/>
      </rPr>
      <t>√</t>
    </r>
    <r>
      <rPr>
        <b/>
        <sz val="11"/>
        <color theme="1"/>
        <rFont val="MS Reference Sans Serif"/>
        <family val="2"/>
      </rPr>
      <t>(Σ</t>
    </r>
    <r>
      <rPr>
        <b/>
        <sz val="11"/>
        <color theme="1"/>
        <rFont val="Arial"/>
        <family val="2"/>
        <scheme val="minor"/>
      </rPr>
      <t>(x</t>
    </r>
    <r>
      <rPr>
        <b/>
        <vertAlign val="subscript"/>
        <sz val="11"/>
        <color theme="1"/>
        <rFont val="Arial"/>
        <family val="2"/>
        <scheme val="minor"/>
      </rPr>
      <t>i</t>
    </r>
    <r>
      <rPr>
        <b/>
        <sz val="11"/>
        <color theme="1"/>
        <rFont val="Arial"/>
        <family val="2"/>
        <scheme val="minor"/>
      </rPr>
      <t>-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Arial"/>
        <family val="2"/>
        <scheme val="minor"/>
      </rPr>
      <t>)</t>
    </r>
    <r>
      <rPr>
        <b/>
        <vertAlign val="superscript"/>
        <sz val="11"/>
        <color theme="1"/>
        <rFont val="Arial"/>
        <family val="2"/>
        <scheme val="minor"/>
      </rPr>
      <t>2</t>
    </r>
    <r>
      <rPr>
        <b/>
        <sz val="11"/>
        <color theme="1"/>
        <rFont val="Arial"/>
        <family val="2"/>
        <scheme val="minor"/>
      </rPr>
      <t xml:space="preserve"> /n)  OR  √(</t>
    </r>
    <r>
      <rPr>
        <b/>
        <sz val="11"/>
        <color theme="1"/>
        <rFont val="Calibri"/>
        <family val="2"/>
      </rPr>
      <t>σ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</si>
  <si>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√</t>
    </r>
    <r>
      <rPr>
        <b/>
        <sz val="11"/>
        <color theme="1"/>
        <rFont val="MS Reference Sans Serif"/>
        <family val="2"/>
      </rPr>
      <t>(Σ</t>
    </r>
    <r>
      <rPr>
        <b/>
        <sz val="11"/>
        <color theme="1"/>
        <rFont val="Arial"/>
        <family val="2"/>
        <scheme val="minor"/>
      </rPr>
      <t>(x</t>
    </r>
    <r>
      <rPr>
        <b/>
        <vertAlign val="subscript"/>
        <sz val="11"/>
        <color theme="1"/>
        <rFont val="Arial"/>
        <family val="2"/>
        <scheme val="minor"/>
      </rPr>
      <t>i</t>
    </r>
    <r>
      <rPr>
        <b/>
        <sz val="11"/>
        <color theme="1"/>
        <rFont val="Arial"/>
        <family val="2"/>
        <scheme val="minor"/>
      </rPr>
      <t>-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Arial"/>
        <family val="2"/>
        <scheme val="minor"/>
      </rPr>
      <t>)</t>
    </r>
    <r>
      <rPr>
        <b/>
        <vertAlign val="superscript"/>
        <sz val="11"/>
        <color theme="1"/>
        <rFont val="Arial"/>
        <family val="2"/>
        <scheme val="minor"/>
      </rPr>
      <t>2</t>
    </r>
    <r>
      <rPr>
        <b/>
        <sz val="11"/>
        <color theme="1"/>
        <rFont val="Arial"/>
        <family val="2"/>
        <scheme val="minor"/>
      </rPr>
      <t xml:space="preserve"> /(n-1))  OR  √(</t>
    </r>
    <r>
      <rPr>
        <b/>
        <sz val="11"/>
        <color theme="1"/>
        <rFont val="Calibri"/>
        <family val="2"/>
      </rPr>
      <t>s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)</t>
    </r>
  </si>
  <si>
    <t xml:space="preserve"># with value in between </t>
  </si>
  <si>
    <t>Proportion</t>
  </si>
  <si>
    <r>
      <rPr>
        <b/>
        <sz val="11"/>
        <color theme="1"/>
        <rFont val="MS Reference Sans Serif"/>
        <family val="2"/>
      </rPr>
      <t>Σ</t>
    </r>
    <r>
      <rPr>
        <b/>
        <sz val="11"/>
        <color theme="1"/>
        <rFont val="Arial"/>
        <family val="2"/>
        <scheme val="minor"/>
      </rPr>
      <t>(x</t>
    </r>
    <r>
      <rPr>
        <b/>
        <vertAlign val="subscript"/>
        <sz val="11"/>
        <color theme="1"/>
        <rFont val="Arial"/>
        <family val="2"/>
        <scheme val="minor"/>
      </rPr>
      <t>i</t>
    </r>
    <r>
      <rPr>
        <b/>
        <sz val="11"/>
        <color theme="1"/>
        <rFont val="Arial"/>
        <family val="2"/>
        <scheme val="minor"/>
      </rPr>
      <t>-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Arial"/>
        <family val="2"/>
        <scheme val="minor"/>
      </rPr>
      <t>)</t>
    </r>
    <r>
      <rPr>
        <b/>
        <vertAlign val="superscript"/>
        <sz val="11"/>
        <color theme="1"/>
        <rFont val="Arial"/>
        <family val="2"/>
        <scheme val="minor"/>
      </rPr>
      <t>2</t>
    </r>
  </si>
  <si>
    <t>SS (Sum of Squared)</t>
  </si>
  <si>
    <t>Scenario 1</t>
  </si>
  <si>
    <t>Scenario 2</t>
  </si>
  <si>
    <t>Scenario 3</t>
  </si>
  <si>
    <t>My exam score</t>
  </si>
  <si>
    <r>
      <rPr>
        <b/>
        <sz val="11"/>
        <color theme="1"/>
        <rFont val="MS Reference Sans Serif"/>
        <family val="2"/>
      </rPr>
      <t>Σ</t>
    </r>
    <r>
      <rPr>
        <b/>
        <sz val="11"/>
        <color theme="1"/>
        <rFont val="Arial"/>
        <family val="2"/>
        <scheme val="minor"/>
      </rPr>
      <t>x</t>
    </r>
    <r>
      <rPr>
        <b/>
        <vertAlign val="subscript"/>
        <sz val="11"/>
        <color theme="1"/>
        <rFont val="Arial"/>
        <family val="2"/>
        <scheme val="minor"/>
      </rPr>
      <t>i</t>
    </r>
    <r>
      <rPr>
        <b/>
        <sz val="11"/>
        <color theme="1"/>
        <rFont val="Arial"/>
        <family val="2"/>
        <scheme val="minor"/>
      </rPr>
      <t xml:space="preserve"> /n</t>
    </r>
  </si>
  <si>
    <t>Recognition Score</t>
  </si>
  <si>
    <t>Temporal Memory Score</t>
  </si>
  <si>
    <t>Descriptive Statistics of Recognition Score</t>
  </si>
  <si>
    <t>Descriptive Statistics of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</si>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</sst>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_ ;\-0\ "/>
    <numFmt numFmtId="175" formatCode="0.0000000_ ;\-0.0000000\ "/>
  </numFmts>
  <fonts count="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vertAlign val="subscript"/>
      <sz val="11"/>
      <color theme="1"/>
      <name val="Arial"/>
      <family val="2"/>
      <scheme val="minor"/>
    </font>
    <font>
      <b/>
      <sz val="11"/>
      <color theme="1"/>
      <name val="MS Reference Sans Serif"/>
      <family val="2"/>
    </font>
    <font>
      <b/>
      <vertAlign val="superscript"/>
      <sz val="11"/>
      <color theme="1"/>
      <name val="Arial"/>
      <family val="2"/>
      <scheme val="minor"/>
    </font>
    <font>
      <b/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vertAlign val="superscript"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 wrapText="1"/>
    </xf>
    <xf numFmtId="166" fontId="0" fillId="2" borderId="22" xfId="0" applyNumberFormat="1" applyFill="1" applyBorder="1"/>
    <xf numFmtId="166" fontId="0" fillId="2" borderId="23" xfId="0" applyNumberFormat="1" applyFill="1" applyBorder="1"/>
    <xf numFmtId="166" fontId="0" fillId="2" borderId="24" xfId="0" applyNumberFormat="1" applyFill="1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166" fontId="0" fillId="2" borderId="26" xfId="0" applyNumberFormat="1" applyFill="1" applyBorder="1"/>
    <xf numFmtId="2" fontId="1" fillId="2" borderId="20" xfId="0" applyNumberFormat="1" applyFont="1" applyFill="1" applyBorder="1" applyAlignment="1">
      <alignment horizontal="center"/>
    </xf>
    <xf numFmtId="2" fontId="1" fillId="4" borderId="20" xfId="0" applyNumberFormat="1" applyFont="1" applyFill="1" applyBorder="1" applyAlignment="1">
      <alignment horizontal="center"/>
    </xf>
    <xf numFmtId="2" fontId="1" fillId="3" borderId="20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31" xfId="0" applyFill="1" applyBorder="1"/>
    <xf numFmtId="0" fontId="0" fillId="2" borderId="32" xfId="0" applyFill="1" applyBorder="1"/>
    <xf numFmtId="0" fontId="1" fillId="2" borderId="18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/>
    <xf numFmtId="0" fontId="0" fillId="2" borderId="35" xfId="0" applyFill="1" applyBorder="1"/>
    <xf numFmtId="166" fontId="0" fillId="2" borderId="16" xfId="0" applyNumberFormat="1" applyFill="1" applyBorder="1"/>
    <xf numFmtId="166" fontId="0" fillId="2" borderId="28" xfId="0" applyNumberFormat="1" applyFill="1" applyBorder="1"/>
    <xf numFmtId="2" fontId="0" fillId="2" borderId="36" xfId="0" applyNumberFormat="1" applyFill="1" applyBorder="1"/>
    <xf numFmtId="2" fontId="0" fillId="2" borderId="11" xfId="0" applyNumberFormat="1" applyFill="1" applyBorder="1"/>
    <xf numFmtId="0" fontId="0" fillId="2" borderId="34" xfId="0" applyFill="1" applyBorder="1"/>
    <xf numFmtId="166" fontId="0" fillId="2" borderId="37" xfId="0" applyNumberFormat="1" applyFill="1" applyBorder="1"/>
    <xf numFmtId="0" fontId="1" fillId="4" borderId="3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 wrapText="1"/>
    </xf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2" fontId="0" fillId="2" borderId="9" xfId="0" applyNumberFormat="1" applyFill="1" applyBorder="1"/>
    <xf numFmtId="0" fontId="1" fillId="2" borderId="42" xfId="0" applyFont="1" applyFill="1" applyBorder="1" applyAlignment="1">
      <alignment horizontal="center" vertical="center" wrapText="1"/>
    </xf>
    <xf numFmtId="1" fontId="0" fillId="2" borderId="43" xfId="0" applyNumberFormat="1" applyFill="1" applyBorder="1"/>
    <xf numFmtId="0" fontId="1" fillId="2" borderId="44" xfId="0" applyFont="1" applyFill="1" applyBorder="1" applyAlignment="1">
      <alignment horizontal="center" vertical="center" wrapText="1"/>
    </xf>
    <xf numFmtId="1" fontId="0" fillId="2" borderId="45" xfId="0" applyNumberFormat="1" applyFill="1" applyBorder="1"/>
    <xf numFmtId="0" fontId="1" fillId="2" borderId="46" xfId="0" applyFont="1" applyFill="1" applyBorder="1" applyAlignment="1">
      <alignment horizontal="center" vertical="center" wrapText="1"/>
    </xf>
    <xf numFmtId="1" fontId="0" fillId="2" borderId="47" xfId="0" applyNumberFormat="1" applyFill="1" applyBorder="1"/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/>
    </xf>
    <xf numFmtId="2" fontId="0" fillId="2" borderId="47" xfId="0" applyNumberFormat="1" applyFill="1" applyBorder="1" applyAlignment="1">
      <alignment horizontal="center"/>
    </xf>
    <xf numFmtId="166" fontId="0" fillId="2" borderId="18" xfId="0" applyNumberFormat="1" applyFill="1" applyBorder="1"/>
    <xf numFmtId="166" fontId="1" fillId="2" borderId="50" xfId="0" applyNumberFormat="1" applyFont="1" applyFill="1" applyBorder="1" applyAlignment="1">
      <alignment horizontal="right" vertical="center" wrapText="1"/>
    </xf>
    <xf numFmtId="166" fontId="1" fillId="2" borderId="0" xfId="0" applyNumberFormat="1" applyFont="1" applyFill="1" applyBorder="1" applyAlignment="1">
      <alignment horizontal="right" vertical="center" wrapText="1"/>
    </xf>
    <xf numFmtId="166" fontId="1" fillId="2" borderId="25" xfId="0" applyNumberFormat="1" applyFont="1" applyFill="1" applyBorder="1" applyAlignment="1">
      <alignment horizontal="center" vertical="center" wrapText="1"/>
    </xf>
    <xf numFmtId="2" fontId="1" fillId="5" borderId="25" xfId="0" applyNumberFormat="1" applyFont="1" applyFill="1" applyBorder="1" applyAlignment="1">
      <alignment horizontal="right" vertical="center" wrapText="1"/>
    </xf>
    <xf numFmtId="166" fontId="1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right" vertical="center" wrapText="1"/>
    </xf>
    <xf numFmtId="0" fontId="1" fillId="5" borderId="25" xfId="0" applyFont="1" applyFill="1" applyBorder="1" applyAlignment="1">
      <alignment horizontal="center" vertical="center" wrapText="1"/>
    </xf>
    <xf numFmtId="2" fontId="1" fillId="5" borderId="25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/>
    </xf>
    <xf numFmtId="0" fontId="1" fillId="6" borderId="51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2" fontId="0" fillId="2" borderId="43" xfId="0" applyNumberFormat="1" applyFill="1" applyBorder="1"/>
    <xf numFmtId="2" fontId="0" fillId="2" borderId="45" xfId="0" applyNumberFormat="1" applyFill="1" applyBorder="1"/>
    <xf numFmtId="2" fontId="0" fillId="2" borderId="47" xfId="0" applyNumberFormat="1" applyFill="1" applyBorder="1"/>
    <xf numFmtId="166" fontId="0" fillId="2" borderId="10" xfId="0" applyNumberFormat="1" applyFill="1" applyBorder="1"/>
    <xf numFmtId="166" fontId="0" fillId="2" borderId="1" xfId="0" applyNumberFormat="1" applyFill="1" applyBorder="1"/>
    <xf numFmtId="0" fontId="1" fillId="2" borderId="25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 wrapText="1"/>
    </xf>
    <xf numFmtId="2" fontId="1" fillId="2" borderId="17" xfId="0" applyNumberFormat="1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 vertical="center"/>
    </xf>
    <xf numFmtId="0" fontId="1" fillId="4" borderId="52" xfId="0" applyFont="1" applyFill="1" applyBorder="1" applyAlignment="1">
      <alignment horizontal="center" vertical="center" wrapText="1"/>
    </xf>
    <xf numFmtId="2" fontId="1" fillId="4" borderId="17" xfId="0" applyNumberFormat="1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 wrapText="1"/>
    </xf>
    <xf numFmtId="2" fontId="1" fillId="3" borderId="17" xfId="0" applyNumberFormat="1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 vertical="center" wrapText="1"/>
    </xf>
    <xf numFmtId="2" fontId="0" fillId="2" borderId="25" xfId="0" applyNumberFormat="1" applyFill="1" applyBorder="1"/>
    <xf numFmtId="166" fontId="0" fillId="2" borderId="6" xfId="0" applyNumberFormat="1" applyFill="1" applyBorder="1"/>
    <xf numFmtId="2" fontId="0" fillId="2" borderId="13" xfId="0" applyNumberFormat="1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175" fontId="1" fillId="2" borderId="14" xfId="0" applyNumberFormat="1" applyFont="1" applyFill="1" applyBorder="1" applyAlignment="1">
      <alignment horizontal="right" vertical="center" wrapText="1"/>
    </xf>
    <xf numFmtId="2" fontId="0" fillId="2" borderId="0" xfId="0" applyNumberFormat="1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7</xdr:row>
      <xdr:rowOff>161925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81E2FA-EFCF-4FA9-847E-81FC3AA003D6}"/>
            </a:ext>
          </a:extLst>
        </xdr:cNvPr>
        <xdr:cNvSpPr txBox="1"/>
      </xdr:nvSpPr>
      <xdr:spPr>
        <a:xfrm>
          <a:off x="7416800" y="1597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7</xdr:row>
      <xdr:rowOff>161925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8645D24-0F20-4F29-8CE3-CC46439948D7}"/>
            </a:ext>
          </a:extLst>
        </xdr:cNvPr>
        <xdr:cNvSpPr txBox="1"/>
      </xdr:nvSpPr>
      <xdr:spPr>
        <a:xfrm>
          <a:off x="10350500" y="1597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10</xdr:row>
      <xdr:rowOff>161925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C44AD3-1571-4DE1-992E-0A7A2802BFDD}"/>
            </a:ext>
          </a:extLst>
        </xdr:cNvPr>
        <xdr:cNvSpPr txBox="1"/>
      </xdr:nvSpPr>
      <xdr:spPr>
        <a:xfrm>
          <a:off x="381000" y="2105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10</xdr:row>
      <xdr:rowOff>161925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40D915-8C92-4D89-B674-60AAB40FDFCE}"/>
            </a:ext>
          </a:extLst>
        </xdr:cNvPr>
        <xdr:cNvSpPr txBox="1"/>
      </xdr:nvSpPr>
      <xdr:spPr>
        <a:xfrm>
          <a:off x="3314700" y="2105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10</xdr:row>
      <xdr:rowOff>161925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932874F-829F-4C32-AAC2-44B3BDB73D5E}"/>
            </a:ext>
          </a:extLst>
        </xdr:cNvPr>
        <xdr:cNvSpPr txBox="1"/>
      </xdr:nvSpPr>
      <xdr:spPr>
        <a:xfrm>
          <a:off x="3314700" y="2105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12</xdr:col>
      <xdr:colOff>0</xdr:colOff>
      <xdr:row>10</xdr:row>
      <xdr:rowOff>161925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4909539-C524-47DE-8EAB-7A279467ADFB}"/>
            </a:ext>
          </a:extLst>
        </xdr:cNvPr>
        <xdr:cNvSpPr txBox="1"/>
      </xdr:nvSpPr>
      <xdr:spPr>
        <a:xfrm>
          <a:off x="6248400" y="2105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12</xdr:col>
      <xdr:colOff>0</xdr:colOff>
      <xdr:row>10</xdr:row>
      <xdr:rowOff>161925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6535557-FD00-44FF-AE02-FC16B2515FE5}"/>
            </a:ext>
          </a:extLst>
        </xdr:cNvPr>
        <xdr:cNvSpPr txBox="1"/>
      </xdr:nvSpPr>
      <xdr:spPr>
        <a:xfrm>
          <a:off x="6248400" y="2105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11</xdr:row>
      <xdr:rowOff>161925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EF7AB2-874E-424A-BEC6-9F1D5DAA57D7}"/>
            </a:ext>
          </a:extLst>
        </xdr:cNvPr>
        <xdr:cNvSpPr txBox="1"/>
      </xdr:nvSpPr>
      <xdr:spPr>
        <a:xfrm>
          <a:off x="3422650" y="2409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11</xdr:row>
      <xdr:rowOff>161925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0969377-B36E-46F3-A1B2-2A84AE08738F}"/>
            </a:ext>
          </a:extLst>
        </xdr:cNvPr>
        <xdr:cNvSpPr txBox="1"/>
      </xdr:nvSpPr>
      <xdr:spPr>
        <a:xfrm>
          <a:off x="6248400" y="2409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12</xdr:row>
      <xdr:rowOff>161925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0FA4777-EAB8-409D-B997-3C81C5A8FCBC}"/>
            </a:ext>
          </a:extLst>
        </xdr:cNvPr>
        <xdr:cNvSpPr txBox="1"/>
      </xdr:nvSpPr>
      <xdr:spPr>
        <a:xfrm>
          <a:off x="9480550" y="2600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9"/>
  <sheetViews>
    <sheetView workbookViewId="0">
      <selection activeCell="H31" sqref="H31"/>
    </sheetView>
  </sheetViews>
  <sheetFormatPr defaultRowHeight="13.8" x14ac:dyDescent="0.25"/>
  <cols>
    <col min="1" max="1" width="2.69921875" customWidth="1"/>
    <col min="2" max="2" width="8.69921875" customWidth="1"/>
    <col min="3" max="3" width="15.59765625" customWidth="1"/>
    <col min="4" max="4" width="27.59765625" customWidth="1"/>
    <col min="5" max="5" width="2.69921875" customWidth="1"/>
    <col min="6" max="6" width="5.8984375" customWidth="1"/>
    <col min="7" max="8" width="18.69921875" customWidth="1"/>
    <col min="9" max="10" width="2.69921875" customWidth="1"/>
    <col min="11" max="11" width="25.09765625" customWidth="1"/>
    <col min="13" max="15" width="2.69921875" customWidth="1"/>
    <col min="16" max="16" width="25.09765625" customWidth="1"/>
    <col min="17" max="17" width="2.69921875" customWidth="1"/>
  </cols>
  <sheetData>
    <row r="1" spans="1:19" ht="14.4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" customHeight="1" thickTop="1" x14ac:dyDescent="0.25">
      <c r="A2" s="3"/>
      <c r="B2" s="93" t="s">
        <v>10</v>
      </c>
      <c r="C2" s="95" t="s">
        <v>116</v>
      </c>
      <c r="D2" s="24" t="s">
        <v>117</v>
      </c>
      <c r="E2" s="18"/>
      <c r="F2" s="25"/>
      <c r="G2" s="26" t="s">
        <v>118</v>
      </c>
      <c r="H2" s="8" t="s">
        <v>13</v>
      </c>
      <c r="I2" s="7"/>
      <c r="J2" s="27"/>
      <c r="K2" s="28"/>
      <c r="L2" s="28"/>
      <c r="M2" s="29"/>
      <c r="N2" s="3"/>
      <c r="O2" s="27"/>
      <c r="P2" s="28"/>
      <c r="Q2" s="29"/>
      <c r="R2" s="3"/>
      <c r="S2" s="3"/>
    </row>
    <row r="3" spans="1:19" ht="18" thickBot="1" x14ac:dyDescent="0.3">
      <c r="A3" s="3"/>
      <c r="B3" s="94"/>
      <c r="C3" s="96"/>
      <c r="D3" s="30" t="s">
        <v>119</v>
      </c>
      <c r="E3" s="18"/>
      <c r="F3" s="25"/>
      <c r="G3" s="31" t="s">
        <v>14</v>
      </c>
      <c r="H3" s="9" t="s">
        <v>15</v>
      </c>
      <c r="I3" s="7"/>
      <c r="J3" s="32"/>
      <c r="K3" s="33" t="s">
        <v>120</v>
      </c>
      <c r="L3" s="34"/>
      <c r="M3" s="35"/>
      <c r="N3" s="3"/>
      <c r="O3" s="32"/>
      <c r="P3" s="33" t="s">
        <v>121</v>
      </c>
      <c r="Q3" s="35"/>
      <c r="R3" s="3"/>
      <c r="S3" s="3"/>
    </row>
    <row r="4" spans="1:19" ht="14.4" thickBot="1" x14ac:dyDescent="0.3">
      <c r="A4" s="3"/>
      <c r="B4" s="5" t="s">
        <v>0</v>
      </c>
      <c r="C4" s="15">
        <v>0</v>
      </c>
      <c r="D4" s="36" t="b">
        <f>AND(C4&gt;$L$14,C4&lt;$L$15)</f>
        <v>0</v>
      </c>
      <c r="E4" s="20"/>
      <c r="F4" s="37"/>
      <c r="G4" s="38">
        <f>C4-$C$31</f>
        <v>-584.74074074074076</v>
      </c>
      <c r="H4" s="39">
        <f>G4^2</f>
        <v>341921.73388203018</v>
      </c>
      <c r="I4" s="3"/>
      <c r="J4" s="40"/>
      <c r="K4" s="34"/>
      <c r="L4" s="34"/>
      <c r="M4" s="35"/>
      <c r="N4" s="3"/>
      <c r="O4" s="40"/>
      <c r="P4" s="34"/>
      <c r="Q4" s="35"/>
      <c r="R4" s="3"/>
      <c r="S4" s="3"/>
    </row>
    <row r="5" spans="1:19" ht="17.399999999999999" thickTop="1" thickBot="1" x14ac:dyDescent="0.3">
      <c r="A5" s="3"/>
      <c r="B5" s="4" t="s">
        <v>3</v>
      </c>
      <c r="C5" s="16">
        <v>69</v>
      </c>
      <c r="D5" s="41" t="b">
        <f t="shared" ref="D5:D17" si="0">AND(C5&gt;$L$14,C5&lt;$L$15)</f>
        <v>0</v>
      </c>
      <c r="E5" s="20"/>
      <c r="F5" s="37"/>
      <c r="G5" s="38">
        <f t="shared" ref="G5:G31" si="1">C5-$C$31</f>
        <v>-515.74074074074076</v>
      </c>
      <c r="H5" s="39">
        <f t="shared" ref="H5:H12" si="2">G5^2</f>
        <v>265988.51165980799</v>
      </c>
      <c r="I5" s="3"/>
      <c r="J5" s="40"/>
      <c r="K5" s="42" t="s">
        <v>109</v>
      </c>
      <c r="L5" s="34"/>
      <c r="M5" s="35"/>
      <c r="N5" s="3"/>
      <c r="O5" s="40"/>
      <c r="P5" s="42" t="s">
        <v>122</v>
      </c>
      <c r="Q5" s="35"/>
      <c r="R5" s="3"/>
      <c r="S5" s="3"/>
    </row>
    <row r="6" spans="1:19" ht="17.399999999999999" x14ac:dyDescent="0.25">
      <c r="A6" s="3"/>
      <c r="B6" s="4" t="s">
        <v>5</v>
      </c>
      <c r="C6" s="16">
        <v>123</v>
      </c>
      <c r="D6" s="41" t="b">
        <f t="shared" si="0"/>
        <v>0</v>
      </c>
      <c r="E6" s="20"/>
      <c r="F6" s="37"/>
      <c r="G6" s="38">
        <f t="shared" si="1"/>
        <v>-461.74074074074076</v>
      </c>
      <c r="H6" s="39">
        <f t="shared" si="2"/>
        <v>213204.51165980796</v>
      </c>
      <c r="I6" s="3"/>
      <c r="J6" s="40"/>
      <c r="K6" s="43" t="s">
        <v>17</v>
      </c>
      <c r="L6" s="34"/>
      <c r="M6" s="35"/>
      <c r="N6" s="3"/>
      <c r="O6" s="40"/>
      <c r="P6" s="43" t="s">
        <v>123</v>
      </c>
      <c r="Q6" s="35"/>
      <c r="R6" s="3"/>
      <c r="S6" s="3"/>
    </row>
    <row r="7" spans="1:19" ht="14.4" thickBot="1" x14ac:dyDescent="0.3">
      <c r="A7" s="3"/>
      <c r="B7" s="4" t="s">
        <v>4</v>
      </c>
      <c r="C7" s="16">
        <v>137</v>
      </c>
      <c r="D7" s="41" t="b">
        <f t="shared" si="0"/>
        <v>0</v>
      </c>
      <c r="E7" s="20"/>
      <c r="F7" s="37"/>
      <c r="G7" s="38">
        <f t="shared" si="1"/>
        <v>-447.74074074074076</v>
      </c>
      <c r="H7" s="39">
        <f t="shared" si="2"/>
        <v>200471.77091906723</v>
      </c>
      <c r="I7" s="3"/>
      <c r="J7" s="40"/>
      <c r="K7" s="22">
        <f>H31/COUNT(H4:H30)</f>
        <v>184385.59945130316</v>
      </c>
      <c r="L7" s="34"/>
      <c r="M7" s="35"/>
      <c r="N7" s="3"/>
      <c r="O7" s="40"/>
      <c r="P7" s="22">
        <f>H31/(COUNT(H4:H30)-1)</f>
        <v>191477.3532763533</v>
      </c>
      <c r="Q7" s="35"/>
      <c r="R7" s="3"/>
      <c r="S7" s="3"/>
    </row>
    <row r="8" spans="1:19" ht="15" thickTop="1" thickBot="1" x14ac:dyDescent="0.3">
      <c r="A8" s="3"/>
      <c r="B8" s="4" t="s">
        <v>2</v>
      </c>
      <c r="C8" s="16">
        <v>174</v>
      </c>
      <c r="D8" s="41" t="b">
        <f t="shared" si="0"/>
        <v>1</v>
      </c>
      <c r="E8" s="20"/>
      <c r="F8" s="37"/>
      <c r="G8" s="38">
        <f t="shared" si="1"/>
        <v>-410.74074074074076</v>
      </c>
      <c r="H8" s="39">
        <f t="shared" si="2"/>
        <v>168707.95610425243</v>
      </c>
      <c r="I8" s="3"/>
      <c r="J8" s="40"/>
      <c r="K8" s="34"/>
      <c r="L8" s="34"/>
      <c r="M8" s="35"/>
      <c r="N8" s="3"/>
      <c r="O8" s="40"/>
      <c r="P8" s="34"/>
      <c r="Q8" s="35"/>
      <c r="R8" s="3"/>
      <c r="S8" s="3"/>
    </row>
    <row r="9" spans="1:19" ht="15" thickTop="1" thickBot="1" x14ac:dyDescent="0.3">
      <c r="A9" s="3"/>
      <c r="B9" s="4" t="s">
        <v>1</v>
      </c>
      <c r="C9" s="16">
        <v>240</v>
      </c>
      <c r="D9" s="41" t="b">
        <f t="shared" si="0"/>
        <v>1</v>
      </c>
      <c r="E9" s="20"/>
      <c r="F9" s="37"/>
      <c r="G9" s="38">
        <f t="shared" si="1"/>
        <v>-344.74074074074076</v>
      </c>
      <c r="H9" s="39">
        <f t="shared" si="2"/>
        <v>118846.17832647463</v>
      </c>
      <c r="I9" s="3"/>
      <c r="J9" s="40"/>
      <c r="K9" s="44" t="s">
        <v>110</v>
      </c>
      <c r="L9" s="34"/>
      <c r="M9" s="35"/>
      <c r="N9" s="3"/>
      <c r="O9" s="40"/>
      <c r="P9" s="44" t="s">
        <v>124</v>
      </c>
      <c r="Q9" s="35"/>
      <c r="R9" s="3"/>
      <c r="S9" s="3"/>
    </row>
    <row r="10" spans="1:19" ht="17.399999999999999" x14ac:dyDescent="0.25">
      <c r="A10" s="3"/>
      <c r="B10" s="4" t="s">
        <v>6</v>
      </c>
      <c r="C10" s="16">
        <v>241</v>
      </c>
      <c r="D10" s="41" t="b">
        <f t="shared" si="0"/>
        <v>1</v>
      </c>
      <c r="E10" s="20"/>
      <c r="F10" s="37"/>
      <c r="G10" s="38">
        <f t="shared" si="1"/>
        <v>-343.74074074074076</v>
      </c>
      <c r="H10" s="39">
        <f t="shared" si="2"/>
        <v>118157.69684499316</v>
      </c>
      <c r="I10" s="3"/>
      <c r="J10" s="40"/>
      <c r="K10" s="45" t="s">
        <v>125</v>
      </c>
      <c r="L10" s="34"/>
      <c r="M10" s="35"/>
      <c r="N10" s="3"/>
      <c r="O10" s="40"/>
      <c r="P10" s="45" t="s">
        <v>126</v>
      </c>
      <c r="Q10" s="35"/>
      <c r="R10" s="3"/>
      <c r="S10" s="3"/>
    </row>
    <row r="11" spans="1:19" ht="14.4" thickBot="1" x14ac:dyDescent="0.3">
      <c r="A11" s="3"/>
      <c r="B11" s="4" t="s">
        <v>7</v>
      </c>
      <c r="C11" s="16">
        <v>256</v>
      </c>
      <c r="D11" s="41" t="b">
        <f t="shared" si="0"/>
        <v>1</v>
      </c>
      <c r="E11" s="20"/>
      <c r="F11" s="37"/>
      <c r="G11" s="38">
        <f t="shared" si="1"/>
        <v>-328.74074074074076</v>
      </c>
      <c r="H11" s="39">
        <f t="shared" si="2"/>
        <v>108070.47462277094</v>
      </c>
      <c r="I11" s="3"/>
      <c r="J11" s="40"/>
      <c r="K11" s="23">
        <f>SQRT(K7)</f>
        <v>429.40144323383817</v>
      </c>
      <c r="L11" s="34"/>
      <c r="M11" s="35"/>
      <c r="N11" s="3"/>
      <c r="O11" s="40"/>
      <c r="P11" s="23">
        <f>SQRT(P7)</f>
        <v>437.58125334199741</v>
      </c>
      <c r="Q11" s="35"/>
      <c r="R11" s="3"/>
      <c r="S11" s="3"/>
    </row>
    <row r="12" spans="1:19" ht="15" thickTop="1" thickBot="1" x14ac:dyDescent="0.3">
      <c r="A12" s="3"/>
      <c r="B12" s="4" t="s">
        <v>8</v>
      </c>
      <c r="C12" s="16">
        <v>258</v>
      </c>
      <c r="D12" s="41" t="b">
        <f t="shared" si="0"/>
        <v>1</v>
      </c>
      <c r="E12" s="20"/>
      <c r="F12" s="37"/>
      <c r="G12" s="38">
        <f t="shared" si="1"/>
        <v>-326.74074074074076</v>
      </c>
      <c r="H12" s="39">
        <f t="shared" si="2"/>
        <v>106759.51165980798</v>
      </c>
      <c r="I12" s="3"/>
      <c r="J12" s="40"/>
      <c r="K12" s="34"/>
      <c r="L12" s="34"/>
      <c r="M12" s="35"/>
      <c r="N12" s="3"/>
      <c r="O12" s="46"/>
      <c r="P12" s="47"/>
      <c r="Q12" s="48"/>
      <c r="R12" s="3"/>
      <c r="S12" s="3"/>
    </row>
    <row r="13" spans="1:19" ht="16.2" thickTop="1" thickBot="1" x14ac:dyDescent="0.3">
      <c r="A13" s="3"/>
      <c r="B13" s="6" t="s">
        <v>9</v>
      </c>
      <c r="C13" s="17">
        <v>322</v>
      </c>
      <c r="D13" s="41" t="b">
        <f t="shared" si="0"/>
        <v>1</v>
      </c>
      <c r="E13" s="20"/>
      <c r="F13" s="37"/>
      <c r="G13" s="38">
        <f t="shared" si="1"/>
        <v>-262.74074074074076</v>
      </c>
      <c r="H13" s="49">
        <f>G13^2</f>
        <v>69032.696844993159</v>
      </c>
      <c r="I13" s="3"/>
      <c r="J13" s="40"/>
      <c r="K13" s="50" t="s">
        <v>112</v>
      </c>
      <c r="L13" s="51">
        <f>$C$31-(2*$K$11)</f>
        <v>-274.06214572693557</v>
      </c>
      <c r="M13" s="35"/>
      <c r="N13" s="3"/>
      <c r="O13" s="3"/>
      <c r="P13" s="3"/>
      <c r="Q13" s="3"/>
      <c r="R13" s="3"/>
      <c r="S13" s="3"/>
    </row>
    <row r="14" spans="1:19" ht="15.6" thickBot="1" x14ac:dyDescent="0.3">
      <c r="A14" s="3"/>
      <c r="B14" s="6" t="s">
        <v>18</v>
      </c>
      <c r="C14" s="17">
        <v>366</v>
      </c>
      <c r="D14" s="41" t="b">
        <f t="shared" si="0"/>
        <v>1</v>
      </c>
      <c r="E14" s="20"/>
      <c r="F14" s="37"/>
      <c r="G14" s="38">
        <f t="shared" si="1"/>
        <v>-218.74074074074076</v>
      </c>
      <c r="H14" s="49">
        <f t="shared" ref="H14:H30" si="3">G14^2</f>
        <v>47847.511659807962</v>
      </c>
      <c r="I14" s="3"/>
      <c r="J14" s="40"/>
      <c r="K14" s="52" t="s">
        <v>111</v>
      </c>
      <c r="L14" s="53">
        <f>$C$31-$K$11</f>
        <v>155.3392975069026</v>
      </c>
      <c r="M14" s="35"/>
      <c r="N14" s="3"/>
      <c r="O14" s="3"/>
      <c r="P14" s="3"/>
      <c r="Q14" s="3"/>
      <c r="R14" s="3"/>
      <c r="S14" s="3"/>
    </row>
    <row r="15" spans="1:19" ht="15.6" thickBot="1" x14ac:dyDescent="0.3">
      <c r="A15" s="3"/>
      <c r="B15" s="6" t="s">
        <v>19</v>
      </c>
      <c r="C15" s="17">
        <v>376</v>
      </c>
      <c r="D15" s="41" t="b">
        <f t="shared" si="0"/>
        <v>1</v>
      </c>
      <c r="E15" s="20"/>
      <c r="F15" s="37"/>
      <c r="G15" s="38">
        <f t="shared" si="1"/>
        <v>-208.74074074074076</v>
      </c>
      <c r="H15" s="49">
        <f t="shared" si="3"/>
        <v>43572.696844993152</v>
      </c>
      <c r="I15" s="3"/>
      <c r="J15" s="40"/>
      <c r="K15" s="52" t="s">
        <v>113</v>
      </c>
      <c r="L15" s="53">
        <f>$C$31+$K$11</f>
        <v>1014.142183974579</v>
      </c>
      <c r="M15" s="35"/>
      <c r="N15" s="3"/>
      <c r="O15" s="3"/>
      <c r="P15" s="3"/>
      <c r="Q15" s="3"/>
      <c r="R15" s="3"/>
      <c r="S15" s="3"/>
    </row>
    <row r="16" spans="1:19" ht="15.6" thickBot="1" x14ac:dyDescent="0.3">
      <c r="A16" s="3"/>
      <c r="B16" s="6" t="s">
        <v>20</v>
      </c>
      <c r="C16" s="17">
        <v>408</v>
      </c>
      <c r="D16" s="41" t="b">
        <f t="shared" si="0"/>
        <v>1</v>
      </c>
      <c r="E16" s="20"/>
      <c r="F16" s="37"/>
      <c r="G16" s="38">
        <f t="shared" si="1"/>
        <v>-176.74074074074076</v>
      </c>
      <c r="H16" s="49">
        <f t="shared" si="3"/>
        <v>31237.28943758574</v>
      </c>
      <c r="I16" s="3"/>
      <c r="J16" s="40"/>
      <c r="K16" s="54" t="s">
        <v>114</v>
      </c>
      <c r="L16" s="55">
        <f>$C$31+(2*$K$11)</f>
        <v>1443.5436272084171</v>
      </c>
      <c r="M16" s="35"/>
      <c r="N16" s="3"/>
      <c r="O16" s="3"/>
      <c r="P16" s="3"/>
      <c r="Q16" s="3"/>
      <c r="R16" s="3"/>
      <c r="S16" s="3"/>
    </row>
    <row r="17" spans="1:19" ht="15" thickTop="1" thickBot="1" x14ac:dyDescent="0.3">
      <c r="A17" s="3"/>
      <c r="B17" s="6" t="s">
        <v>21</v>
      </c>
      <c r="C17" s="17">
        <v>479</v>
      </c>
      <c r="D17" s="41" t="b">
        <f t="shared" si="0"/>
        <v>1</v>
      </c>
      <c r="E17" s="20"/>
      <c r="F17" s="37"/>
      <c r="G17" s="38">
        <f t="shared" si="1"/>
        <v>-105.74074074074076</v>
      </c>
      <c r="H17" s="49">
        <f t="shared" si="3"/>
        <v>11181.104252400553</v>
      </c>
      <c r="I17" s="3"/>
      <c r="J17" s="40"/>
      <c r="K17" s="34"/>
      <c r="L17" s="34"/>
      <c r="M17" s="35"/>
      <c r="N17" s="3"/>
      <c r="O17" s="3"/>
      <c r="P17" s="3"/>
      <c r="Q17" s="3"/>
      <c r="R17" s="3"/>
      <c r="S17" s="3"/>
    </row>
    <row r="18" spans="1:19" ht="15" thickTop="1" thickBot="1" x14ac:dyDescent="0.3">
      <c r="A18" s="3"/>
      <c r="B18" s="6" t="s">
        <v>22</v>
      </c>
      <c r="C18" s="17">
        <v>555</v>
      </c>
      <c r="D18" s="41" t="b">
        <f>AND(C18&gt;$L$14,C18&lt;$L$15)</f>
        <v>1</v>
      </c>
      <c r="E18" s="20"/>
      <c r="F18" s="37"/>
      <c r="G18" s="38">
        <f t="shared" si="1"/>
        <v>-29.740740740740762</v>
      </c>
      <c r="H18" s="49">
        <f t="shared" si="3"/>
        <v>884.51165980795736</v>
      </c>
      <c r="I18" s="3"/>
      <c r="J18" s="40"/>
      <c r="K18" s="56" t="s">
        <v>127</v>
      </c>
      <c r="L18" s="97">
        <f>COUNTIF(D4:D30,TRUE)</f>
        <v>18</v>
      </c>
      <c r="M18" s="35"/>
      <c r="N18" s="3"/>
      <c r="O18" s="3"/>
      <c r="P18" s="3"/>
      <c r="Q18" s="3"/>
      <c r="R18" s="3"/>
      <c r="S18" s="3"/>
    </row>
    <row r="19" spans="1:19" ht="15.6" thickBot="1" x14ac:dyDescent="0.3">
      <c r="A19" s="3"/>
      <c r="B19" s="6" t="s">
        <v>23</v>
      </c>
      <c r="C19" s="17">
        <v>589</v>
      </c>
      <c r="D19" s="41" t="b">
        <f>AND(C19&gt;$L$14,C19&lt;$L$15)</f>
        <v>1</v>
      </c>
      <c r="E19" s="20"/>
      <c r="F19" s="37"/>
      <c r="G19" s="38">
        <f t="shared" si="1"/>
        <v>4.2592592592592382</v>
      </c>
      <c r="H19" s="49">
        <f t="shared" si="3"/>
        <v>18.141289437585556</v>
      </c>
      <c r="I19" s="3"/>
      <c r="J19" s="40"/>
      <c r="K19" s="57" t="s">
        <v>119</v>
      </c>
      <c r="L19" s="98"/>
      <c r="M19" s="35"/>
      <c r="N19" s="3"/>
      <c r="O19" s="3"/>
      <c r="P19" s="3"/>
      <c r="Q19" s="3"/>
      <c r="R19" s="3"/>
      <c r="S19" s="3"/>
    </row>
    <row r="20" spans="1:19" ht="14.4" thickBot="1" x14ac:dyDescent="0.3">
      <c r="A20" s="3"/>
      <c r="B20" s="6" t="s">
        <v>24</v>
      </c>
      <c r="C20" s="17">
        <v>600</v>
      </c>
      <c r="D20" s="41" t="b">
        <f t="shared" ref="D20:D30" si="4">AND(C20&gt;$L$14,C20&lt;$L$15)</f>
        <v>1</v>
      </c>
      <c r="E20" s="20"/>
      <c r="F20" s="37"/>
      <c r="G20" s="38">
        <f t="shared" si="1"/>
        <v>15.259259259259238</v>
      </c>
      <c r="H20" s="49">
        <f t="shared" si="3"/>
        <v>232.8449931412888</v>
      </c>
      <c r="I20" s="3"/>
      <c r="J20" s="40"/>
      <c r="K20" s="58" t="s">
        <v>128</v>
      </c>
      <c r="L20" s="59">
        <f>L18/COUNTA(D4:D30)</f>
        <v>0.66666666666666663</v>
      </c>
      <c r="M20" s="35"/>
      <c r="N20" s="3"/>
      <c r="O20" s="3"/>
      <c r="P20" s="3"/>
      <c r="Q20" s="3"/>
      <c r="R20" s="3"/>
      <c r="S20" s="3"/>
    </row>
    <row r="21" spans="1:19" ht="15" thickTop="1" thickBot="1" x14ac:dyDescent="0.3">
      <c r="A21" s="3"/>
      <c r="B21" s="6" t="s">
        <v>25</v>
      </c>
      <c r="C21" s="17">
        <v>777</v>
      </c>
      <c r="D21" s="41" t="b">
        <f t="shared" si="4"/>
        <v>1</v>
      </c>
      <c r="E21" s="20"/>
      <c r="F21" s="37"/>
      <c r="G21" s="38">
        <f t="shared" si="1"/>
        <v>192.25925925925924</v>
      </c>
      <c r="H21" s="49">
        <f t="shared" si="3"/>
        <v>36963.622770919057</v>
      </c>
      <c r="I21" s="3"/>
      <c r="J21" s="46"/>
      <c r="K21" s="47"/>
      <c r="L21" s="47"/>
      <c r="M21" s="48"/>
      <c r="N21" s="3"/>
      <c r="O21" s="3"/>
      <c r="P21" s="3"/>
      <c r="Q21" s="3"/>
      <c r="R21" s="3"/>
      <c r="S21" s="3"/>
    </row>
    <row r="22" spans="1:19" ht="14.4" thickTop="1" x14ac:dyDescent="0.25">
      <c r="A22" s="3"/>
      <c r="B22" s="6" t="s">
        <v>26</v>
      </c>
      <c r="C22" s="17">
        <v>784</v>
      </c>
      <c r="D22" s="41" t="b">
        <f t="shared" si="4"/>
        <v>1</v>
      </c>
      <c r="E22" s="20"/>
      <c r="F22" s="37"/>
      <c r="G22" s="38">
        <f t="shared" si="1"/>
        <v>199.25925925925924</v>
      </c>
      <c r="H22" s="49">
        <f t="shared" si="3"/>
        <v>39704.252400548692</v>
      </c>
      <c r="I22" s="3"/>
      <c r="J22" s="3"/>
      <c r="K22" s="3"/>
      <c r="L22" s="3"/>
      <c r="M22" s="3"/>
      <c r="N22" s="3"/>
      <c r="O22" s="7"/>
      <c r="P22" s="3"/>
      <c r="Q22" s="3"/>
      <c r="R22" s="3"/>
      <c r="S22" s="3"/>
    </row>
    <row r="23" spans="1:19" x14ac:dyDescent="0.25">
      <c r="A23" s="3"/>
      <c r="B23" s="6" t="s">
        <v>27</v>
      </c>
      <c r="C23" s="17">
        <v>822</v>
      </c>
      <c r="D23" s="41" t="b">
        <f t="shared" si="4"/>
        <v>1</v>
      </c>
      <c r="E23" s="20"/>
      <c r="F23" s="37"/>
      <c r="G23" s="38">
        <f t="shared" si="1"/>
        <v>237.25925925925924</v>
      </c>
      <c r="H23" s="49">
        <f t="shared" si="3"/>
        <v>56291.956104252393</v>
      </c>
      <c r="I23" s="3"/>
      <c r="J23" s="3"/>
      <c r="K23" s="3"/>
      <c r="L23" s="3"/>
      <c r="M23" s="3"/>
      <c r="N23" s="3"/>
      <c r="O23" s="10"/>
      <c r="P23" s="3"/>
      <c r="Q23" s="3"/>
      <c r="R23" s="3"/>
      <c r="S23" s="3"/>
    </row>
    <row r="24" spans="1:19" x14ac:dyDescent="0.25">
      <c r="A24" s="3"/>
      <c r="B24" s="6" t="s">
        <v>28</v>
      </c>
      <c r="C24" s="17">
        <v>850</v>
      </c>
      <c r="D24" s="41" t="b">
        <f t="shared" si="4"/>
        <v>1</v>
      </c>
      <c r="E24" s="20"/>
      <c r="F24" s="37"/>
      <c r="G24" s="38">
        <f t="shared" si="1"/>
        <v>265.25925925925924</v>
      </c>
      <c r="H24" s="49">
        <f t="shared" si="3"/>
        <v>70362.474622770911</v>
      </c>
      <c r="I24" s="3"/>
      <c r="J24" s="3"/>
      <c r="K24" s="3"/>
      <c r="L24" s="3"/>
      <c r="M24" s="3"/>
      <c r="N24" s="3"/>
      <c r="O24" s="10"/>
      <c r="P24" s="3"/>
      <c r="Q24" s="7"/>
      <c r="R24" s="3"/>
      <c r="S24" s="3"/>
    </row>
    <row r="25" spans="1:19" x14ac:dyDescent="0.25">
      <c r="A25" s="3"/>
      <c r="B25" s="6" t="s">
        <v>29</v>
      </c>
      <c r="C25" s="17">
        <v>863</v>
      </c>
      <c r="D25" s="41" t="b">
        <f t="shared" si="4"/>
        <v>1</v>
      </c>
      <c r="E25" s="20"/>
      <c r="F25" s="37"/>
      <c r="G25" s="38">
        <f t="shared" si="1"/>
        <v>278.25925925925924</v>
      </c>
      <c r="H25" s="49">
        <f t="shared" si="3"/>
        <v>77428.215363511641</v>
      </c>
      <c r="I25" s="3"/>
      <c r="J25" s="3"/>
      <c r="K25" s="3"/>
      <c r="L25" s="3"/>
      <c r="M25" s="3"/>
      <c r="N25" s="3"/>
      <c r="O25" s="3"/>
      <c r="P25" s="7"/>
      <c r="Q25" s="10"/>
      <c r="R25" s="3"/>
      <c r="S25" s="3"/>
    </row>
    <row r="26" spans="1:19" x14ac:dyDescent="0.25">
      <c r="A26" s="3"/>
      <c r="B26" s="6" t="s">
        <v>30</v>
      </c>
      <c r="C26" s="17">
        <v>1116</v>
      </c>
      <c r="D26" s="41" t="b">
        <f t="shared" si="4"/>
        <v>0</v>
      </c>
      <c r="E26" s="20"/>
      <c r="F26" s="37"/>
      <c r="G26" s="38">
        <f t="shared" si="1"/>
        <v>531.25925925925924</v>
      </c>
      <c r="H26" s="49">
        <f t="shared" si="3"/>
        <v>282236.40054869681</v>
      </c>
      <c r="I26" s="3"/>
      <c r="J26" s="3"/>
      <c r="K26" s="3"/>
      <c r="L26" s="3"/>
      <c r="M26" s="3"/>
      <c r="N26" s="3"/>
      <c r="O26" s="3"/>
      <c r="P26" s="10"/>
      <c r="Q26" s="10"/>
      <c r="R26" s="3"/>
      <c r="S26" s="3"/>
    </row>
    <row r="27" spans="1:19" x14ac:dyDescent="0.25">
      <c r="A27" s="3"/>
      <c r="B27" s="6" t="s">
        <v>31</v>
      </c>
      <c r="C27" s="17">
        <v>1143</v>
      </c>
      <c r="D27" s="41" t="b">
        <f t="shared" si="4"/>
        <v>0</v>
      </c>
      <c r="E27" s="20"/>
      <c r="F27" s="37"/>
      <c r="G27" s="38">
        <f t="shared" si="1"/>
        <v>558.25925925925924</v>
      </c>
      <c r="H27" s="49">
        <f t="shared" si="3"/>
        <v>311653.40054869681</v>
      </c>
      <c r="I27" s="3"/>
      <c r="J27" s="3"/>
      <c r="K27" s="3"/>
      <c r="L27" s="3"/>
      <c r="M27" s="3"/>
      <c r="N27" s="3"/>
      <c r="O27" s="3"/>
      <c r="P27" s="10"/>
      <c r="Q27" s="3"/>
      <c r="R27" s="3"/>
      <c r="S27" s="3"/>
    </row>
    <row r="28" spans="1:19" x14ac:dyDescent="0.25">
      <c r="A28" s="3"/>
      <c r="B28" s="6" t="s">
        <v>32</v>
      </c>
      <c r="C28" s="17">
        <v>1214</v>
      </c>
      <c r="D28" s="41" t="b">
        <f t="shared" si="4"/>
        <v>0</v>
      </c>
      <c r="E28" s="20"/>
      <c r="F28" s="37"/>
      <c r="G28" s="38">
        <f t="shared" si="1"/>
        <v>629.25925925925924</v>
      </c>
      <c r="H28" s="49">
        <f t="shared" si="3"/>
        <v>395967.21536351164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3"/>
      <c r="B29" s="6" t="s">
        <v>33</v>
      </c>
      <c r="C29" s="17">
        <v>1250</v>
      </c>
      <c r="D29" s="41" t="b">
        <f t="shared" si="4"/>
        <v>0</v>
      </c>
      <c r="E29" s="20"/>
      <c r="F29" s="37"/>
      <c r="G29" s="38">
        <f t="shared" si="1"/>
        <v>665.25925925925924</v>
      </c>
      <c r="H29" s="49">
        <f t="shared" si="3"/>
        <v>442569.88203017833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4.4" thickBot="1" x14ac:dyDescent="0.3">
      <c r="A30" s="3"/>
      <c r="B30" s="6" t="s">
        <v>34</v>
      </c>
      <c r="C30" s="17">
        <v>1776</v>
      </c>
      <c r="D30" s="60" t="b">
        <f>AND(C30&gt;$L$14,C30&lt;$L$15)</f>
        <v>0</v>
      </c>
      <c r="E30" s="20"/>
      <c r="F30" s="37"/>
      <c r="G30" s="38">
        <f t="shared" si="1"/>
        <v>1191.2592592592591</v>
      </c>
      <c r="H30" s="49">
        <f t="shared" si="3"/>
        <v>1419098.6227709188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s="2" customFormat="1" ht="30" customHeight="1" thickBot="1" x14ac:dyDescent="0.3">
      <c r="A31" s="7"/>
      <c r="B31" s="12" t="s">
        <v>16</v>
      </c>
      <c r="C31" s="99">
        <f>AVERAGE(C4:C30)</f>
        <v>584.74074074074076</v>
      </c>
      <c r="D31" s="61"/>
      <c r="E31" s="62"/>
      <c r="F31" s="63" t="s">
        <v>115</v>
      </c>
      <c r="G31" s="38">
        <f>C31-$C$31</f>
        <v>0</v>
      </c>
      <c r="H31" s="64">
        <f>SUM(H4:H30)</f>
        <v>4978411.1851851856</v>
      </c>
      <c r="I31" s="7"/>
      <c r="J31" s="7"/>
      <c r="K31" s="3"/>
      <c r="L31" s="3"/>
      <c r="M31" s="3"/>
      <c r="N31" s="7"/>
      <c r="O31" s="3"/>
      <c r="P31" s="3"/>
      <c r="Q31" s="3"/>
      <c r="R31" s="7"/>
      <c r="S31" s="7"/>
    </row>
    <row r="32" spans="1:19" s="1" customFormat="1" ht="18" thickBot="1" x14ac:dyDescent="0.3">
      <c r="B32" s="11" t="s">
        <v>11</v>
      </c>
      <c r="C32" s="14" t="s">
        <v>12</v>
      </c>
      <c r="D32" s="19"/>
      <c r="E32" s="18"/>
      <c r="F32" s="65"/>
      <c r="G32" s="66"/>
      <c r="H32" s="67" t="s">
        <v>129</v>
      </c>
      <c r="I32" s="10"/>
      <c r="J32" s="10"/>
      <c r="K32" s="3"/>
      <c r="L32" s="3"/>
      <c r="M32" s="3"/>
      <c r="N32" s="10"/>
      <c r="O32" s="3"/>
      <c r="P32" s="3"/>
      <c r="Q32" s="3"/>
      <c r="R32" s="10"/>
      <c r="S32" s="10"/>
    </row>
    <row r="33" spans="1:19" s="1" customFormat="1" ht="28.2" thickBot="1" x14ac:dyDescent="0.3">
      <c r="A33" s="10"/>
      <c r="B33" s="10"/>
      <c r="C33" s="10"/>
      <c r="D33" s="10"/>
      <c r="E33" s="10"/>
      <c r="F33" s="65"/>
      <c r="G33" s="66"/>
      <c r="H33" s="68" t="s">
        <v>130</v>
      </c>
      <c r="I33" s="10"/>
      <c r="J33" s="10"/>
      <c r="K33" s="3"/>
      <c r="L33" s="3"/>
      <c r="M33" s="7"/>
      <c r="N33" s="10"/>
      <c r="O33" s="3"/>
      <c r="P33" s="3"/>
      <c r="Q33" s="3"/>
      <c r="R33" s="10"/>
      <c r="S33" s="10"/>
    </row>
    <row r="34" spans="1:19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7"/>
      <c r="L34" s="7"/>
      <c r="M34" s="10"/>
      <c r="N34" s="3"/>
      <c r="O34" s="3"/>
      <c r="P34" s="3"/>
      <c r="Q34" s="3"/>
      <c r="R34" s="3"/>
      <c r="S34" s="3"/>
    </row>
    <row r="35" spans="1:19" x14ac:dyDescent="0.25">
      <c r="A35" s="3"/>
      <c r="B35" s="3"/>
      <c r="C35" s="3"/>
      <c r="D35" s="3"/>
      <c r="E35" s="3"/>
      <c r="F35" s="3"/>
      <c r="G35" s="100">
        <f>AVERAGE(G4:G30)</f>
        <v>-1.0105496686365869E-13</v>
      </c>
      <c r="H35" s="3"/>
      <c r="I35" s="3"/>
      <c r="J35" s="3"/>
      <c r="K35" s="10"/>
      <c r="L35" s="10"/>
      <c r="M35" s="10"/>
      <c r="N35" s="3"/>
      <c r="O35" s="3"/>
      <c r="P35" s="3"/>
      <c r="Q35" s="3"/>
      <c r="R35" s="3"/>
      <c r="S35" s="3"/>
    </row>
    <row r="36" spans="1:19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10"/>
      <c r="L36" s="10"/>
      <c r="M36" s="3"/>
      <c r="N36" s="3"/>
      <c r="O36" s="3"/>
      <c r="P36" s="3"/>
      <c r="Q36" s="3"/>
      <c r="R36" s="3"/>
      <c r="S36" s="3"/>
    </row>
    <row r="37" spans="1:1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</row>
    <row r="38" spans="1:1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</row>
    <row r="39" spans="1:1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</row>
    <row r="40" spans="1:1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R40" s="3"/>
      <c r="S40" s="3"/>
    </row>
    <row r="41" spans="1:1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R41" s="3"/>
      <c r="S41" s="3"/>
    </row>
    <row r="42" spans="1:1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R42" s="3"/>
      <c r="S42" s="3"/>
    </row>
    <row r="43" spans="1:1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R43" s="3"/>
      <c r="S43" s="3"/>
    </row>
    <row r="44" spans="1:1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R44" s="3"/>
      <c r="S44" s="3"/>
    </row>
    <row r="45" spans="1:1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R45" s="3"/>
      <c r="S45" s="3"/>
    </row>
    <row r="46" spans="1:19" x14ac:dyDescent="0.25">
      <c r="A46" s="3"/>
      <c r="B46" s="3"/>
      <c r="C46" s="3"/>
      <c r="D46" s="3"/>
      <c r="E46" s="3"/>
      <c r="F46" s="3"/>
      <c r="G46" s="3"/>
      <c r="H46" s="3"/>
      <c r="K46" s="3"/>
      <c r="L46" s="3"/>
      <c r="M46" s="3"/>
      <c r="N46" s="3"/>
      <c r="R46" s="3"/>
      <c r="S46" s="3"/>
    </row>
    <row r="47" spans="1:19" x14ac:dyDescent="0.25">
      <c r="F47" s="3"/>
      <c r="K47" s="3"/>
      <c r="L47" s="3"/>
      <c r="M47" s="3"/>
    </row>
    <row r="48" spans="1:19" x14ac:dyDescent="0.25">
      <c r="K48" s="3"/>
      <c r="L48" s="3"/>
      <c r="M48" s="3"/>
    </row>
    <row r="49" spans="11:12" x14ac:dyDescent="0.25">
      <c r="K49" s="3"/>
      <c r="L49" s="3"/>
    </row>
  </sheetData>
  <mergeCells count="3">
    <mergeCell ref="B2:B3"/>
    <mergeCell ref="C2:C3"/>
    <mergeCell ref="L18:L19"/>
  </mergeCells>
  <conditionalFormatting sqref="D4:D30">
    <cfRule type="containsText" dxfId="1" priority="1" operator="containsText" text="FALSE">
      <formula>NOT(ISERROR(SEARCH("FALSE",D4)))</formula>
    </cfRule>
    <cfRule type="containsText" dxfId="0" priority="2" operator="containsText" text="TRUE">
      <formula>NOT(ISERROR(SEARCH("TRUE",D4)))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8"/>
  <sheetViews>
    <sheetView workbookViewId="0">
      <selection activeCell="B2" sqref="B2:B3"/>
    </sheetView>
  </sheetViews>
  <sheetFormatPr defaultRowHeight="13.8" x14ac:dyDescent="0.25"/>
  <cols>
    <col min="1" max="2" width="2.69921875" customWidth="1"/>
    <col min="3" max="3" width="25.09765625" customWidth="1"/>
    <col min="5" max="7" width="2.69921875" customWidth="1"/>
    <col min="8" max="8" width="25.09765625" customWidth="1"/>
    <col min="10" max="12" width="2.69921875" customWidth="1"/>
    <col min="13" max="13" width="25.09765625" customWidth="1"/>
    <col min="15" max="15" width="2.69921875" customWidth="1"/>
    <col min="16" max="16" width="8.8984375" customWidth="1"/>
  </cols>
  <sheetData>
    <row r="1" spans="1:16" ht="14.4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5" customHeight="1" thickTop="1" x14ac:dyDescent="0.25">
      <c r="A2" s="3"/>
      <c r="B2" s="27"/>
      <c r="C2" s="28"/>
      <c r="D2" s="28"/>
      <c r="E2" s="29"/>
      <c r="F2" s="3"/>
      <c r="G2" s="27"/>
      <c r="H2" s="28"/>
      <c r="I2" s="28"/>
      <c r="J2" s="29"/>
      <c r="K2" s="3"/>
      <c r="L2" s="27"/>
      <c r="M2" s="28"/>
      <c r="N2" s="28"/>
      <c r="O2" s="29"/>
      <c r="P2" s="3"/>
    </row>
    <row r="3" spans="1:16" x14ac:dyDescent="0.25">
      <c r="A3" s="3"/>
      <c r="B3" s="32"/>
      <c r="C3" s="33" t="s">
        <v>131</v>
      </c>
      <c r="D3" s="34"/>
      <c r="E3" s="35"/>
      <c r="F3" s="3"/>
      <c r="G3" s="32"/>
      <c r="H3" s="33" t="s">
        <v>132</v>
      </c>
      <c r="I3" s="34"/>
      <c r="J3" s="35"/>
      <c r="K3" s="3"/>
      <c r="L3" s="32"/>
      <c r="M3" s="33" t="s">
        <v>133</v>
      </c>
      <c r="N3" s="34"/>
      <c r="O3" s="35"/>
      <c r="P3" s="3"/>
    </row>
    <row r="4" spans="1:16" ht="14.4" thickBot="1" x14ac:dyDescent="0.3">
      <c r="A4" s="3"/>
      <c r="B4" s="40"/>
      <c r="C4" s="34"/>
      <c r="D4" s="34"/>
      <c r="E4" s="35"/>
      <c r="F4" s="3"/>
      <c r="G4" s="40"/>
      <c r="H4" s="34"/>
      <c r="I4" s="34"/>
      <c r="J4" s="35"/>
      <c r="K4" s="3"/>
      <c r="L4" s="40"/>
      <c r="M4" s="34"/>
      <c r="N4" s="34"/>
      <c r="O4" s="35"/>
      <c r="P4" s="3"/>
    </row>
    <row r="5" spans="1:16" ht="15" thickTop="1" thickBot="1" x14ac:dyDescent="0.3">
      <c r="A5" s="3"/>
      <c r="B5" s="40"/>
      <c r="C5" s="69" t="s">
        <v>134</v>
      </c>
      <c r="D5" s="34"/>
      <c r="E5" s="35"/>
      <c r="F5" s="3"/>
      <c r="G5" s="40"/>
      <c r="H5" s="69" t="s">
        <v>134</v>
      </c>
      <c r="I5" s="34"/>
      <c r="J5" s="35"/>
      <c r="K5" s="3"/>
      <c r="L5" s="40"/>
      <c r="M5" s="69" t="s">
        <v>134</v>
      </c>
      <c r="N5" s="34"/>
      <c r="O5" s="35"/>
      <c r="P5" s="3"/>
    </row>
    <row r="6" spans="1:16" ht="14.4" thickBot="1" x14ac:dyDescent="0.3">
      <c r="A6" s="3"/>
      <c r="B6" s="40"/>
      <c r="C6" s="70">
        <v>65</v>
      </c>
      <c r="D6" s="34"/>
      <c r="E6" s="35"/>
      <c r="F6" s="3"/>
      <c r="G6" s="40"/>
      <c r="H6" s="70">
        <v>65</v>
      </c>
      <c r="I6" s="34"/>
      <c r="J6" s="35"/>
      <c r="K6" s="3"/>
      <c r="L6" s="40"/>
      <c r="M6" s="70">
        <v>50</v>
      </c>
      <c r="N6" s="34"/>
      <c r="O6" s="35"/>
      <c r="P6" s="3"/>
    </row>
    <row r="7" spans="1:16" ht="15" thickTop="1" thickBot="1" x14ac:dyDescent="0.3">
      <c r="A7" s="3"/>
      <c r="B7" s="40"/>
      <c r="C7" s="34"/>
      <c r="D7" s="34"/>
      <c r="E7" s="35"/>
      <c r="F7" s="3"/>
      <c r="G7" s="40"/>
      <c r="H7" s="34"/>
      <c r="I7" s="34"/>
      <c r="J7" s="35"/>
      <c r="K7" s="3"/>
      <c r="L7" s="40"/>
      <c r="M7" s="34"/>
      <c r="N7" s="34"/>
      <c r="O7" s="35"/>
      <c r="P7" s="3"/>
    </row>
    <row r="8" spans="1:16" ht="16.2" thickTop="1" thickBot="1" x14ac:dyDescent="0.3">
      <c r="A8" s="3"/>
      <c r="B8" s="40"/>
      <c r="C8" s="71" t="s">
        <v>108</v>
      </c>
      <c r="D8" s="34"/>
      <c r="E8" s="35"/>
      <c r="F8" s="3"/>
      <c r="G8" s="40"/>
      <c r="H8" s="71" t="s">
        <v>108</v>
      </c>
      <c r="I8" s="34"/>
      <c r="J8" s="35"/>
      <c r="K8" s="3"/>
      <c r="L8" s="40"/>
      <c r="M8" s="71" t="s">
        <v>108</v>
      </c>
      <c r="N8" s="34"/>
      <c r="O8" s="35"/>
      <c r="P8" s="3"/>
    </row>
    <row r="9" spans="1:16" ht="16.2" x14ac:dyDescent="0.25">
      <c r="A9" s="3"/>
      <c r="B9" s="40"/>
      <c r="C9" s="72" t="s">
        <v>135</v>
      </c>
      <c r="D9" s="34"/>
      <c r="E9" s="35"/>
      <c r="F9" s="3"/>
      <c r="G9" s="40"/>
      <c r="H9" s="72" t="s">
        <v>135</v>
      </c>
      <c r="I9" s="34"/>
      <c r="J9" s="35"/>
      <c r="K9" s="3"/>
      <c r="L9" s="40"/>
      <c r="M9" s="72" t="s">
        <v>135</v>
      </c>
      <c r="N9" s="34"/>
      <c r="O9" s="35"/>
      <c r="P9" s="3"/>
    </row>
    <row r="10" spans="1:16" ht="14.4" thickBot="1" x14ac:dyDescent="0.3">
      <c r="A10" s="3"/>
      <c r="B10" s="40"/>
      <c r="C10" s="21">
        <v>60</v>
      </c>
      <c r="D10" s="34"/>
      <c r="E10" s="35"/>
      <c r="F10" s="3"/>
      <c r="G10" s="40"/>
      <c r="H10" s="21">
        <v>60</v>
      </c>
      <c r="I10" s="34"/>
      <c r="J10" s="35"/>
      <c r="K10" s="3"/>
      <c r="L10" s="40"/>
      <c r="M10" s="21">
        <v>60</v>
      </c>
      <c r="N10" s="34"/>
      <c r="O10" s="35"/>
      <c r="P10" s="3"/>
    </row>
    <row r="11" spans="1:16" ht="15" thickTop="1" thickBot="1" x14ac:dyDescent="0.3">
      <c r="A11" s="3"/>
      <c r="B11" s="40"/>
      <c r="C11" s="34"/>
      <c r="D11" s="34"/>
      <c r="E11" s="35"/>
      <c r="F11" s="3"/>
      <c r="G11" s="40"/>
      <c r="H11" s="34"/>
      <c r="I11" s="34"/>
      <c r="J11" s="35"/>
      <c r="K11" s="3"/>
      <c r="L11" s="40"/>
      <c r="M11" s="34"/>
      <c r="N11" s="34"/>
      <c r="O11" s="35"/>
      <c r="P11" s="3"/>
    </row>
    <row r="12" spans="1:16" ht="15" thickTop="1" thickBot="1" x14ac:dyDescent="0.3">
      <c r="A12" s="3"/>
      <c r="B12" s="40"/>
      <c r="C12" s="44" t="s">
        <v>110</v>
      </c>
      <c r="D12" s="34"/>
      <c r="E12" s="35"/>
      <c r="F12" s="3"/>
      <c r="G12" s="40"/>
      <c r="H12" s="44" t="s">
        <v>110</v>
      </c>
      <c r="I12" s="34"/>
      <c r="J12" s="35"/>
      <c r="K12" s="3"/>
      <c r="L12" s="40"/>
      <c r="M12" s="44" t="s">
        <v>110</v>
      </c>
      <c r="N12" s="34"/>
      <c r="O12" s="35"/>
      <c r="P12" s="3"/>
    </row>
    <row r="13" spans="1:16" ht="17.399999999999999" x14ac:dyDescent="0.25">
      <c r="A13" s="3"/>
      <c r="B13" s="40"/>
      <c r="C13" s="45" t="s">
        <v>125</v>
      </c>
      <c r="D13" s="34"/>
      <c r="E13" s="35"/>
      <c r="F13" s="3"/>
      <c r="G13" s="40"/>
      <c r="H13" s="45" t="s">
        <v>125</v>
      </c>
      <c r="I13" s="34"/>
      <c r="J13" s="35"/>
      <c r="K13" s="3"/>
      <c r="L13" s="40"/>
      <c r="M13" s="45" t="s">
        <v>125</v>
      </c>
      <c r="N13" s="34"/>
      <c r="O13" s="35"/>
      <c r="P13" s="3"/>
    </row>
    <row r="14" spans="1:16" ht="14.4" thickBot="1" x14ac:dyDescent="0.3">
      <c r="A14" s="3"/>
      <c r="B14" s="40"/>
      <c r="C14" s="23">
        <v>5</v>
      </c>
      <c r="D14" s="34"/>
      <c r="E14" s="35"/>
      <c r="F14" s="3"/>
      <c r="G14" s="40"/>
      <c r="H14" s="23">
        <v>2.5</v>
      </c>
      <c r="I14" s="34"/>
      <c r="J14" s="35"/>
      <c r="K14" s="3"/>
      <c r="L14" s="40"/>
      <c r="M14" s="23">
        <v>10</v>
      </c>
      <c r="N14" s="34"/>
      <c r="O14" s="35"/>
      <c r="P14" s="3"/>
    </row>
    <row r="15" spans="1:16" ht="15" thickTop="1" thickBot="1" x14ac:dyDescent="0.3">
      <c r="A15" s="3"/>
      <c r="B15" s="40"/>
      <c r="C15" s="34"/>
      <c r="D15" s="34"/>
      <c r="E15" s="35"/>
      <c r="F15" s="3"/>
      <c r="G15" s="40"/>
      <c r="H15" s="34"/>
      <c r="I15" s="34"/>
      <c r="J15" s="35"/>
      <c r="K15" s="3"/>
      <c r="L15" s="40"/>
      <c r="M15" s="34"/>
      <c r="N15" s="34"/>
      <c r="O15" s="35"/>
      <c r="P15" s="3"/>
    </row>
    <row r="16" spans="1:16" ht="16.2" thickTop="1" thickBot="1" x14ac:dyDescent="0.3">
      <c r="A16" s="3"/>
      <c r="B16" s="40"/>
      <c r="C16" s="50" t="s">
        <v>112</v>
      </c>
      <c r="D16" s="73">
        <f>C$10-(2*C$14)</f>
        <v>50</v>
      </c>
      <c r="E16" s="35"/>
      <c r="F16" s="3"/>
      <c r="G16" s="40"/>
      <c r="H16" s="50" t="s">
        <v>112</v>
      </c>
      <c r="I16" s="73">
        <f>H$10-(2*H$14)</f>
        <v>55</v>
      </c>
      <c r="J16" s="35"/>
      <c r="K16" s="3"/>
      <c r="L16" s="40"/>
      <c r="M16" s="50" t="s">
        <v>112</v>
      </c>
      <c r="N16" s="73">
        <f>M$10-(2*M$14)</f>
        <v>40</v>
      </c>
      <c r="O16" s="35"/>
      <c r="P16" s="3"/>
    </row>
    <row r="17" spans="1:16" ht="15.6" thickBot="1" x14ac:dyDescent="0.3">
      <c r="A17" s="3"/>
      <c r="B17" s="40"/>
      <c r="C17" s="52" t="s">
        <v>111</v>
      </c>
      <c r="D17" s="74">
        <f>C$10-C$14</f>
        <v>55</v>
      </c>
      <c r="E17" s="35"/>
      <c r="F17" s="3"/>
      <c r="G17" s="40"/>
      <c r="H17" s="52" t="s">
        <v>111</v>
      </c>
      <c r="I17" s="74">
        <f>H$10-H$14</f>
        <v>57.5</v>
      </c>
      <c r="J17" s="35"/>
      <c r="K17" s="3"/>
      <c r="L17" s="40"/>
      <c r="M17" s="52" t="s">
        <v>111</v>
      </c>
      <c r="N17" s="74">
        <f>M$10-M$14</f>
        <v>50</v>
      </c>
      <c r="O17" s="35"/>
      <c r="P17" s="3"/>
    </row>
    <row r="18" spans="1:16" ht="15.6" thickBot="1" x14ac:dyDescent="0.3">
      <c r="A18" s="3"/>
      <c r="B18" s="40"/>
      <c r="C18" s="52" t="s">
        <v>113</v>
      </c>
      <c r="D18" s="74">
        <f>C$10+C$14</f>
        <v>65</v>
      </c>
      <c r="E18" s="35"/>
      <c r="F18" s="3"/>
      <c r="G18" s="40"/>
      <c r="H18" s="52" t="s">
        <v>113</v>
      </c>
      <c r="I18" s="74">
        <f>H$10+H$14</f>
        <v>62.5</v>
      </c>
      <c r="J18" s="35"/>
      <c r="K18" s="3"/>
      <c r="L18" s="40"/>
      <c r="M18" s="52" t="s">
        <v>113</v>
      </c>
      <c r="N18" s="74">
        <f>M$10+M$14</f>
        <v>70</v>
      </c>
      <c r="O18" s="35"/>
      <c r="P18" s="3"/>
    </row>
    <row r="19" spans="1:16" ht="15.6" thickBot="1" x14ac:dyDescent="0.3">
      <c r="A19" s="3"/>
      <c r="B19" s="40"/>
      <c r="C19" s="54" t="s">
        <v>114</v>
      </c>
      <c r="D19" s="75">
        <f>C$10+(2*C$14)</f>
        <v>70</v>
      </c>
      <c r="E19" s="35"/>
      <c r="F19" s="3"/>
      <c r="G19" s="40"/>
      <c r="H19" s="54" t="s">
        <v>114</v>
      </c>
      <c r="I19" s="75">
        <f>H$10+(2*H$14)</f>
        <v>65</v>
      </c>
      <c r="J19" s="35"/>
      <c r="K19" s="3"/>
      <c r="L19" s="40"/>
      <c r="M19" s="54" t="s">
        <v>114</v>
      </c>
      <c r="N19" s="75">
        <f>M$10+(2*M$14)</f>
        <v>80</v>
      </c>
      <c r="O19" s="35"/>
      <c r="P19" s="3"/>
    </row>
    <row r="20" spans="1:16" ht="15" thickTop="1" thickBot="1" x14ac:dyDescent="0.3">
      <c r="A20" s="3"/>
      <c r="B20" s="46"/>
      <c r="C20" s="47"/>
      <c r="D20" s="47"/>
      <c r="E20" s="48"/>
      <c r="F20" s="3"/>
      <c r="G20" s="46"/>
      <c r="H20" s="47"/>
      <c r="I20" s="47"/>
      <c r="J20" s="48"/>
      <c r="K20" s="3"/>
      <c r="L20" s="46"/>
      <c r="M20" s="47"/>
      <c r="N20" s="47"/>
      <c r="O20" s="48"/>
      <c r="P20" s="3"/>
    </row>
    <row r="21" spans="1:16" ht="14.4" thickTop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s="2" customFormat="1" ht="30" customHeight="1" x14ac:dyDescent="0.25">
      <c r="A30" s="7"/>
      <c r="B30" s="7"/>
      <c r="C30" s="3"/>
      <c r="D30" s="3"/>
      <c r="E30" s="3"/>
      <c r="F30" s="7"/>
      <c r="G30" s="7"/>
      <c r="H30" s="3"/>
      <c r="I30" s="3"/>
      <c r="J30" s="3"/>
      <c r="K30" s="7"/>
      <c r="L30" s="7"/>
      <c r="M30" s="3"/>
      <c r="N30" s="3"/>
      <c r="O30" s="3"/>
      <c r="P30" s="7"/>
    </row>
    <row r="31" spans="1:16" s="1" customFormat="1" x14ac:dyDescent="0.25">
      <c r="B31" s="10"/>
      <c r="C31" s="3"/>
      <c r="D31" s="3"/>
      <c r="E31" s="3"/>
      <c r="F31" s="10"/>
      <c r="G31" s="10"/>
      <c r="H31" s="3"/>
      <c r="I31" s="3"/>
      <c r="J31" s="3"/>
      <c r="K31" s="10"/>
      <c r="L31" s="10"/>
      <c r="M31" s="3"/>
      <c r="N31" s="3"/>
      <c r="O31" s="3"/>
      <c r="P31" s="10"/>
    </row>
    <row r="32" spans="1:16" s="1" customFormat="1" x14ac:dyDescent="0.25">
      <c r="A32" s="10"/>
      <c r="B32" s="10"/>
      <c r="C32" s="3"/>
      <c r="D32" s="3"/>
      <c r="E32" s="7"/>
      <c r="F32" s="10"/>
      <c r="G32" s="10"/>
      <c r="H32" s="3"/>
      <c r="I32" s="3"/>
      <c r="J32" s="7"/>
      <c r="K32" s="10"/>
      <c r="L32" s="10"/>
      <c r="M32" s="3"/>
      <c r="N32" s="3"/>
      <c r="O32" s="7"/>
      <c r="P32" s="10"/>
    </row>
    <row r="33" spans="1:16" x14ac:dyDescent="0.25">
      <c r="A33" s="3"/>
      <c r="B33" s="3"/>
      <c r="C33" s="7"/>
      <c r="D33" s="7"/>
      <c r="E33" s="10"/>
      <c r="F33" s="3"/>
      <c r="G33" s="3"/>
      <c r="H33" s="7"/>
      <c r="I33" s="7"/>
      <c r="J33" s="10"/>
      <c r="K33" s="3"/>
      <c r="L33" s="3"/>
      <c r="M33" s="7"/>
      <c r="N33" s="7"/>
      <c r="O33" s="10"/>
      <c r="P33" s="3"/>
    </row>
    <row r="34" spans="1:16" x14ac:dyDescent="0.25">
      <c r="A34" s="3"/>
      <c r="B34" s="3"/>
      <c r="C34" s="10"/>
      <c r="D34" s="10"/>
      <c r="E34" s="10"/>
      <c r="F34" s="3"/>
      <c r="G34" s="3"/>
      <c r="H34" s="10"/>
      <c r="I34" s="10"/>
      <c r="J34" s="10"/>
      <c r="K34" s="3"/>
      <c r="L34" s="3"/>
      <c r="M34" s="10"/>
      <c r="N34" s="10"/>
      <c r="O34" s="10"/>
      <c r="P34" s="3"/>
    </row>
    <row r="35" spans="1:16" x14ac:dyDescent="0.25">
      <c r="A35" s="3"/>
      <c r="B35" s="3"/>
      <c r="C35" s="10"/>
      <c r="D35" s="10"/>
      <c r="E35" s="3"/>
      <c r="F35" s="3"/>
      <c r="G35" s="3"/>
      <c r="H35" s="10"/>
      <c r="I35" s="10"/>
      <c r="J35" s="3"/>
      <c r="K35" s="3"/>
      <c r="L35" s="3"/>
      <c r="M35" s="10"/>
      <c r="N35" s="10"/>
      <c r="O35" s="3"/>
      <c r="P35" s="3"/>
    </row>
    <row r="36" spans="1:1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C45" s="3"/>
      <c r="D45" s="3"/>
      <c r="E45" s="3"/>
      <c r="F45" s="3"/>
      <c r="H45" s="3"/>
      <c r="I45" s="3"/>
      <c r="J45" s="3"/>
      <c r="K45" s="3"/>
      <c r="M45" s="3"/>
      <c r="N45" s="3"/>
      <c r="O45" s="3"/>
      <c r="P45" s="3"/>
    </row>
    <row r="46" spans="1:16" x14ac:dyDescent="0.25">
      <c r="C46" s="3"/>
      <c r="D46" s="3"/>
      <c r="E46" s="3"/>
      <c r="H46" s="3"/>
      <c r="I46" s="3"/>
      <c r="J46" s="3"/>
      <c r="M46" s="3"/>
      <c r="N46" s="3"/>
      <c r="O46" s="3"/>
    </row>
    <row r="47" spans="1:16" x14ac:dyDescent="0.25">
      <c r="C47" s="3"/>
      <c r="D47" s="3"/>
      <c r="E47" s="3"/>
      <c r="H47" s="3"/>
      <c r="I47" s="3"/>
      <c r="J47" s="3"/>
      <c r="M47" s="3"/>
      <c r="N47" s="3"/>
      <c r="O47" s="3"/>
    </row>
    <row r="48" spans="1:16" x14ac:dyDescent="0.25">
      <c r="C48" s="3"/>
      <c r="D48" s="3"/>
      <c r="H48" s="3"/>
      <c r="I48" s="3"/>
      <c r="M48" s="3"/>
      <c r="N48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28"/>
  <sheetViews>
    <sheetView tabSelected="1" workbookViewId="0">
      <selection activeCell="G29" sqref="G29"/>
    </sheetView>
  </sheetViews>
  <sheetFormatPr defaultRowHeight="13.8" x14ac:dyDescent="0.25"/>
  <cols>
    <col min="1" max="1" width="2.69921875" customWidth="1"/>
    <col min="2" max="2" width="8.69921875" customWidth="1"/>
    <col min="3" max="3" width="13.3984375" customWidth="1"/>
    <col min="4" max="4" width="18.69921875" customWidth="1"/>
    <col min="5" max="6" width="2.69921875" customWidth="1"/>
    <col min="7" max="7" width="26.296875" customWidth="1"/>
    <col min="9" max="10" width="2.69921875" customWidth="1"/>
    <col min="12" max="12" width="13.3984375" customWidth="1"/>
    <col min="13" max="13" width="18.69921875" customWidth="1"/>
    <col min="14" max="15" width="2.69921875" customWidth="1"/>
    <col min="16" max="16" width="26.296875" customWidth="1"/>
    <col min="18" max="19" width="2.69921875" customWidth="1"/>
  </cols>
  <sheetData>
    <row r="1" spans="1:19" ht="14.4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" customHeight="1" thickTop="1" x14ac:dyDescent="0.25">
      <c r="A2" s="3"/>
      <c r="B2" s="93" t="s">
        <v>10</v>
      </c>
      <c r="C2" s="91" t="s">
        <v>136</v>
      </c>
      <c r="D2" s="8" t="s">
        <v>13</v>
      </c>
      <c r="E2" s="7"/>
      <c r="F2" s="27"/>
      <c r="G2" s="28"/>
      <c r="H2" s="28"/>
      <c r="I2" s="29"/>
      <c r="J2" s="3"/>
      <c r="K2" s="93" t="s">
        <v>10</v>
      </c>
      <c r="L2" s="91" t="s">
        <v>137</v>
      </c>
      <c r="M2" s="8" t="s">
        <v>13</v>
      </c>
      <c r="N2" s="7"/>
      <c r="O2" s="27"/>
      <c r="P2" s="28"/>
      <c r="Q2" s="28"/>
      <c r="R2" s="29"/>
      <c r="S2" s="3"/>
    </row>
    <row r="3" spans="1:19" ht="18" thickBot="1" x14ac:dyDescent="0.3">
      <c r="A3" s="3"/>
      <c r="B3" s="94"/>
      <c r="C3" s="92"/>
      <c r="D3" s="9" t="s">
        <v>15</v>
      </c>
      <c r="E3" s="7"/>
      <c r="F3" s="32"/>
      <c r="G3" s="33" t="s">
        <v>138</v>
      </c>
      <c r="H3" s="34"/>
      <c r="I3" s="35"/>
      <c r="J3" s="3"/>
      <c r="K3" s="94"/>
      <c r="L3" s="92"/>
      <c r="M3" s="9" t="s">
        <v>15</v>
      </c>
      <c r="N3" s="7"/>
      <c r="O3" s="32"/>
      <c r="P3" s="33" t="s">
        <v>139</v>
      </c>
      <c r="Q3" s="34"/>
      <c r="R3" s="35"/>
      <c r="S3" s="3"/>
    </row>
    <row r="4" spans="1:19" ht="14.4" thickBot="1" x14ac:dyDescent="0.3">
      <c r="A4" s="3"/>
      <c r="B4" s="5" t="s">
        <v>0</v>
      </c>
      <c r="C4" s="76">
        <v>91</v>
      </c>
      <c r="D4" s="39">
        <f>(C4-$G$7)^2</f>
        <v>4.475575308641992</v>
      </c>
      <c r="E4" s="3"/>
      <c r="F4" s="40"/>
      <c r="G4" s="34"/>
      <c r="H4" s="34"/>
      <c r="I4" s="35"/>
      <c r="J4" s="3"/>
      <c r="K4" s="5" t="s">
        <v>0</v>
      </c>
      <c r="L4" s="76">
        <v>86</v>
      </c>
      <c r="M4" s="39">
        <f>(L4-$P$8)^2</f>
        <v>63.574044444444375</v>
      </c>
      <c r="N4" s="3"/>
      <c r="O4" s="32"/>
      <c r="P4" s="33" t="s">
        <v>137</v>
      </c>
      <c r="Q4" s="34"/>
      <c r="R4" s="35"/>
      <c r="S4" s="3"/>
    </row>
    <row r="5" spans="1:19" ht="15.6" thickBot="1" x14ac:dyDescent="0.3">
      <c r="A5" s="3"/>
      <c r="B5" s="4" t="s">
        <v>3</v>
      </c>
      <c r="C5" s="77">
        <v>95</v>
      </c>
      <c r="D5" s="39">
        <f>(C5-$G$7)^2</f>
        <v>3.5511308641975163</v>
      </c>
      <c r="E5" s="3"/>
      <c r="F5" s="40"/>
      <c r="G5" s="78" t="s">
        <v>108</v>
      </c>
      <c r="H5" s="34"/>
      <c r="I5" s="35"/>
      <c r="J5" s="3"/>
      <c r="K5" s="4" t="s">
        <v>3</v>
      </c>
      <c r="L5" s="77">
        <v>78</v>
      </c>
      <c r="M5" s="39">
        <f t="shared" ref="M5:M68" si="0">(L5-$P$8)^2</f>
        <v>7.1111111111133341E-4</v>
      </c>
      <c r="N5" s="3"/>
      <c r="O5" s="40"/>
      <c r="P5" s="34"/>
      <c r="Q5" s="34"/>
      <c r="R5" s="35"/>
      <c r="S5" s="3"/>
    </row>
    <row r="6" spans="1:19" ht="15.6" thickBot="1" x14ac:dyDescent="0.3">
      <c r="A6" s="3"/>
      <c r="B6" s="4" t="s">
        <v>5</v>
      </c>
      <c r="C6" s="77">
        <v>95</v>
      </c>
      <c r="D6" s="39">
        <f>(C6-$G$7)^2</f>
        <v>3.5511308641975163</v>
      </c>
      <c r="E6" s="3"/>
      <c r="F6" s="40"/>
      <c r="G6" s="79" t="s">
        <v>136</v>
      </c>
      <c r="H6" s="34"/>
      <c r="I6" s="35"/>
      <c r="J6" s="3"/>
      <c r="K6" s="4" t="s">
        <v>5</v>
      </c>
      <c r="L6" s="77">
        <v>56</v>
      </c>
      <c r="M6" s="39">
        <f t="shared" si="0"/>
        <v>485.17404444444463</v>
      </c>
      <c r="N6" s="3"/>
      <c r="O6" s="40"/>
      <c r="P6" s="78" t="s">
        <v>108</v>
      </c>
      <c r="Q6" s="34"/>
      <c r="R6" s="35"/>
      <c r="S6" s="3"/>
    </row>
    <row r="7" spans="1:19" ht="14.4" thickBot="1" x14ac:dyDescent="0.3">
      <c r="A7" s="3"/>
      <c r="B7" s="4" t="s">
        <v>4</v>
      </c>
      <c r="C7" s="77">
        <v>91</v>
      </c>
      <c r="D7" s="39">
        <f>(C7-$G$7)^2</f>
        <v>4.475575308641992</v>
      </c>
      <c r="E7" s="3"/>
      <c r="F7" s="40"/>
      <c r="G7" s="80">
        <f>AVERAGE(C4:C228)</f>
        <v>93.115555555555559</v>
      </c>
      <c r="H7" s="34"/>
      <c r="I7" s="35"/>
      <c r="J7" s="3"/>
      <c r="K7" s="4" t="s">
        <v>4</v>
      </c>
      <c r="L7" s="77">
        <v>81</v>
      </c>
      <c r="M7" s="39">
        <f t="shared" si="0"/>
        <v>8.8407111111110872</v>
      </c>
      <c r="N7" s="3"/>
      <c r="O7" s="40"/>
      <c r="P7" s="79" t="s">
        <v>137</v>
      </c>
      <c r="Q7" s="34"/>
      <c r="R7" s="35"/>
      <c r="S7" s="3"/>
    </row>
    <row r="8" spans="1:19" ht="14.4" thickBot="1" x14ac:dyDescent="0.3">
      <c r="A8" s="3"/>
      <c r="B8" s="4" t="s">
        <v>2</v>
      </c>
      <c r="C8" s="77">
        <v>100</v>
      </c>
      <c r="D8" s="39">
        <f>(C8-$G$7)^2</f>
        <v>47.395575308641924</v>
      </c>
      <c r="E8" s="3"/>
      <c r="F8" s="40"/>
      <c r="G8" s="34"/>
      <c r="H8" s="34"/>
      <c r="I8" s="35"/>
      <c r="J8" s="3"/>
      <c r="K8" s="4" t="s">
        <v>2</v>
      </c>
      <c r="L8" s="77">
        <v>75</v>
      </c>
      <c r="M8" s="39">
        <f t="shared" si="0"/>
        <v>9.1607111111111372</v>
      </c>
      <c r="N8" s="3"/>
      <c r="O8" s="40"/>
      <c r="P8" s="80">
        <f>AVERAGE(L4:L228)</f>
        <v>78.026666666666671</v>
      </c>
      <c r="Q8" s="34"/>
      <c r="R8" s="35"/>
      <c r="S8" s="3"/>
    </row>
    <row r="9" spans="1:19" ht="16.8" thickBot="1" x14ac:dyDescent="0.3">
      <c r="A9" s="3"/>
      <c r="B9" s="4" t="s">
        <v>1</v>
      </c>
      <c r="C9" s="77">
        <v>87</v>
      </c>
      <c r="D9" s="39">
        <f>(C9-$G$7)^2</f>
        <v>37.400019753086468</v>
      </c>
      <c r="E9" s="3"/>
      <c r="F9" s="40"/>
      <c r="G9" s="81" t="s">
        <v>109</v>
      </c>
      <c r="H9" s="34"/>
      <c r="I9" s="35"/>
      <c r="J9" s="3"/>
      <c r="K9" s="4" t="s">
        <v>1</v>
      </c>
      <c r="L9" s="77">
        <v>80</v>
      </c>
      <c r="M9" s="39">
        <f t="shared" si="0"/>
        <v>3.894044444444428</v>
      </c>
      <c r="N9" s="3"/>
      <c r="O9" s="40"/>
      <c r="P9" s="34"/>
      <c r="Q9" s="34"/>
      <c r="R9" s="35"/>
      <c r="S9" s="3"/>
    </row>
    <row r="10" spans="1:19" ht="18" thickBot="1" x14ac:dyDescent="0.3">
      <c r="A10" s="3"/>
      <c r="B10" s="4" t="s">
        <v>6</v>
      </c>
      <c r="C10" s="77">
        <v>91</v>
      </c>
      <c r="D10" s="39">
        <f>(C10-$G$7)^2</f>
        <v>4.475575308641992</v>
      </c>
      <c r="E10" s="3"/>
      <c r="F10" s="40"/>
      <c r="G10" s="82" t="s">
        <v>17</v>
      </c>
      <c r="H10" s="34"/>
      <c r="I10" s="35"/>
      <c r="J10" s="3"/>
      <c r="K10" s="4" t="s">
        <v>6</v>
      </c>
      <c r="L10" s="77">
        <v>95</v>
      </c>
      <c r="M10" s="39">
        <f t="shared" si="0"/>
        <v>288.09404444444431</v>
      </c>
      <c r="N10" s="3"/>
      <c r="O10" s="40"/>
      <c r="P10" s="81" t="s">
        <v>109</v>
      </c>
      <c r="Q10" s="34"/>
      <c r="R10" s="35"/>
      <c r="S10" s="3"/>
    </row>
    <row r="11" spans="1:19" ht="18" thickBot="1" x14ac:dyDescent="0.3">
      <c r="A11" s="3"/>
      <c r="B11" s="4" t="s">
        <v>7</v>
      </c>
      <c r="C11" s="77">
        <v>95</v>
      </c>
      <c r="D11" s="39">
        <f>(C11-$G$7)^2</f>
        <v>3.5511308641975163</v>
      </c>
      <c r="E11" s="3"/>
      <c r="F11" s="40"/>
      <c r="G11" s="83">
        <f>SUM(D4:D228)/COUNT(D4:D228)</f>
        <v>509.34664691358074</v>
      </c>
      <c r="H11" s="34"/>
      <c r="I11" s="35"/>
      <c r="J11" s="3"/>
      <c r="K11" s="4" t="s">
        <v>7</v>
      </c>
      <c r="L11" s="77">
        <v>91</v>
      </c>
      <c r="M11" s="39">
        <f t="shared" si="0"/>
        <v>168.30737777777767</v>
      </c>
      <c r="N11" s="3"/>
      <c r="O11" s="40"/>
      <c r="P11" s="82" t="s">
        <v>17</v>
      </c>
      <c r="Q11" s="34"/>
      <c r="R11" s="35"/>
      <c r="S11" s="3"/>
    </row>
    <row r="12" spans="1:19" ht="14.4" thickBot="1" x14ac:dyDescent="0.3">
      <c r="A12" s="3"/>
      <c r="B12" s="4" t="s">
        <v>8</v>
      </c>
      <c r="C12" s="77">
        <v>91</v>
      </c>
      <c r="D12" s="39">
        <f>(C12-$G$7)^2</f>
        <v>4.475575308641992</v>
      </c>
      <c r="E12" s="3"/>
      <c r="F12" s="40"/>
      <c r="G12" s="34"/>
      <c r="H12" s="34"/>
      <c r="I12" s="35"/>
      <c r="J12" s="3"/>
      <c r="K12" s="4" t="s">
        <v>8</v>
      </c>
      <c r="L12" s="77">
        <v>81</v>
      </c>
      <c r="M12" s="39">
        <f t="shared" si="0"/>
        <v>8.8407111111110872</v>
      </c>
      <c r="N12" s="3"/>
      <c r="O12" s="40"/>
      <c r="P12" s="83">
        <f>SUM(M4:M228)/COUNT(M4:M228)</f>
        <v>163.32373333333354</v>
      </c>
      <c r="Q12" s="34"/>
      <c r="R12" s="35"/>
      <c r="S12" s="3"/>
    </row>
    <row r="13" spans="1:19" ht="14.4" thickBot="1" x14ac:dyDescent="0.3">
      <c r="A13" s="3"/>
      <c r="B13" s="4" t="s">
        <v>9</v>
      </c>
      <c r="C13" s="77">
        <v>91</v>
      </c>
      <c r="D13" s="39">
        <f>(C13-$G$7)^2</f>
        <v>4.475575308641992</v>
      </c>
      <c r="E13" s="3"/>
      <c r="F13" s="40"/>
      <c r="G13" s="84" t="s">
        <v>110</v>
      </c>
      <c r="H13" s="34"/>
      <c r="I13" s="35"/>
      <c r="J13" s="3"/>
      <c r="K13" s="4" t="s">
        <v>9</v>
      </c>
      <c r="L13" s="77">
        <v>86</v>
      </c>
      <c r="M13" s="39">
        <f t="shared" si="0"/>
        <v>63.574044444444375</v>
      </c>
      <c r="N13" s="3"/>
      <c r="O13" s="40"/>
      <c r="P13" s="34"/>
      <c r="Q13" s="34"/>
      <c r="R13" s="35"/>
      <c r="S13" s="3"/>
    </row>
    <row r="14" spans="1:19" ht="18" thickBot="1" x14ac:dyDescent="0.3">
      <c r="A14" s="3"/>
      <c r="B14" s="4" t="s">
        <v>18</v>
      </c>
      <c r="C14" s="77">
        <v>100</v>
      </c>
      <c r="D14" s="39">
        <f>(C14-$G$7)^2</f>
        <v>47.395575308641924</v>
      </c>
      <c r="E14" s="3"/>
      <c r="F14" s="40"/>
      <c r="G14" s="85" t="s">
        <v>125</v>
      </c>
      <c r="H14" s="34"/>
      <c r="I14" s="35"/>
      <c r="J14" s="3"/>
      <c r="K14" s="4" t="s">
        <v>18</v>
      </c>
      <c r="L14" s="77">
        <v>79</v>
      </c>
      <c r="M14" s="39">
        <f t="shared" si="0"/>
        <v>0.94737777777776966</v>
      </c>
      <c r="N14" s="3"/>
      <c r="O14" s="40"/>
      <c r="P14" s="84" t="s">
        <v>110</v>
      </c>
      <c r="Q14" s="34"/>
      <c r="R14" s="35"/>
      <c r="S14" s="3"/>
    </row>
    <row r="15" spans="1:19" ht="18" thickBot="1" x14ac:dyDescent="0.3">
      <c r="A15" s="3"/>
      <c r="B15" s="4" t="s">
        <v>19</v>
      </c>
      <c r="C15" s="77">
        <v>100</v>
      </c>
      <c r="D15" s="39">
        <f>(C15-$G$7)^2</f>
        <v>47.395575308641924</v>
      </c>
      <c r="E15" s="3"/>
      <c r="F15" s="40"/>
      <c r="G15" s="86">
        <f>SQRT(G11)</f>
        <v>22.568709464955695</v>
      </c>
      <c r="H15" s="34"/>
      <c r="I15" s="35"/>
      <c r="J15" s="3"/>
      <c r="K15" s="4" t="s">
        <v>19</v>
      </c>
      <c r="L15" s="77">
        <v>87</v>
      </c>
      <c r="M15" s="39">
        <f t="shared" si="0"/>
        <v>80.520711111111041</v>
      </c>
      <c r="N15" s="3"/>
      <c r="O15" s="40"/>
      <c r="P15" s="85" t="s">
        <v>125</v>
      </c>
      <c r="Q15" s="34"/>
      <c r="R15" s="35"/>
      <c r="S15" s="3"/>
    </row>
    <row r="16" spans="1:19" ht="14.4" thickBot="1" x14ac:dyDescent="0.3">
      <c r="A16" s="3"/>
      <c r="B16" s="4" t="s">
        <v>20</v>
      </c>
      <c r="C16" s="77">
        <v>95</v>
      </c>
      <c r="D16" s="39">
        <f>(C16-$G$7)^2</f>
        <v>3.5511308641975163</v>
      </c>
      <c r="E16" s="3"/>
      <c r="F16" s="40"/>
      <c r="G16" s="34"/>
      <c r="H16" s="34"/>
      <c r="I16" s="35"/>
      <c r="J16" s="3"/>
      <c r="K16" s="4" t="s">
        <v>20</v>
      </c>
      <c r="L16" s="77">
        <v>73</v>
      </c>
      <c r="M16" s="39">
        <f t="shared" si="0"/>
        <v>25.267377777777821</v>
      </c>
      <c r="N16" s="3"/>
      <c r="O16" s="40"/>
      <c r="P16" s="86">
        <f>SQRT(P12)</f>
        <v>12.779817421752689</v>
      </c>
      <c r="Q16" s="34"/>
      <c r="R16" s="35"/>
      <c r="S16" s="3"/>
    </row>
    <row r="17" spans="1:19" ht="15.6" thickBot="1" x14ac:dyDescent="0.3">
      <c r="A17" s="3"/>
      <c r="B17" s="4" t="s">
        <v>21</v>
      </c>
      <c r="C17" s="77">
        <v>79</v>
      </c>
      <c r="D17" s="39">
        <f>(C17-$G$7)^2</f>
        <v>199.24890864197542</v>
      </c>
      <c r="E17" s="3"/>
      <c r="F17" s="40"/>
      <c r="G17" s="87" t="s">
        <v>112</v>
      </c>
      <c r="H17" s="88">
        <f>$G$7-(2*$G$15)</f>
        <v>47.978136625644169</v>
      </c>
      <c r="I17" s="35"/>
      <c r="J17" s="3"/>
      <c r="K17" s="4" t="s">
        <v>21</v>
      </c>
      <c r="L17" s="77">
        <v>78</v>
      </c>
      <c r="M17" s="39">
        <f t="shared" si="0"/>
        <v>7.1111111111133341E-4</v>
      </c>
      <c r="N17" s="3"/>
      <c r="O17" s="40"/>
      <c r="P17" s="34"/>
      <c r="Q17" s="34"/>
      <c r="R17" s="35"/>
      <c r="S17" s="3"/>
    </row>
    <row r="18" spans="1:19" ht="15.6" thickBot="1" x14ac:dyDescent="0.3">
      <c r="A18" s="3"/>
      <c r="B18" s="4" t="s">
        <v>22</v>
      </c>
      <c r="C18" s="77">
        <v>91</v>
      </c>
      <c r="D18" s="39">
        <f>(C18-$G$7)^2</f>
        <v>4.475575308641992</v>
      </c>
      <c r="E18" s="3"/>
      <c r="F18" s="40"/>
      <c r="G18" s="87" t="s">
        <v>111</v>
      </c>
      <c r="H18" s="88">
        <f>$G$7-$G$15</f>
        <v>70.546846090599871</v>
      </c>
      <c r="I18" s="35"/>
      <c r="J18" s="3"/>
      <c r="K18" s="4" t="s">
        <v>22</v>
      </c>
      <c r="L18" s="77">
        <v>81</v>
      </c>
      <c r="M18" s="39">
        <f t="shared" si="0"/>
        <v>8.8407111111110872</v>
      </c>
      <c r="N18" s="3"/>
      <c r="O18" s="40"/>
      <c r="P18" s="87" t="s">
        <v>112</v>
      </c>
      <c r="Q18" s="88">
        <f>$P$8-(2*$P$16)</f>
        <v>52.467031823161292</v>
      </c>
      <c r="R18" s="35"/>
      <c r="S18" s="3"/>
    </row>
    <row r="19" spans="1:19" ht="15.6" thickBot="1" x14ac:dyDescent="0.3">
      <c r="A19" s="3"/>
      <c r="B19" s="4" t="s">
        <v>23</v>
      </c>
      <c r="C19" s="77">
        <v>100</v>
      </c>
      <c r="D19" s="39">
        <f>(C19-$G$7)^2</f>
        <v>47.395575308641924</v>
      </c>
      <c r="E19" s="3"/>
      <c r="F19" s="40"/>
      <c r="G19" s="87" t="s">
        <v>113</v>
      </c>
      <c r="H19" s="88">
        <f>$G$7+$G$15</f>
        <v>115.68426502051125</v>
      </c>
      <c r="I19" s="35"/>
      <c r="J19" s="3"/>
      <c r="K19" s="4" t="s">
        <v>23</v>
      </c>
      <c r="L19" s="77">
        <v>95</v>
      </c>
      <c r="M19" s="39">
        <f t="shared" si="0"/>
        <v>288.09404444444431</v>
      </c>
      <c r="N19" s="3"/>
      <c r="O19" s="40"/>
      <c r="P19" s="87" t="s">
        <v>111</v>
      </c>
      <c r="Q19" s="88">
        <f>$P$8-$P$16</f>
        <v>65.246849244913989</v>
      </c>
      <c r="R19" s="35"/>
      <c r="S19" s="3"/>
    </row>
    <row r="20" spans="1:19" ht="15.6" thickBot="1" x14ac:dyDescent="0.3">
      <c r="A20" s="3"/>
      <c r="B20" s="4" t="s">
        <v>24</v>
      </c>
      <c r="C20" s="77">
        <v>100</v>
      </c>
      <c r="D20" s="39">
        <f>(C20-$G$7)^2</f>
        <v>47.395575308641924</v>
      </c>
      <c r="E20" s="3"/>
      <c r="F20" s="40"/>
      <c r="G20" s="87" t="s">
        <v>114</v>
      </c>
      <c r="H20" s="88">
        <f>$G$7+(2*$G$15)</f>
        <v>138.25297448546695</v>
      </c>
      <c r="I20" s="35"/>
      <c r="J20" s="3"/>
      <c r="K20" s="4" t="s">
        <v>24</v>
      </c>
      <c r="L20" s="77">
        <v>70</v>
      </c>
      <c r="M20" s="39">
        <f t="shared" si="0"/>
        <v>64.427377777777849</v>
      </c>
      <c r="N20" s="3"/>
      <c r="O20" s="40"/>
      <c r="P20" s="87" t="s">
        <v>113</v>
      </c>
      <c r="Q20" s="88">
        <f>$P$8+$P$16</f>
        <v>90.806484088419353</v>
      </c>
      <c r="R20" s="35"/>
      <c r="S20" s="3"/>
    </row>
    <row r="21" spans="1:19" ht="15.6" thickBot="1" x14ac:dyDescent="0.3">
      <c r="A21" s="3"/>
      <c r="B21" s="4" t="s">
        <v>25</v>
      </c>
      <c r="C21" s="77">
        <v>100</v>
      </c>
      <c r="D21" s="39">
        <f>(C21-$G$7)^2</f>
        <v>47.395575308641924</v>
      </c>
      <c r="E21" s="3"/>
      <c r="F21" s="46"/>
      <c r="G21" s="47"/>
      <c r="H21" s="47"/>
      <c r="I21" s="48"/>
      <c r="J21" s="3"/>
      <c r="K21" s="4" t="s">
        <v>25</v>
      </c>
      <c r="L21" s="77">
        <v>95</v>
      </c>
      <c r="M21" s="39">
        <f t="shared" si="0"/>
        <v>288.09404444444431</v>
      </c>
      <c r="N21" s="3"/>
      <c r="O21" s="40"/>
      <c r="P21" s="87" t="s">
        <v>114</v>
      </c>
      <c r="Q21" s="88">
        <f>$P$8+(2*$P$16)</f>
        <v>103.58630151017205</v>
      </c>
      <c r="R21" s="35"/>
      <c r="S21" s="3"/>
    </row>
    <row r="22" spans="1:19" ht="15" thickTop="1" thickBot="1" x14ac:dyDescent="0.3">
      <c r="A22" s="3"/>
      <c r="B22" s="4" t="s">
        <v>26</v>
      </c>
      <c r="C22" s="77">
        <v>83</v>
      </c>
      <c r="D22" s="39">
        <f>(C22-$G$7)^2</f>
        <v>102.32446419753094</v>
      </c>
      <c r="E22" s="3"/>
      <c r="F22" s="3"/>
      <c r="G22" s="3"/>
      <c r="H22" s="3"/>
      <c r="I22" s="3"/>
      <c r="J22" s="3"/>
      <c r="K22" s="4" t="s">
        <v>26</v>
      </c>
      <c r="L22" s="77">
        <v>90</v>
      </c>
      <c r="M22" s="39">
        <f t="shared" si="0"/>
        <v>143.36071111111102</v>
      </c>
      <c r="N22" s="3"/>
      <c r="O22" s="46"/>
      <c r="P22" s="47"/>
      <c r="Q22" s="47"/>
      <c r="R22" s="48"/>
      <c r="S22" s="3"/>
    </row>
    <row r="23" spans="1:19" ht="14.4" thickTop="1" x14ac:dyDescent="0.25">
      <c r="A23" s="3"/>
      <c r="B23" s="4" t="s">
        <v>27</v>
      </c>
      <c r="C23" s="77">
        <v>95</v>
      </c>
      <c r="D23" s="39">
        <f>(C23-$G$7)^2</f>
        <v>3.5511308641975163</v>
      </c>
      <c r="E23" s="3"/>
      <c r="F23" s="3"/>
      <c r="G23" s="3"/>
      <c r="H23" s="3"/>
      <c r="I23" s="3"/>
      <c r="J23" s="3"/>
      <c r="K23" s="4" t="s">
        <v>27</v>
      </c>
      <c r="L23" s="77">
        <v>73</v>
      </c>
      <c r="M23" s="39">
        <f t="shared" si="0"/>
        <v>25.267377777777821</v>
      </c>
      <c r="N23" s="3"/>
      <c r="O23" s="3"/>
      <c r="P23" s="3"/>
      <c r="Q23" s="3"/>
      <c r="R23" s="3"/>
      <c r="S23" s="3"/>
    </row>
    <row r="24" spans="1:19" x14ac:dyDescent="0.25">
      <c r="A24" s="3"/>
      <c r="B24" s="4" t="s">
        <v>28</v>
      </c>
      <c r="C24" s="77">
        <v>91</v>
      </c>
      <c r="D24" s="39">
        <f>(C24-$G$7)^2</f>
        <v>4.475575308641992</v>
      </c>
      <c r="E24" s="3"/>
      <c r="F24" s="3"/>
      <c r="G24" s="3"/>
      <c r="H24" s="3"/>
      <c r="I24" s="3"/>
      <c r="J24" s="3"/>
      <c r="K24" s="4" t="s">
        <v>28</v>
      </c>
      <c r="L24" s="77">
        <v>86</v>
      </c>
      <c r="M24" s="39">
        <f t="shared" si="0"/>
        <v>63.574044444444375</v>
      </c>
      <c r="N24" s="3"/>
      <c r="O24" s="3"/>
      <c r="P24" s="3"/>
      <c r="Q24" s="3"/>
      <c r="R24" s="3"/>
      <c r="S24" s="3"/>
    </row>
    <row r="25" spans="1:19" x14ac:dyDescent="0.25">
      <c r="A25" s="3"/>
      <c r="B25" s="4" t="s">
        <v>29</v>
      </c>
      <c r="C25" s="77">
        <v>95</v>
      </c>
      <c r="D25" s="39">
        <f>(C25-$G$7)^2</f>
        <v>3.5511308641975163</v>
      </c>
      <c r="E25" s="3"/>
      <c r="F25" s="3"/>
      <c r="G25" s="3"/>
      <c r="H25" s="3"/>
      <c r="I25" s="3"/>
      <c r="J25" s="3"/>
      <c r="K25" s="4" t="s">
        <v>29</v>
      </c>
      <c r="L25" s="77">
        <v>73</v>
      </c>
      <c r="M25" s="39">
        <f t="shared" si="0"/>
        <v>25.267377777777821</v>
      </c>
      <c r="N25" s="3"/>
      <c r="O25" s="3"/>
      <c r="P25" s="3"/>
      <c r="Q25" s="3"/>
      <c r="R25" s="3"/>
      <c r="S25" s="3"/>
    </row>
    <row r="26" spans="1:19" x14ac:dyDescent="0.25">
      <c r="A26" s="3"/>
      <c r="B26" s="4" t="s">
        <v>30</v>
      </c>
      <c r="C26" s="77">
        <v>100</v>
      </c>
      <c r="D26" s="39">
        <f>(C26-$G$7)^2</f>
        <v>47.395575308641924</v>
      </c>
      <c r="E26" s="3"/>
      <c r="F26" s="3"/>
      <c r="G26" s="3"/>
      <c r="H26" s="3"/>
      <c r="I26" s="3"/>
      <c r="J26" s="3"/>
      <c r="K26" s="4" t="s">
        <v>30</v>
      </c>
      <c r="L26" s="77">
        <v>100</v>
      </c>
      <c r="M26" s="39">
        <f t="shared" si="0"/>
        <v>482.8273777777776</v>
      </c>
      <c r="N26" s="3"/>
      <c r="O26" s="3"/>
      <c r="P26" s="3"/>
      <c r="Q26" s="3"/>
      <c r="R26" s="3"/>
      <c r="S26" s="3"/>
    </row>
    <row r="27" spans="1:19" x14ac:dyDescent="0.25">
      <c r="A27" s="3"/>
      <c r="B27" s="4" t="s">
        <v>31</v>
      </c>
      <c r="C27" s="77">
        <v>70</v>
      </c>
      <c r="D27" s="39">
        <f>(C27-$G$7)^2</f>
        <v>534.32890864197543</v>
      </c>
      <c r="E27" s="3"/>
      <c r="F27" s="3"/>
      <c r="G27" s="3"/>
      <c r="H27" s="3"/>
      <c r="I27" s="3"/>
      <c r="J27" s="3"/>
      <c r="K27" s="4" t="s">
        <v>31</v>
      </c>
      <c r="L27" s="77">
        <v>82</v>
      </c>
      <c r="M27" s="39">
        <f t="shared" si="0"/>
        <v>15.787377777777746</v>
      </c>
      <c r="N27" s="3"/>
      <c r="O27" s="3"/>
      <c r="P27" s="3"/>
      <c r="Q27" s="3"/>
      <c r="R27" s="3"/>
      <c r="S27" s="3"/>
    </row>
    <row r="28" spans="1:19" x14ac:dyDescent="0.25">
      <c r="A28" s="3"/>
      <c r="B28" s="4" t="s">
        <v>32</v>
      </c>
      <c r="C28" s="77">
        <v>95</v>
      </c>
      <c r="D28" s="39">
        <f>(C28-$G$7)^2</f>
        <v>3.5511308641975163</v>
      </c>
      <c r="E28" s="3"/>
      <c r="F28" s="3"/>
      <c r="G28" s="3"/>
      <c r="H28" s="3"/>
      <c r="I28" s="3"/>
      <c r="J28" s="3"/>
      <c r="K28" s="4" t="s">
        <v>32</v>
      </c>
      <c r="L28" s="77">
        <v>100</v>
      </c>
      <c r="M28" s="39">
        <f t="shared" si="0"/>
        <v>482.8273777777776</v>
      </c>
      <c r="N28" s="3"/>
      <c r="O28" s="3"/>
      <c r="P28" s="3"/>
      <c r="Q28" s="3"/>
      <c r="R28" s="3"/>
      <c r="S28" s="3"/>
    </row>
    <row r="29" spans="1:19" x14ac:dyDescent="0.25">
      <c r="A29" s="3"/>
      <c r="B29" s="4" t="s">
        <v>33</v>
      </c>
      <c r="C29" s="77">
        <v>45</v>
      </c>
      <c r="D29" s="39">
        <f>(C29-$G$7)^2</f>
        <v>2315.1066864197533</v>
      </c>
      <c r="E29" s="3"/>
      <c r="F29" s="3"/>
      <c r="G29" s="3"/>
      <c r="H29" s="3"/>
      <c r="I29" s="3"/>
      <c r="J29" s="3"/>
      <c r="K29" s="4" t="s">
        <v>33</v>
      </c>
      <c r="L29" s="77">
        <v>54</v>
      </c>
      <c r="M29" s="39">
        <f t="shared" si="0"/>
        <v>577.28071111111126</v>
      </c>
      <c r="N29" s="3"/>
      <c r="O29" s="3"/>
      <c r="P29" s="3"/>
      <c r="Q29" s="3"/>
      <c r="R29" s="3"/>
      <c r="S29" s="3"/>
    </row>
    <row r="30" spans="1:19" x14ac:dyDescent="0.25">
      <c r="A30" s="3"/>
      <c r="B30" s="4" t="s">
        <v>34</v>
      </c>
      <c r="C30" s="77">
        <v>100</v>
      </c>
      <c r="D30" s="39">
        <f>(C30-$G$7)^2</f>
        <v>47.395575308641924</v>
      </c>
      <c r="E30" s="3"/>
      <c r="F30" s="3"/>
      <c r="G30" s="3"/>
      <c r="H30" s="3"/>
      <c r="I30" s="3"/>
      <c r="J30" s="3"/>
      <c r="K30" s="4" t="s">
        <v>34</v>
      </c>
      <c r="L30" s="77">
        <v>79</v>
      </c>
      <c r="M30" s="39">
        <f t="shared" si="0"/>
        <v>0.94737777777776966</v>
      </c>
      <c r="N30" s="3"/>
      <c r="O30" s="3"/>
      <c r="P30" s="3"/>
      <c r="Q30" s="3"/>
      <c r="R30" s="3"/>
      <c r="S30" s="3"/>
    </row>
    <row r="31" spans="1:19" s="2" customFormat="1" ht="15" customHeight="1" x14ac:dyDescent="0.25">
      <c r="A31" s="7"/>
      <c r="B31" s="4" t="s">
        <v>35</v>
      </c>
      <c r="C31" s="77">
        <v>95</v>
      </c>
      <c r="D31" s="39">
        <f>(C31-$G$7)^2</f>
        <v>3.5511308641975163</v>
      </c>
      <c r="E31" s="7"/>
      <c r="F31" s="7"/>
      <c r="G31" s="3"/>
      <c r="H31" s="3"/>
      <c r="I31" s="3"/>
      <c r="J31" s="3"/>
      <c r="K31" s="4" t="s">
        <v>35</v>
      </c>
      <c r="L31" s="77">
        <v>78</v>
      </c>
      <c r="M31" s="39">
        <f t="shared" si="0"/>
        <v>7.1111111111133341E-4</v>
      </c>
      <c r="N31" s="7"/>
      <c r="O31" s="3"/>
      <c r="P31" s="3"/>
      <c r="Q31" s="3"/>
      <c r="R31" s="3"/>
      <c r="S31" s="3"/>
    </row>
    <row r="32" spans="1:19" s="1" customFormat="1" x14ac:dyDescent="0.25">
      <c r="B32" s="4" t="s">
        <v>36</v>
      </c>
      <c r="C32" s="77">
        <v>83</v>
      </c>
      <c r="D32" s="39">
        <f>(C32-$G$7)^2</f>
        <v>102.32446419753094</v>
      </c>
      <c r="E32" s="10"/>
      <c r="F32" s="10"/>
      <c r="G32" s="3"/>
      <c r="H32" s="3"/>
      <c r="I32" s="3"/>
      <c r="J32" s="3"/>
      <c r="K32" s="4" t="s">
        <v>36</v>
      </c>
      <c r="L32" s="77">
        <v>70</v>
      </c>
      <c r="M32" s="39">
        <f t="shared" si="0"/>
        <v>64.427377777777849</v>
      </c>
      <c r="N32" s="10"/>
      <c r="O32" s="7"/>
      <c r="P32" s="3"/>
      <c r="Q32" s="3"/>
      <c r="R32" s="3"/>
      <c r="S32" s="3"/>
    </row>
    <row r="33" spans="1:19" s="1" customFormat="1" x14ac:dyDescent="0.25">
      <c r="A33" s="10"/>
      <c r="B33" s="4" t="s">
        <v>37</v>
      </c>
      <c r="C33" s="77">
        <v>95</v>
      </c>
      <c r="D33" s="39">
        <f>(C33-$G$7)^2</f>
        <v>3.5511308641975163</v>
      </c>
      <c r="E33" s="10"/>
      <c r="F33" s="10"/>
      <c r="G33" s="3"/>
      <c r="H33" s="3"/>
      <c r="I33" s="7"/>
      <c r="J33" s="3"/>
      <c r="K33" s="4" t="s">
        <v>37</v>
      </c>
      <c r="L33" s="77">
        <v>78</v>
      </c>
      <c r="M33" s="39">
        <f t="shared" si="0"/>
        <v>7.1111111111133341E-4</v>
      </c>
      <c r="N33" s="10"/>
      <c r="O33" s="10"/>
      <c r="P33" s="3"/>
      <c r="Q33" s="3"/>
      <c r="R33" s="3"/>
      <c r="S33" s="3"/>
    </row>
    <row r="34" spans="1:19" x14ac:dyDescent="0.25">
      <c r="A34" s="3"/>
      <c r="B34" s="4" t="s">
        <v>38</v>
      </c>
      <c r="C34" s="77">
        <v>70</v>
      </c>
      <c r="D34" s="39">
        <f>(C34-$G$7)^2</f>
        <v>534.32890864197543</v>
      </c>
      <c r="E34" s="3"/>
      <c r="F34" s="3"/>
      <c r="G34" s="7"/>
      <c r="H34" s="7"/>
      <c r="I34" s="10"/>
      <c r="J34" s="3"/>
      <c r="K34" s="4" t="s">
        <v>38</v>
      </c>
      <c r="L34" s="77">
        <v>82</v>
      </c>
      <c r="M34" s="39">
        <f t="shared" si="0"/>
        <v>15.787377777777746</v>
      </c>
      <c r="N34" s="3"/>
      <c r="O34" s="10"/>
      <c r="P34" s="3"/>
      <c r="Q34" s="3"/>
      <c r="R34" s="7"/>
      <c r="S34" s="3"/>
    </row>
    <row r="35" spans="1:19" x14ac:dyDescent="0.25">
      <c r="A35" s="3"/>
      <c r="B35" s="4" t="s">
        <v>39</v>
      </c>
      <c r="C35" s="77">
        <v>100</v>
      </c>
      <c r="D35" s="39">
        <f>(C35-$G$7)^2</f>
        <v>47.395575308641924</v>
      </c>
      <c r="E35" s="3"/>
      <c r="F35" s="3"/>
      <c r="G35" s="10"/>
      <c r="H35" s="10"/>
      <c r="I35" s="10"/>
      <c r="J35" s="7"/>
      <c r="K35" s="4" t="s">
        <v>39</v>
      </c>
      <c r="L35" s="77">
        <v>87</v>
      </c>
      <c r="M35" s="39">
        <f t="shared" si="0"/>
        <v>80.520711111111041</v>
      </c>
      <c r="N35" s="3"/>
      <c r="O35" s="3"/>
      <c r="P35" s="7"/>
      <c r="Q35" s="7"/>
      <c r="R35" s="10"/>
      <c r="S35" s="7"/>
    </row>
    <row r="36" spans="1:19" x14ac:dyDescent="0.25">
      <c r="A36" s="3"/>
      <c r="B36" s="4" t="s">
        <v>40</v>
      </c>
      <c r="C36" s="77">
        <v>95</v>
      </c>
      <c r="D36" s="39">
        <f>(C36-$G$7)^2</f>
        <v>3.5511308641975163</v>
      </c>
      <c r="E36" s="3"/>
      <c r="F36" s="3"/>
      <c r="G36" s="10"/>
      <c r="H36" s="10"/>
      <c r="I36" s="3"/>
      <c r="J36" s="10"/>
      <c r="K36" s="4" t="s">
        <v>40</v>
      </c>
      <c r="L36" s="77">
        <v>73</v>
      </c>
      <c r="M36" s="39">
        <f t="shared" si="0"/>
        <v>25.267377777777821</v>
      </c>
      <c r="N36" s="3"/>
      <c r="O36" s="3"/>
      <c r="P36" s="10"/>
      <c r="Q36" s="10"/>
      <c r="R36" s="10"/>
      <c r="S36" s="10"/>
    </row>
    <row r="37" spans="1:19" x14ac:dyDescent="0.25">
      <c r="A37" s="3"/>
      <c r="B37" s="4" t="s">
        <v>41</v>
      </c>
      <c r="C37" s="77">
        <v>79</v>
      </c>
      <c r="D37" s="39">
        <f>(C37-$G$7)^2</f>
        <v>199.24890864197542</v>
      </c>
      <c r="E37" s="3"/>
      <c r="F37" s="3"/>
      <c r="G37" s="3"/>
      <c r="H37" s="3"/>
      <c r="I37" s="3"/>
      <c r="J37" s="10"/>
      <c r="K37" s="4" t="s">
        <v>41</v>
      </c>
      <c r="L37" s="77">
        <v>42</v>
      </c>
      <c r="M37" s="39">
        <f t="shared" si="0"/>
        <v>1297.9207111111114</v>
      </c>
      <c r="N37" s="3"/>
      <c r="O37" s="3"/>
      <c r="P37" s="10"/>
      <c r="Q37" s="10"/>
      <c r="R37" s="3"/>
      <c r="S37" s="10"/>
    </row>
    <row r="38" spans="1:19" x14ac:dyDescent="0.25">
      <c r="A38" s="3"/>
      <c r="B38" s="4" t="s">
        <v>42</v>
      </c>
      <c r="C38" s="77">
        <v>95</v>
      </c>
      <c r="D38" s="39">
        <f>(C38-$G$7)^2</f>
        <v>3.5511308641975163</v>
      </c>
      <c r="E38" s="3"/>
      <c r="F38" s="3"/>
      <c r="G38" s="3"/>
      <c r="H38" s="3"/>
      <c r="I38" s="3"/>
      <c r="J38" s="3"/>
      <c r="K38" s="4" t="s">
        <v>42</v>
      </c>
      <c r="L38" s="77">
        <v>86</v>
      </c>
      <c r="M38" s="39">
        <f t="shared" si="0"/>
        <v>63.574044444444375</v>
      </c>
      <c r="N38" s="3"/>
      <c r="O38" s="3"/>
      <c r="P38" s="3"/>
      <c r="Q38" s="3"/>
      <c r="R38" s="3"/>
      <c r="S38" s="3"/>
    </row>
    <row r="39" spans="1:19" x14ac:dyDescent="0.25">
      <c r="A39" s="3"/>
      <c r="B39" s="4" t="s">
        <v>43</v>
      </c>
      <c r="C39" s="77">
        <v>95</v>
      </c>
      <c r="D39" s="39">
        <f>(C39-$G$7)^2</f>
        <v>3.5511308641975163</v>
      </c>
      <c r="E39" s="3"/>
      <c r="F39" s="3"/>
      <c r="G39" s="3"/>
      <c r="H39" s="3"/>
      <c r="I39" s="3"/>
      <c r="J39" s="3"/>
      <c r="K39" s="4" t="s">
        <v>43</v>
      </c>
      <c r="L39" s="77">
        <v>73</v>
      </c>
      <c r="M39" s="39">
        <f t="shared" si="0"/>
        <v>25.267377777777821</v>
      </c>
      <c r="N39" s="3"/>
      <c r="O39" s="3"/>
      <c r="P39" s="3"/>
      <c r="Q39" s="3"/>
      <c r="R39" s="3"/>
      <c r="S39" s="3"/>
    </row>
    <row r="40" spans="1:19" x14ac:dyDescent="0.25">
      <c r="A40" s="3"/>
      <c r="B40" s="4" t="s">
        <v>44</v>
      </c>
      <c r="C40" s="77">
        <v>95</v>
      </c>
      <c r="D40" s="39">
        <f>(C40-$G$7)^2</f>
        <v>3.5511308641975163</v>
      </c>
      <c r="E40" s="3"/>
      <c r="F40" s="3"/>
      <c r="G40" s="3"/>
      <c r="H40" s="3"/>
      <c r="I40" s="3"/>
      <c r="J40" s="3"/>
      <c r="K40" s="4" t="s">
        <v>44</v>
      </c>
      <c r="L40" s="77">
        <v>86</v>
      </c>
      <c r="M40" s="39">
        <f t="shared" si="0"/>
        <v>63.574044444444375</v>
      </c>
      <c r="N40" s="3"/>
      <c r="O40" s="3"/>
      <c r="P40" s="3"/>
      <c r="Q40" s="3"/>
      <c r="R40" s="3"/>
      <c r="S40" s="3"/>
    </row>
    <row r="41" spans="1:19" x14ac:dyDescent="0.25">
      <c r="A41" s="3"/>
      <c r="B41" s="4" t="s">
        <v>45</v>
      </c>
      <c r="C41" s="77">
        <v>72</v>
      </c>
      <c r="D41" s="39">
        <f>(C41-$G$7)^2</f>
        <v>445.86668641975325</v>
      </c>
      <c r="E41" s="3"/>
      <c r="F41" s="3"/>
      <c r="G41" s="3"/>
      <c r="H41" s="3"/>
      <c r="I41" s="3"/>
      <c r="J41" s="3"/>
      <c r="K41" s="4" t="s">
        <v>45</v>
      </c>
      <c r="L41" s="77">
        <v>54</v>
      </c>
      <c r="M41" s="39">
        <f t="shared" si="0"/>
        <v>577.28071111111126</v>
      </c>
      <c r="N41" s="3"/>
      <c r="O41" s="3"/>
      <c r="P41" s="3"/>
      <c r="Q41" s="3"/>
      <c r="R41" s="3"/>
      <c r="S41" s="3"/>
    </row>
    <row r="42" spans="1:19" x14ac:dyDescent="0.25">
      <c r="A42" s="3"/>
      <c r="B42" s="4" t="s">
        <v>46</v>
      </c>
      <c r="C42" s="77">
        <v>87</v>
      </c>
      <c r="D42" s="39">
        <f>(C42-$G$7)^2</f>
        <v>37.400019753086468</v>
      </c>
      <c r="E42" s="3"/>
      <c r="F42" s="3"/>
      <c r="G42" s="3"/>
      <c r="H42" s="3"/>
      <c r="I42" s="3"/>
      <c r="J42" s="3"/>
      <c r="K42" s="4" t="s">
        <v>46</v>
      </c>
      <c r="L42" s="77">
        <v>61</v>
      </c>
      <c r="M42" s="39">
        <f t="shared" si="0"/>
        <v>289.90737777777792</v>
      </c>
      <c r="N42" s="3"/>
      <c r="O42" s="3"/>
      <c r="P42" s="3"/>
      <c r="Q42" s="3"/>
      <c r="R42" s="3"/>
      <c r="S42" s="3"/>
    </row>
    <row r="43" spans="1:19" x14ac:dyDescent="0.25">
      <c r="A43" s="3"/>
      <c r="B43" s="4" t="s">
        <v>47</v>
      </c>
      <c r="C43" s="77">
        <v>95</v>
      </c>
      <c r="D43" s="39">
        <f>(C43-$G$7)^2</f>
        <v>3.5511308641975163</v>
      </c>
      <c r="E43" s="3"/>
      <c r="F43" s="3"/>
      <c r="G43" s="3"/>
      <c r="H43" s="3"/>
      <c r="I43" s="3"/>
      <c r="J43" s="3"/>
      <c r="K43" s="4" t="s">
        <v>47</v>
      </c>
      <c r="L43" s="77">
        <v>78</v>
      </c>
      <c r="M43" s="39">
        <f t="shared" si="0"/>
        <v>7.1111111111133341E-4</v>
      </c>
      <c r="N43" s="3"/>
      <c r="O43" s="3"/>
      <c r="P43" s="3"/>
      <c r="Q43" s="3"/>
      <c r="R43" s="3"/>
      <c r="S43" s="3"/>
    </row>
    <row r="44" spans="1:19" x14ac:dyDescent="0.25">
      <c r="A44" s="3"/>
      <c r="B44" s="4" t="s">
        <v>48</v>
      </c>
      <c r="C44" s="77">
        <v>95</v>
      </c>
      <c r="D44" s="39">
        <f>(C44-$G$7)^2</f>
        <v>3.5511308641975163</v>
      </c>
      <c r="E44" s="3"/>
      <c r="F44" s="3"/>
      <c r="G44" s="3"/>
      <c r="H44" s="3"/>
      <c r="I44" s="3"/>
      <c r="J44" s="3"/>
      <c r="K44" s="4" t="s">
        <v>48</v>
      </c>
      <c r="L44" s="77">
        <v>82</v>
      </c>
      <c r="M44" s="39">
        <f t="shared" si="0"/>
        <v>15.787377777777746</v>
      </c>
      <c r="N44" s="3"/>
      <c r="O44" s="3"/>
      <c r="P44" s="3"/>
      <c r="Q44" s="3"/>
      <c r="R44" s="3"/>
      <c r="S44" s="3"/>
    </row>
    <row r="45" spans="1:19" x14ac:dyDescent="0.25">
      <c r="A45" s="3"/>
      <c r="B45" s="4" t="s">
        <v>49</v>
      </c>
      <c r="C45" s="77">
        <v>91</v>
      </c>
      <c r="D45" s="39">
        <f>(C45-$G$7)^2</f>
        <v>4.475575308641992</v>
      </c>
      <c r="E45" s="3"/>
      <c r="F45" s="3"/>
      <c r="G45" s="3"/>
      <c r="H45" s="3"/>
      <c r="I45" s="3"/>
      <c r="J45" s="3"/>
      <c r="K45" s="4" t="s">
        <v>49</v>
      </c>
      <c r="L45" s="77">
        <v>86</v>
      </c>
      <c r="M45" s="39">
        <f t="shared" si="0"/>
        <v>63.574044444444375</v>
      </c>
      <c r="N45" s="3"/>
      <c r="O45" s="3"/>
      <c r="P45" s="3"/>
      <c r="Q45" s="3"/>
      <c r="R45" s="3"/>
      <c r="S45" s="3"/>
    </row>
    <row r="46" spans="1:19" x14ac:dyDescent="0.25">
      <c r="A46" s="3"/>
      <c r="B46" s="4" t="s">
        <v>50</v>
      </c>
      <c r="C46" s="77">
        <v>92</v>
      </c>
      <c r="D46" s="39">
        <f>(C46-$G$7)^2</f>
        <v>1.2444641975308728</v>
      </c>
      <c r="G46" s="3"/>
      <c r="H46" s="3"/>
      <c r="I46" s="3"/>
      <c r="J46" s="3"/>
      <c r="K46" s="4" t="s">
        <v>50</v>
      </c>
      <c r="L46" s="77">
        <v>68</v>
      </c>
      <c r="M46" s="39">
        <f t="shared" si="0"/>
        <v>100.53404444444453</v>
      </c>
      <c r="O46" s="3"/>
      <c r="P46" s="3"/>
      <c r="Q46" s="3"/>
      <c r="R46" s="3"/>
      <c r="S46" s="3"/>
    </row>
    <row r="47" spans="1:19" x14ac:dyDescent="0.25">
      <c r="B47" s="4" t="s">
        <v>51</v>
      </c>
      <c r="C47" s="77">
        <v>78</v>
      </c>
      <c r="D47" s="39">
        <f>(C47-$G$7)^2</f>
        <v>228.48001975308654</v>
      </c>
      <c r="G47" s="3"/>
      <c r="H47" s="3"/>
      <c r="I47" s="3"/>
      <c r="J47" s="3"/>
      <c r="K47" s="4" t="s">
        <v>51</v>
      </c>
      <c r="L47" s="77">
        <v>79</v>
      </c>
      <c r="M47" s="39">
        <f t="shared" si="0"/>
        <v>0.94737777777776966</v>
      </c>
      <c r="P47" s="3"/>
      <c r="Q47" s="3"/>
      <c r="R47" s="3"/>
      <c r="S47" s="3"/>
    </row>
    <row r="48" spans="1:19" x14ac:dyDescent="0.25">
      <c r="B48" s="4" t="s">
        <v>52</v>
      </c>
      <c r="C48" s="77">
        <v>87</v>
      </c>
      <c r="D48" s="39">
        <f>(C48-$G$7)^2</f>
        <v>37.400019753086468</v>
      </c>
      <c r="G48" s="3"/>
      <c r="H48" s="3"/>
      <c r="I48" s="3"/>
      <c r="J48" s="3"/>
      <c r="K48" s="4" t="s">
        <v>52</v>
      </c>
      <c r="L48" s="77">
        <v>71</v>
      </c>
      <c r="M48" s="39">
        <f t="shared" si="0"/>
        <v>49.3740444444445</v>
      </c>
      <c r="P48" s="3"/>
      <c r="Q48" s="3"/>
      <c r="R48" s="3"/>
      <c r="S48" s="3"/>
    </row>
    <row r="49" spans="2:19" x14ac:dyDescent="0.25">
      <c r="B49" s="4" t="s">
        <v>53</v>
      </c>
      <c r="C49" s="77">
        <v>100</v>
      </c>
      <c r="D49" s="39">
        <f>(C49-$G$7)^2</f>
        <v>47.395575308641924</v>
      </c>
      <c r="G49" s="3"/>
      <c r="H49" s="3"/>
      <c r="J49" s="3"/>
      <c r="K49" s="4" t="s">
        <v>53</v>
      </c>
      <c r="L49" s="77">
        <v>75</v>
      </c>
      <c r="M49" s="39">
        <f t="shared" si="0"/>
        <v>9.1607111111111372</v>
      </c>
      <c r="P49" s="3"/>
      <c r="Q49" s="3"/>
      <c r="R49" s="3"/>
      <c r="S49" s="3"/>
    </row>
    <row r="50" spans="2:19" x14ac:dyDescent="0.25">
      <c r="B50" s="4" t="s">
        <v>54</v>
      </c>
      <c r="C50" s="77">
        <v>79</v>
      </c>
      <c r="D50" s="39">
        <f>(C50-$G$7)^2</f>
        <v>199.24890864197542</v>
      </c>
      <c r="J50" s="3"/>
      <c r="K50" s="4" t="s">
        <v>54</v>
      </c>
      <c r="L50" s="77">
        <v>89</v>
      </c>
      <c r="M50" s="39">
        <f t="shared" si="0"/>
        <v>120.41404444444436</v>
      </c>
      <c r="P50" s="3"/>
      <c r="Q50" s="3"/>
      <c r="S50" s="3"/>
    </row>
    <row r="51" spans="2:19" x14ac:dyDescent="0.25">
      <c r="B51" s="4" t="s">
        <v>55</v>
      </c>
      <c r="C51" s="77">
        <v>95</v>
      </c>
      <c r="D51" s="39">
        <f>(C51-$G$7)^2</f>
        <v>3.5511308641975163</v>
      </c>
      <c r="K51" s="4" t="s">
        <v>55</v>
      </c>
      <c r="L51" s="77">
        <v>91</v>
      </c>
      <c r="M51" s="39">
        <f t="shared" si="0"/>
        <v>168.30737777777767</v>
      </c>
    </row>
    <row r="52" spans="2:19" x14ac:dyDescent="0.25">
      <c r="B52" s="4" t="s">
        <v>56</v>
      </c>
      <c r="C52" s="77">
        <v>80</v>
      </c>
      <c r="D52" s="39">
        <f>(C52-$G$7)^2</f>
        <v>172.0177975308643</v>
      </c>
      <c r="K52" s="4" t="s">
        <v>56</v>
      </c>
      <c r="L52" s="77">
        <v>83</v>
      </c>
      <c r="M52" s="39">
        <f t="shared" si="0"/>
        <v>24.734044444444404</v>
      </c>
    </row>
    <row r="53" spans="2:19" x14ac:dyDescent="0.25">
      <c r="B53" s="4" t="s">
        <v>57</v>
      </c>
      <c r="C53" s="77">
        <v>95</v>
      </c>
      <c r="D53" s="39">
        <f>(C53-$G$7)^2</f>
        <v>3.5511308641975163</v>
      </c>
      <c r="K53" s="4" t="s">
        <v>57</v>
      </c>
      <c r="L53" s="77">
        <v>95</v>
      </c>
      <c r="M53" s="39">
        <f t="shared" si="0"/>
        <v>288.09404444444431</v>
      </c>
    </row>
    <row r="54" spans="2:19" x14ac:dyDescent="0.25">
      <c r="B54" s="4" t="s">
        <v>58</v>
      </c>
      <c r="C54" s="77">
        <v>100</v>
      </c>
      <c r="D54" s="39">
        <f>(C54-$G$7)^2</f>
        <v>47.395575308641924</v>
      </c>
      <c r="K54" s="4" t="s">
        <v>58</v>
      </c>
      <c r="L54" s="77">
        <v>87</v>
      </c>
      <c r="M54" s="39">
        <f t="shared" si="0"/>
        <v>80.520711111111041</v>
      </c>
    </row>
    <row r="55" spans="2:19" x14ac:dyDescent="0.25">
      <c r="B55" s="4" t="s">
        <v>59</v>
      </c>
      <c r="C55" s="77">
        <v>83</v>
      </c>
      <c r="D55" s="39">
        <f>(C55-$G$7)^2</f>
        <v>102.32446419753094</v>
      </c>
      <c r="K55" s="4" t="s">
        <v>59</v>
      </c>
      <c r="L55" s="77">
        <v>80</v>
      </c>
      <c r="M55" s="39">
        <f t="shared" si="0"/>
        <v>3.894044444444428</v>
      </c>
    </row>
    <row r="56" spans="2:19" x14ac:dyDescent="0.25">
      <c r="B56" s="4" t="s">
        <v>60</v>
      </c>
      <c r="C56" s="77">
        <v>191</v>
      </c>
      <c r="D56" s="39">
        <f>(C56-$G$7)^2</f>
        <v>9581.3644641975297</v>
      </c>
      <c r="K56" s="4" t="s">
        <v>60</v>
      </c>
      <c r="L56" s="77">
        <v>80</v>
      </c>
      <c r="M56" s="39">
        <f t="shared" si="0"/>
        <v>3.894044444444428</v>
      </c>
    </row>
    <row r="57" spans="2:19" x14ac:dyDescent="0.25">
      <c r="B57" s="4" t="s">
        <v>61</v>
      </c>
      <c r="C57" s="77">
        <v>75</v>
      </c>
      <c r="D57" s="39">
        <f>(C57-$G$7)^2</f>
        <v>328.17335308641987</v>
      </c>
      <c r="K57" s="4" t="s">
        <v>61</v>
      </c>
      <c r="L57" s="77">
        <v>72</v>
      </c>
      <c r="M57" s="39">
        <f t="shared" si="0"/>
        <v>36.320711111111159</v>
      </c>
    </row>
    <row r="58" spans="2:19" x14ac:dyDescent="0.25">
      <c r="B58" s="4" t="s">
        <v>62</v>
      </c>
      <c r="C58" s="77">
        <v>92</v>
      </c>
      <c r="D58" s="39">
        <f>(C58-$G$7)^2</f>
        <v>1.2444641975308728</v>
      </c>
      <c r="K58" s="4" t="s">
        <v>62</v>
      </c>
      <c r="L58" s="77">
        <v>68</v>
      </c>
      <c r="M58" s="39">
        <f t="shared" si="0"/>
        <v>100.53404444444453</v>
      </c>
    </row>
    <row r="59" spans="2:19" x14ac:dyDescent="0.25">
      <c r="B59" s="4" t="s">
        <v>63</v>
      </c>
      <c r="C59" s="77">
        <v>24</v>
      </c>
      <c r="D59" s="39">
        <f>(C59-$G$7)^2</f>
        <v>4776.9600197530872</v>
      </c>
      <c r="K59" s="4" t="s">
        <v>63</v>
      </c>
      <c r="L59" s="77">
        <v>22</v>
      </c>
      <c r="M59" s="39">
        <f t="shared" si="0"/>
        <v>3138.9873777777784</v>
      </c>
    </row>
    <row r="60" spans="2:19" x14ac:dyDescent="0.25">
      <c r="B60" s="4" t="s">
        <v>64</v>
      </c>
      <c r="C60" s="77">
        <v>83</v>
      </c>
      <c r="D60" s="39">
        <f>(C60-$G$7)^2</f>
        <v>102.32446419753094</v>
      </c>
      <c r="K60" s="4" t="s">
        <v>64</v>
      </c>
      <c r="L60" s="77">
        <v>50</v>
      </c>
      <c r="M60" s="39">
        <f t="shared" si="0"/>
        <v>785.49404444444463</v>
      </c>
    </row>
    <row r="61" spans="2:19" x14ac:dyDescent="0.25">
      <c r="B61" s="4" t="s">
        <v>65</v>
      </c>
      <c r="C61" s="77">
        <v>68</v>
      </c>
      <c r="D61" s="39">
        <f>(C61-$G$7)^2</f>
        <v>630.79113086419773</v>
      </c>
      <c r="K61" s="4" t="s">
        <v>65</v>
      </c>
      <c r="L61" s="77">
        <v>68</v>
      </c>
      <c r="M61" s="39">
        <f t="shared" si="0"/>
        <v>100.53404444444453</v>
      </c>
    </row>
    <row r="62" spans="2:19" x14ac:dyDescent="0.25">
      <c r="B62" s="4" t="s">
        <v>66</v>
      </c>
      <c r="C62" s="77">
        <v>91</v>
      </c>
      <c r="D62" s="39">
        <f>(C62-$G$7)^2</f>
        <v>4.475575308641992</v>
      </c>
      <c r="K62" s="4" t="s">
        <v>66</v>
      </c>
      <c r="L62" s="77">
        <v>77</v>
      </c>
      <c r="M62" s="39">
        <f t="shared" si="0"/>
        <v>1.054044444444453</v>
      </c>
    </row>
    <row r="63" spans="2:19" x14ac:dyDescent="0.25">
      <c r="B63" s="4" t="s">
        <v>67</v>
      </c>
      <c r="C63" s="77">
        <v>76</v>
      </c>
      <c r="D63" s="39">
        <f>(C63-$G$7)^2</f>
        <v>292.94224197530878</v>
      </c>
      <c r="K63" s="4" t="s">
        <v>67</v>
      </c>
      <c r="L63" s="77">
        <v>78</v>
      </c>
      <c r="M63" s="39">
        <f t="shared" si="0"/>
        <v>7.1111111111133341E-4</v>
      </c>
    </row>
    <row r="64" spans="2:19" x14ac:dyDescent="0.25">
      <c r="B64" s="4" t="s">
        <v>68</v>
      </c>
      <c r="C64" s="77">
        <v>95</v>
      </c>
      <c r="D64" s="39">
        <f>(C64-$G$7)^2</f>
        <v>3.5511308641975163</v>
      </c>
      <c r="K64" s="4" t="s">
        <v>68</v>
      </c>
      <c r="L64" s="77">
        <v>56</v>
      </c>
      <c r="M64" s="39">
        <f t="shared" si="0"/>
        <v>485.17404444444463</v>
      </c>
    </row>
    <row r="65" spans="2:13" x14ac:dyDescent="0.25">
      <c r="B65" s="4" t="s">
        <v>69</v>
      </c>
      <c r="C65" s="77">
        <v>79</v>
      </c>
      <c r="D65" s="39">
        <f>(C65-$G$7)^2</f>
        <v>199.24890864197542</v>
      </c>
      <c r="K65" s="4" t="s">
        <v>69</v>
      </c>
      <c r="L65" s="77">
        <v>94</v>
      </c>
      <c r="M65" s="39">
        <f t="shared" si="0"/>
        <v>255.14737777777765</v>
      </c>
    </row>
    <row r="66" spans="2:13" x14ac:dyDescent="0.25">
      <c r="B66" s="4" t="s">
        <v>70</v>
      </c>
      <c r="C66" s="77">
        <v>95</v>
      </c>
      <c r="D66" s="39">
        <f>(C66-$G$7)^2</f>
        <v>3.5511308641975163</v>
      </c>
      <c r="K66" s="4" t="s">
        <v>70</v>
      </c>
      <c r="L66" s="77">
        <v>73</v>
      </c>
      <c r="M66" s="39">
        <f t="shared" si="0"/>
        <v>25.267377777777821</v>
      </c>
    </row>
    <row r="67" spans="2:13" x14ac:dyDescent="0.25">
      <c r="B67" s="4" t="s">
        <v>71</v>
      </c>
      <c r="C67" s="77">
        <v>91</v>
      </c>
      <c r="D67" s="39">
        <f>(C67-$G$7)^2</f>
        <v>4.475575308641992</v>
      </c>
      <c r="K67" s="4" t="s">
        <v>71</v>
      </c>
      <c r="L67" s="77">
        <v>86</v>
      </c>
      <c r="M67" s="39">
        <f t="shared" si="0"/>
        <v>63.574044444444375</v>
      </c>
    </row>
    <row r="68" spans="2:13" x14ac:dyDescent="0.25">
      <c r="B68" s="4" t="s">
        <v>72</v>
      </c>
      <c r="C68" s="77">
        <v>100</v>
      </c>
      <c r="D68" s="39">
        <f>(C68-$G$7)^2</f>
        <v>47.395575308641924</v>
      </c>
      <c r="K68" s="4" t="s">
        <v>72</v>
      </c>
      <c r="L68" s="77">
        <v>83</v>
      </c>
      <c r="M68" s="39">
        <f t="shared" si="0"/>
        <v>24.734044444444404</v>
      </c>
    </row>
    <row r="69" spans="2:13" x14ac:dyDescent="0.25">
      <c r="B69" s="4" t="s">
        <v>73</v>
      </c>
      <c r="C69" s="77">
        <v>50</v>
      </c>
      <c r="D69" s="39">
        <f>(C69-$G$7)^2</f>
        <v>1858.9511308641979</v>
      </c>
      <c r="K69" s="4" t="s">
        <v>73</v>
      </c>
      <c r="L69" s="77">
        <v>83</v>
      </c>
      <c r="M69" s="39">
        <f t="shared" ref="M69:M132" si="1">(L69-$P$8)^2</f>
        <v>24.734044444444404</v>
      </c>
    </row>
    <row r="70" spans="2:13" x14ac:dyDescent="0.25">
      <c r="B70" s="4" t="s">
        <v>74</v>
      </c>
      <c r="C70" s="77">
        <v>91</v>
      </c>
      <c r="D70" s="39">
        <f>(C70-$G$7)^2</f>
        <v>4.475575308641992</v>
      </c>
      <c r="K70" s="4" t="s">
        <v>74</v>
      </c>
      <c r="L70" s="77">
        <v>86</v>
      </c>
      <c r="M70" s="39">
        <f t="shared" si="1"/>
        <v>63.574044444444375</v>
      </c>
    </row>
    <row r="71" spans="2:13" x14ac:dyDescent="0.25">
      <c r="B71" s="4" t="s">
        <v>75</v>
      </c>
      <c r="C71" s="77">
        <v>100</v>
      </c>
      <c r="D71" s="39">
        <f>(C71-$G$7)^2</f>
        <v>47.395575308641924</v>
      </c>
      <c r="K71" s="4" t="s">
        <v>75</v>
      </c>
      <c r="L71" s="77">
        <v>95</v>
      </c>
      <c r="M71" s="39">
        <f t="shared" si="1"/>
        <v>288.09404444444431</v>
      </c>
    </row>
    <row r="72" spans="2:13" x14ac:dyDescent="0.25">
      <c r="B72" s="4" t="s">
        <v>76</v>
      </c>
      <c r="C72" s="77">
        <v>95</v>
      </c>
      <c r="D72" s="39">
        <f>(C72-$G$7)^2</f>
        <v>3.5511308641975163</v>
      </c>
      <c r="K72" s="4" t="s">
        <v>76</v>
      </c>
      <c r="L72" s="77">
        <v>82</v>
      </c>
      <c r="M72" s="39">
        <f t="shared" si="1"/>
        <v>15.787377777777746</v>
      </c>
    </row>
    <row r="73" spans="2:13" x14ac:dyDescent="0.25">
      <c r="B73" s="4" t="s">
        <v>77</v>
      </c>
      <c r="C73" s="77">
        <v>95</v>
      </c>
      <c r="D73" s="39">
        <f>(C73-$G$7)^2</f>
        <v>3.5511308641975163</v>
      </c>
      <c r="K73" s="4" t="s">
        <v>77</v>
      </c>
      <c r="L73" s="77">
        <v>78</v>
      </c>
      <c r="M73" s="39">
        <f t="shared" si="1"/>
        <v>7.1111111111133341E-4</v>
      </c>
    </row>
    <row r="74" spans="2:13" x14ac:dyDescent="0.25">
      <c r="B74" s="4" t="s">
        <v>78</v>
      </c>
      <c r="C74" s="77">
        <v>91</v>
      </c>
      <c r="D74" s="39">
        <f>(C74-$G$7)^2</f>
        <v>4.475575308641992</v>
      </c>
      <c r="K74" s="4" t="s">
        <v>78</v>
      </c>
      <c r="L74" s="77">
        <v>90</v>
      </c>
      <c r="M74" s="39">
        <f t="shared" si="1"/>
        <v>143.36071111111102</v>
      </c>
    </row>
    <row r="75" spans="2:13" x14ac:dyDescent="0.25">
      <c r="B75" s="4" t="s">
        <v>79</v>
      </c>
      <c r="C75" s="77">
        <v>200</v>
      </c>
      <c r="D75" s="39">
        <f>(C75-$G$7)^2</f>
        <v>11424.28446419753</v>
      </c>
      <c r="K75" s="4" t="s">
        <v>79</v>
      </c>
      <c r="L75" s="77">
        <v>70</v>
      </c>
      <c r="M75" s="39">
        <f t="shared" si="1"/>
        <v>64.427377777777849</v>
      </c>
    </row>
    <row r="76" spans="2:13" x14ac:dyDescent="0.25">
      <c r="B76" s="4" t="s">
        <v>80</v>
      </c>
      <c r="C76" s="77">
        <v>95</v>
      </c>
      <c r="D76" s="39">
        <f>(C76-$G$7)^2</f>
        <v>3.5511308641975163</v>
      </c>
      <c r="K76" s="4" t="s">
        <v>80</v>
      </c>
      <c r="L76" s="77">
        <v>60</v>
      </c>
      <c r="M76" s="39">
        <f t="shared" si="1"/>
        <v>324.96071111111127</v>
      </c>
    </row>
    <row r="77" spans="2:13" x14ac:dyDescent="0.25">
      <c r="B77" s="4" t="s">
        <v>81</v>
      </c>
      <c r="C77" s="77">
        <v>100</v>
      </c>
      <c r="D77" s="39">
        <f>(C77-$G$7)^2</f>
        <v>47.395575308641924</v>
      </c>
      <c r="K77" s="4" t="s">
        <v>81</v>
      </c>
      <c r="L77" s="77">
        <v>79</v>
      </c>
      <c r="M77" s="39">
        <f t="shared" si="1"/>
        <v>0.94737777777776966</v>
      </c>
    </row>
    <row r="78" spans="2:13" x14ac:dyDescent="0.25">
      <c r="B78" s="4" t="s">
        <v>82</v>
      </c>
      <c r="C78" s="77">
        <v>87</v>
      </c>
      <c r="D78" s="39">
        <f>(C78-$G$7)^2</f>
        <v>37.400019753086468</v>
      </c>
      <c r="K78" s="4" t="s">
        <v>82</v>
      </c>
      <c r="L78" s="77">
        <v>85</v>
      </c>
      <c r="M78" s="39">
        <f t="shared" si="1"/>
        <v>48.627377777777717</v>
      </c>
    </row>
    <row r="79" spans="2:13" x14ac:dyDescent="0.25">
      <c r="B79" s="4" t="s">
        <v>83</v>
      </c>
      <c r="C79" s="77">
        <v>100</v>
      </c>
      <c r="D79" s="39">
        <f>(C79-$G$7)^2</f>
        <v>47.395575308641924</v>
      </c>
      <c r="K79" s="4" t="s">
        <v>83</v>
      </c>
      <c r="L79" s="77">
        <v>86</v>
      </c>
      <c r="M79" s="39">
        <f t="shared" si="1"/>
        <v>63.574044444444375</v>
      </c>
    </row>
    <row r="80" spans="2:13" x14ac:dyDescent="0.25">
      <c r="B80" s="4" t="s">
        <v>84</v>
      </c>
      <c r="C80" s="77">
        <v>87</v>
      </c>
      <c r="D80" s="39">
        <f>(C80-$G$7)^2</f>
        <v>37.400019753086468</v>
      </c>
      <c r="K80" s="4" t="s">
        <v>84</v>
      </c>
      <c r="L80" s="77">
        <v>76</v>
      </c>
      <c r="M80" s="39">
        <f t="shared" si="1"/>
        <v>4.1073777777777947</v>
      </c>
    </row>
    <row r="81" spans="2:13" x14ac:dyDescent="0.25">
      <c r="B81" s="4" t="s">
        <v>85</v>
      </c>
      <c r="C81" s="77">
        <v>100</v>
      </c>
      <c r="D81" s="39">
        <f>(C81-$G$7)^2</f>
        <v>47.395575308641924</v>
      </c>
      <c r="K81" s="4" t="s">
        <v>85</v>
      </c>
      <c r="L81" s="77">
        <v>86</v>
      </c>
      <c r="M81" s="39">
        <f t="shared" si="1"/>
        <v>63.574044444444375</v>
      </c>
    </row>
    <row r="82" spans="2:13" x14ac:dyDescent="0.25">
      <c r="B82" s="4" t="s">
        <v>86</v>
      </c>
      <c r="C82" s="77">
        <v>95</v>
      </c>
      <c r="D82" s="39">
        <f>(C82-$G$7)^2</f>
        <v>3.5511308641975163</v>
      </c>
      <c r="K82" s="4" t="s">
        <v>86</v>
      </c>
      <c r="L82" s="77">
        <v>86</v>
      </c>
      <c r="M82" s="39">
        <f t="shared" si="1"/>
        <v>63.574044444444375</v>
      </c>
    </row>
    <row r="83" spans="2:13" x14ac:dyDescent="0.25">
      <c r="B83" s="4" t="s">
        <v>87</v>
      </c>
      <c r="C83" s="77">
        <v>95</v>
      </c>
      <c r="D83" s="39">
        <f>(C83-$G$7)^2</f>
        <v>3.5511308641975163</v>
      </c>
      <c r="K83" s="4" t="s">
        <v>87</v>
      </c>
      <c r="L83" s="77">
        <v>74</v>
      </c>
      <c r="M83" s="39">
        <f t="shared" si="1"/>
        <v>16.214044444444479</v>
      </c>
    </row>
    <row r="84" spans="2:13" x14ac:dyDescent="0.25">
      <c r="B84" s="4" t="s">
        <v>88</v>
      </c>
      <c r="C84" s="77">
        <v>75</v>
      </c>
      <c r="D84" s="39">
        <f>(C84-$G$7)^2</f>
        <v>328.17335308641987</v>
      </c>
      <c r="K84" s="4" t="s">
        <v>88</v>
      </c>
      <c r="L84" s="77">
        <v>83</v>
      </c>
      <c r="M84" s="39">
        <f t="shared" si="1"/>
        <v>24.734044444444404</v>
      </c>
    </row>
    <row r="85" spans="2:13" x14ac:dyDescent="0.25">
      <c r="B85" s="4" t="s">
        <v>89</v>
      </c>
      <c r="C85" s="77">
        <v>91</v>
      </c>
      <c r="D85" s="39">
        <f>(C85-$G$7)^2</f>
        <v>4.475575308641992</v>
      </c>
      <c r="K85" s="4" t="s">
        <v>89</v>
      </c>
      <c r="L85" s="77">
        <v>90</v>
      </c>
      <c r="M85" s="39">
        <f t="shared" si="1"/>
        <v>143.36071111111102</v>
      </c>
    </row>
    <row r="86" spans="2:13" x14ac:dyDescent="0.25">
      <c r="B86" s="4" t="s">
        <v>90</v>
      </c>
      <c r="C86" s="77">
        <v>10</v>
      </c>
      <c r="D86" s="39">
        <f>(C86-$G$7)^2</f>
        <v>6908.1955753086422</v>
      </c>
      <c r="K86" s="4" t="s">
        <v>90</v>
      </c>
      <c r="L86" s="77">
        <v>10</v>
      </c>
      <c r="M86" s="39">
        <f t="shared" si="1"/>
        <v>4627.6273777777787</v>
      </c>
    </row>
    <row r="87" spans="2:13" x14ac:dyDescent="0.25">
      <c r="B87" s="4" t="s">
        <v>91</v>
      </c>
      <c r="C87" s="77">
        <v>87</v>
      </c>
      <c r="D87" s="39">
        <f>(C87-$G$7)^2</f>
        <v>37.400019753086468</v>
      </c>
      <c r="K87" s="4" t="s">
        <v>91</v>
      </c>
      <c r="L87" s="77">
        <v>85</v>
      </c>
      <c r="M87" s="39">
        <f t="shared" si="1"/>
        <v>48.627377777777717</v>
      </c>
    </row>
    <row r="88" spans="2:13" x14ac:dyDescent="0.25">
      <c r="B88" s="4" t="s">
        <v>92</v>
      </c>
      <c r="C88" s="77">
        <v>95</v>
      </c>
      <c r="D88" s="39">
        <f>(C88-$G$7)^2</f>
        <v>3.5511308641975163</v>
      </c>
      <c r="K88" s="4" t="s">
        <v>92</v>
      </c>
      <c r="L88" s="77">
        <v>78</v>
      </c>
      <c r="M88" s="39">
        <f t="shared" si="1"/>
        <v>7.1111111111133341E-4</v>
      </c>
    </row>
    <row r="89" spans="2:13" x14ac:dyDescent="0.25">
      <c r="B89" s="4" t="s">
        <v>93</v>
      </c>
      <c r="C89" s="77">
        <v>91</v>
      </c>
      <c r="D89" s="39">
        <f>(C89-$G$7)^2</f>
        <v>4.475575308641992</v>
      </c>
      <c r="K89" s="4" t="s">
        <v>93</v>
      </c>
      <c r="L89" s="77">
        <v>59</v>
      </c>
      <c r="M89" s="39">
        <f t="shared" si="1"/>
        <v>362.01404444444461</v>
      </c>
    </row>
    <row r="90" spans="2:13" x14ac:dyDescent="0.25">
      <c r="B90" s="4" t="s">
        <v>94</v>
      </c>
      <c r="C90" s="77">
        <v>100</v>
      </c>
      <c r="D90" s="39">
        <f>(C90-$G$7)^2</f>
        <v>47.395575308641924</v>
      </c>
      <c r="K90" s="4" t="s">
        <v>94</v>
      </c>
      <c r="L90" s="77">
        <v>87</v>
      </c>
      <c r="M90" s="39">
        <f t="shared" si="1"/>
        <v>80.520711111111041</v>
      </c>
    </row>
    <row r="91" spans="2:13" x14ac:dyDescent="0.25">
      <c r="B91" s="4" t="s">
        <v>95</v>
      </c>
      <c r="C91" s="77">
        <v>62</v>
      </c>
      <c r="D91" s="39">
        <f>(C91-$G$7)^2</f>
        <v>968.17779753086438</v>
      </c>
      <c r="K91" s="4" t="s">
        <v>95</v>
      </c>
      <c r="L91" s="77">
        <v>80</v>
      </c>
      <c r="M91" s="39">
        <f t="shared" si="1"/>
        <v>3.894044444444428</v>
      </c>
    </row>
    <row r="92" spans="2:13" x14ac:dyDescent="0.25">
      <c r="B92" s="4" t="s">
        <v>96</v>
      </c>
      <c r="C92" s="77">
        <v>87</v>
      </c>
      <c r="D92" s="39">
        <f>(C92-$G$7)^2</f>
        <v>37.400019753086468</v>
      </c>
      <c r="K92" s="4" t="s">
        <v>96</v>
      </c>
      <c r="L92" s="77">
        <v>76</v>
      </c>
      <c r="M92" s="39">
        <f t="shared" si="1"/>
        <v>4.1073777777777947</v>
      </c>
    </row>
    <row r="93" spans="2:13" x14ac:dyDescent="0.25">
      <c r="B93" s="4" t="s">
        <v>97</v>
      </c>
      <c r="C93" s="77">
        <v>187</v>
      </c>
      <c r="D93" s="39">
        <f>(C93-$G$7)^2</f>
        <v>8814.2889086419746</v>
      </c>
      <c r="K93" s="4" t="s">
        <v>97</v>
      </c>
      <c r="L93" s="77">
        <v>92</v>
      </c>
      <c r="M93" s="39">
        <f t="shared" si="1"/>
        <v>195.25404444444433</v>
      </c>
    </row>
    <row r="94" spans="2:13" x14ac:dyDescent="0.25">
      <c r="B94" s="4" t="s">
        <v>98</v>
      </c>
      <c r="C94" s="77">
        <v>75</v>
      </c>
      <c r="D94" s="39">
        <f>(C94-$G$7)^2</f>
        <v>328.17335308641987</v>
      </c>
      <c r="K94" s="4" t="s">
        <v>98</v>
      </c>
      <c r="L94" s="77">
        <v>61</v>
      </c>
      <c r="M94" s="39">
        <f t="shared" si="1"/>
        <v>289.90737777777792</v>
      </c>
    </row>
    <row r="95" spans="2:13" x14ac:dyDescent="0.25">
      <c r="B95" s="4" t="s">
        <v>99</v>
      </c>
      <c r="C95" s="77">
        <v>85</v>
      </c>
      <c r="D95" s="39">
        <f>(C95-$G$7)^2</f>
        <v>65.862241975308706</v>
      </c>
      <c r="K95" s="4" t="s">
        <v>99</v>
      </c>
      <c r="L95" s="77">
        <v>66</v>
      </c>
      <c r="M95" s="39">
        <f t="shared" si="1"/>
        <v>144.64071111111122</v>
      </c>
    </row>
    <row r="96" spans="2:13" x14ac:dyDescent="0.25">
      <c r="B96" s="4" t="s">
        <v>100</v>
      </c>
      <c r="C96" s="77">
        <v>87</v>
      </c>
      <c r="D96" s="39">
        <f>(C96-$G$7)^2</f>
        <v>37.400019753086468</v>
      </c>
      <c r="K96" s="4" t="s">
        <v>100</v>
      </c>
      <c r="L96" s="77">
        <v>57</v>
      </c>
      <c r="M96" s="39">
        <f t="shared" si="1"/>
        <v>442.12071111111129</v>
      </c>
    </row>
    <row r="97" spans="2:13" x14ac:dyDescent="0.25">
      <c r="B97" s="4" t="s">
        <v>101</v>
      </c>
      <c r="C97" s="77">
        <v>91</v>
      </c>
      <c r="D97" s="39">
        <f>(C97-$G$7)^2</f>
        <v>4.475575308641992</v>
      </c>
      <c r="K97" s="4" t="s">
        <v>101</v>
      </c>
      <c r="L97" s="77">
        <v>77</v>
      </c>
      <c r="M97" s="39">
        <f t="shared" si="1"/>
        <v>1.054044444444453</v>
      </c>
    </row>
    <row r="98" spans="2:13" x14ac:dyDescent="0.25">
      <c r="B98" s="4" t="s">
        <v>102</v>
      </c>
      <c r="C98" s="77">
        <v>92</v>
      </c>
      <c r="D98" s="39">
        <f>(C98-$G$7)^2</f>
        <v>1.2444641975308728</v>
      </c>
      <c r="K98" s="4" t="s">
        <v>102</v>
      </c>
      <c r="L98" s="77">
        <v>68</v>
      </c>
      <c r="M98" s="39">
        <f t="shared" si="1"/>
        <v>100.53404444444453</v>
      </c>
    </row>
    <row r="99" spans="2:13" x14ac:dyDescent="0.25">
      <c r="B99" s="4" t="s">
        <v>103</v>
      </c>
      <c r="C99" s="77">
        <v>70</v>
      </c>
      <c r="D99" s="39">
        <f>(C99-$G$7)^2</f>
        <v>534.32890864197543</v>
      </c>
      <c r="K99" s="4" t="s">
        <v>103</v>
      </c>
      <c r="L99" s="77">
        <v>70</v>
      </c>
      <c r="M99" s="39">
        <f t="shared" si="1"/>
        <v>64.427377777777849</v>
      </c>
    </row>
    <row r="100" spans="2:13" x14ac:dyDescent="0.25">
      <c r="B100" s="4" t="s">
        <v>104</v>
      </c>
      <c r="C100" s="77">
        <v>100</v>
      </c>
      <c r="D100" s="39">
        <f>(C100-$G$7)^2</f>
        <v>47.395575308641924</v>
      </c>
      <c r="K100" s="4" t="s">
        <v>104</v>
      </c>
      <c r="L100" s="77">
        <v>83</v>
      </c>
      <c r="M100" s="39">
        <f t="shared" si="1"/>
        <v>24.734044444444404</v>
      </c>
    </row>
    <row r="101" spans="2:13" x14ac:dyDescent="0.25">
      <c r="B101" s="4" t="s">
        <v>105</v>
      </c>
      <c r="C101" s="77">
        <v>79</v>
      </c>
      <c r="D101" s="39">
        <f>(C101-$G$7)^2</f>
        <v>199.24890864197542</v>
      </c>
      <c r="K101" s="4" t="s">
        <v>105</v>
      </c>
      <c r="L101" s="77">
        <v>63</v>
      </c>
      <c r="M101" s="39">
        <f t="shared" si="1"/>
        <v>225.80071111111124</v>
      </c>
    </row>
    <row r="102" spans="2:13" x14ac:dyDescent="0.25">
      <c r="B102" s="4" t="s">
        <v>106</v>
      </c>
      <c r="C102" s="77">
        <v>191</v>
      </c>
      <c r="D102" s="39">
        <f>(C102-$G$7)^2</f>
        <v>9581.3644641975297</v>
      </c>
      <c r="K102" s="4" t="s">
        <v>106</v>
      </c>
      <c r="L102" s="77">
        <v>82</v>
      </c>
      <c r="M102" s="39">
        <f t="shared" si="1"/>
        <v>15.787377777777746</v>
      </c>
    </row>
    <row r="103" spans="2:13" x14ac:dyDescent="0.25">
      <c r="B103" s="4" t="s">
        <v>107</v>
      </c>
      <c r="C103" s="77">
        <v>100</v>
      </c>
      <c r="D103" s="39">
        <f>(C103-$G$7)^2</f>
        <v>47.395575308641924</v>
      </c>
      <c r="K103" s="4" t="s">
        <v>107</v>
      </c>
      <c r="L103" s="77">
        <v>79</v>
      </c>
      <c r="M103" s="39">
        <f t="shared" si="1"/>
        <v>0.94737777777776966</v>
      </c>
    </row>
    <row r="104" spans="2:13" x14ac:dyDescent="0.25">
      <c r="B104" s="4" t="s">
        <v>140</v>
      </c>
      <c r="C104" s="77">
        <v>79</v>
      </c>
      <c r="D104" s="39">
        <f>(C104-$G$7)^2</f>
        <v>199.24890864197542</v>
      </c>
      <c r="K104" s="4" t="s">
        <v>140</v>
      </c>
      <c r="L104" s="77">
        <v>68</v>
      </c>
      <c r="M104" s="39">
        <f t="shared" si="1"/>
        <v>100.53404444444453</v>
      </c>
    </row>
    <row r="105" spans="2:13" x14ac:dyDescent="0.25">
      <c r="B105" s="4" t="s">
        <v>141</v>
      </c>
      <c r="C105" s="77">
        <v>100</v>
      </c>
      <c r="D105" s="39">
        <f>(C105-$G$7)^2</f>
        <v>47.395575308641924</v>
      </c>
      <c r="K105" s="4" t="s">
        <v>141</v>
      </c>
      <c r="L105" s="77">
        <v>91</v>
      </c>
      <c r="M105" s="39">
        <f t="shared" si="1"/>
        <v>168.30737777777767</v>
      </c>
    </row>
    <row r="106" spans="2:13" x14ac:dyDescent="0.25">
      <c r="B106" s="4" t="s">
        <v>142</v>
      </c>
      <c r="C106" s="77">
        <v>91</v>
      </c>
      <c r="D106" s="39">
        <f>(C106-$G$7)^2</f>
        <v>4.475575308641992</v>
      </c>
      <c r="K106" s="4" t="s">
        <v>142</v>
      </c>
      <c r="L106" s="77">
        <v>77</v>
      </c>
      <c r="M106" s="39">
        <f t="shared" si="1"/>
        <v>1.054044444444453</v>
      </c>
    </row>
    <row r="107" spans="2:13" x14ac:dyDescent="0.25">
      <c r="B107" s="4" t="s">
        <v>143</v>
      </c>
      <c r="C107" s="77">
        <v>79</v>
      </c>
      <c r="D107" s="39">
        <f>(C107-$G$7)^2</f>
        <v>199.24890864197542</v>
      </c>
      <c r="K107" s="4" t="s">
        <v>143</v>
      </c>
      <c r="L107" s="77">
        <v>68</v>
      </c>
      <c r="M107" s="39">
        <f t="shared" si="1"/>
        <v>100.53404444444453</v>
      </c>
    </row>
    <row r="108" spans="2:13" x14ac:dyDescent="0.25">
      <c r="B108" s="4" t="s">
        <v>144</v>
      </c>
      <c r="C108" s="77">
        <v>95</v>
      </c>
      <c r="D108" s="39">
        <f>(C108-$G$7)^2</f>
        <v>3.5511308641975163</v>
      </c>
      <c r="K108" s="4" t="s">
        <v>144</v>
      </c>
      <c r="L108" s="77">
        <v>78</v>
      </c>
      <c r="M108" s="39">
        <f t="shared" si="1"/>
        <v>7.1111111111133341E-4</v>
      </c>
    </row>
    <row r="109" spans="2:13" x14ac:dyDescent="0.25">
      <c r="B109" s="4" t="s">
        <v>145</v>
      </c>
      <c r="C109" s="77">
        <v>92</v>
      </c>
      <c r="D109" s="39">
        <f>(C109-$G$7)^2</f>
        <v>1.2444641975308728</v>
      </c>
      <c r="K109" s="4" t="s">
        <v>145</v>
      </c>
      <c r="L109" s="77">
        <v>68</v>
      </c>
      <c r="M109" s="39">
        <f t="shared" si="1"/>
        <v>100.53404444444453</v>
      </c>
    </row>
    <row r="110" spans="2:13" x14ac:dyDescent="0.25">
      <c r="B110" s="4" t="s">
        <v>146</v>
      </c>
      <c r="C110" s="77">
        <v>92</v>
      </c>
      <c r="D110" s="39">
        <f>(C110-$G$7)^2</f>
        <v>1.2444641975308728</v>
      </c>
      <c r="K110" s="4" t="s">
        <v>146</v>
      </c>
      <c r="L110" s="77">
        <v>68</v>
      </c>
      <c r="M110" s="39">
        <f t="shared" si="1"/>
        <v>100.53404444444453</v>
      </c>
    </row>
    <row r="111" spans="2:13" x14ac:dyDescent="0.25">
      <c r="B111" s="4" t="s">
        <v>147</v>
      </c>
      <c r="C111" s="77">
        <v>62</v>
      </c>
      <c r="D111" s="39">
        <f>(C111-$G$7)^2</f>
        <v>968.17779753086438</v>
      </c>
      <c r="K111" s="4" t="s">
        <v>147</v>
      </c>
      <c r="L111" s="77">
        <v>66</v>
      </c>
      <c r="M111" s="39">
        <f t="shared" si="1"/>
        <v>144.64071111111122</v>
      </c>
    </row>
    <row r="112" spans="2:13" x14ac:dyDescent="0.25">
      <c r="B112" s="4" t="s">
        <v>148</v>
      </c>
      <c r="C112" s="77">
        <v>100</v>
      </c>
      <c r="D112" s="39">
        <f>(C112-$G$7)^2</f>
        <v>47.395575308641924</v>
      </c>
      <c r="K112" s="4" t="s">
        <v>148</v>
      </c>
      <c r="L112" s="77">
        <v>83</v>
      </c>
      <c r="M112" s="39">
        <f t="shared" si="1"/>
        <v>24.734044444444404</v>
      </c>
    </row>
    <row r="113" spans="2:13" x14ac:dyDescent="0.25">
      <c r="B113" s="4" t="s">
        <v>149</v>
      </c>
      <c r="C113" s="77">
        <v>100</v>
      </c>
      <c r="D113" s="39">
        <f>(C113-$G$7)^2</f>
        <v>47.395575308641924</v>
      </c>
      <c r="K113" s="4" t="s">
        <v>149</v>
      </c>
      <c r="L113" s="77">
        <v>83</v>
      </c>
      <c r="M113" s="39">
        <f t="shared" si="1"/>
        <v>24.734044444444404</v>
      </c>
    </row>
    <row r="114" spans="2:13" x14ac:dyDescent="0.25">
      <c r="B114" s="4" t="s">
        <v>150</v>
      </c>
      <c r="C114" s="77">
        <v>91</v>
      </c>
      <c r="D114" s="39">
        <f>(C114-$G$7)^2</f>
        <v>4.475575308641992</v>
      </c>
      <c r="K114" s="4" t="s">
        <v>150</v>
      </c>
      <c r="L114" s="77">
        <v>81</v>
      </c>
      <c r="M114" s="39">
        <f t="shared" si="1"/>
        <v>8.8407111111110872</v>
      </c>
    </row>
    <row r="115" spans="2:13" x14ac:dyDescent="0.25">
      <c r="B115" s="4" t="s">
        <v>151</v>
      </c>
      <c r="C115" s="77">
        <v>100</v>
      </c>
      <c r="D115" s="39">
        <f>(C115-$G$7)^2</f>
        <v>47.395575308641924</v>
      </c>
      <c r="K115" s="4" t="s">
        <v>151</v>
      </c>
      <c r="L115" s="77">
        <v>75</v>
      </c>
      <c r="M115" s="39">
        <f t="shared" si="1"/>
        <v>9.1607111111111372</v>
      </c>
    </row>
    <row r="116" spans="2:13" x14ac:dyDescent="0.25">
      <c r="B116" s="4" t="s">
        <v>152</v>
      </c>
      <c r="C116" s="77">
        <v>92</v>
      </c>
      <c r="D116" s="39">
        <f>(C116-$G$7)^2</f>
        <v>1.2444641975308728</v>
      </c>
      <c r="K116" s="4" t="s">
        <v>152</v>
      </c>
      <c r="L116" s="77">
        <v>68</v>
      </c>
      <c r="M116" s="39">
        <f t="shared" si="1"/>
        <v>100.53404444444453</v>
      </c>
    </row>
    <row r="117" spans="2:13" x14ac:dyDescent="0.25">
      <c r="B117" s="4" t="s">
        <v>153</v>
      </c>
      <c r="C117" s="77">
        <v>92</v>
      </c>
      <c r="D117" s="39">
        <f>(C117-$G$7)^2</f>
        <v>1.2444641975308728</v>
      </c>
      <c r="K117" s="4" t="s">
        <v>153</v>
      </c>
      <c r="L117" s="77">
        <v>68</v>
      </c>
      <c r="M117" s="39">
        <f t="shared" si="1"/>
        <v>100.53404444444453</v>
      </c>
    </row>
    <row r="118" spans="2:13" x14ac:dyDescent="0.25">
      <c r="B118" s="4" t="s">
        <v>154</v>
      </c>
      <c r="C118" s="77">
        <v>95</v>
      </c>
      <c r="D118" s="39">
        <f>(C118-$G$7)^2</f>
        <v>3.5511308641975163</v>
      </c>
      <c r="K118" s="4" t="s">
        <v>154</v>
      </c>
      <c r="L118" s="77">
        <v>91</v>
      </c>
      <c r="M118" s="39">
        <f t="shared" si="1"/>
        <v>168.30737777777767</v>
      </c>
    </row>
    <row r="119" spans="2:13" x14ac:dyDescent="0.25">
      <c r="B119" s="4" t="s">
        <v>155</v>
      </c>
      <c r="C119" s="77">
        <v>100</v>
      </c>
      <c r="D119" s="39">
        <f>(C119-$G$7)^2</f>
        <v>47.395575308641924</v>
      </c>
      <c r="K119" s="4" t="s">
        <v>155</v>
      </c>
      <c r="L119" s="77">
        <v>87</v>
      </c>
      <c r="M119" s="39">
        <f t="shared" si="1"/>
        <v>80.520711111111041</v>
      </c>
    </row>
    <row r="120" spans="2:13" x14ac:dyDescent="0.25">
      <c r="B120" s="4" t="s">
        <v>156</v>
      </c>
      <c r="C120" s="77">
        <v>100</v>
      </c>
      <c r="D120" s="39">
        <f>(C120-$G$7)^2</f>
        <v>47.395575308641924</v>
      </c>
      <c r="K120" s="4" t="s">
        <v>156</v>
      </c>
      <c r="L120" s="77">
        <v>95</v>
      </c>
      <c r="M120" s="39">
        <f t="shared" si="1"/>
        <v>288.09404444444431</v>
      </c>
    </row>
    <row r="121" spans="2:13" x14ac:dyDescent="0.25">
      <c r="B121" s="4" t="s">
        <v>157</v>
      </c>
      <c r="C121" s="77">
        <v>95</v>
      </c>
      <c r="D121" s="39">
        <f>(C121-$G$7)^2</f>
        <v>3.5511308641975163</v>
      </c>
      <c r="K121" s="4" t="s">
        <v>157</v>
      </c>
      <c r="L121" s="77">
        <v>86</v>
      </c>
      <c r="M121" s="39">
        <f t="shared" si="1"/>
        <v>63.574044444444375</v>
      </c>
    </row>
    <row r="122" spans="2:13" x14ac:dyDescent="0.25">
      <c r="B122" s="4" t="s">
        <v>158</v>
      </c>
      <c r="C122" s="77">
        <v>91</v>
      </c>
      <c r="D122" s="39">
        <f>(C122-$G$7)^2</f>
        <v>4.475575308641992</v>
      </c>
      <c r="K122" s="4" t="s">
        <v>158</v>
      </c>
      <c r="L122" s="77">
        <v>95</v>
      </c>
      <c r="M122" s="39">
        <f t="shared" si="1"/>
        <v>288.09404444444431</v>
      </c>
    </row>
    <row r="123" spans="2:13" x14ac:dyDescent="0.25">
      <c r="B123" s="4" t="s">
        <v>159</v>
      </c>
      <c r="C123" s="77">
        <v>100</v>
      </c>
      <c r="D123" s="39">
        <f>(C123-$G$7)^2</f>
        <v>47.395575308641924</v>
      </c>
      <c r="K123" s="4" t="s">
        <v>159</v>
      </c>
      <c r="L123" s="77">
        <v>87</v>
      </c>
      <c r="M123" s="39">
        <f t="shared" si="1"/>
        <v>80.520711111111041</v>
      </c>
    </row>
    <row r="124" spans="2:13" x14ac:dyDescent="0.25">
      <c r="B124" s="4" t="s">
        <v>160</v>
      </c>
      <c r="C124" s="77">
        <v>79</v>
      </c>
      <c r="D124" s="39">
        <f>(C124-$G$7)^2</f>
        <v>199.24890864197542</v>
      </c>
      <c r="K124" s="4" t="s">
        <v>160</v>
      </c>
      <c r="L124" s="77">
        <v>84</v>
      </c>
      <c r="M124" s="39">
        <f t="shared" si="1"/>
        <v>35.680711111111059</v>
      </c>
    </row>
    <row r="125" spans="2:13" x14ac:dyDescent="0.25">
      <c r="B125" s="4" t="s">
        <v>161</v>
      </c>
      <c r="C125" s="77">
        <v>100</v>
      </c>
      <c r="D125" s="39">
        <f>(C125-$G$7)^2</f>
        <v>47.395575308641924</v>
      </c>
      <c r="K125" s="4" t="s">
        <v>161</v>
      </c>
      <c r="L125" s="77">
        <v>75</v>
      </c>
      <c r="M125" s="39">
        <f t="shared" si="1"/>
        <v>9.1607111111111372</v>
      </c>
    </row>
    <row r="126" spans="2:13" x14ac:dyDescent="0.25">
      <c r="B126" s="4" t="s">
        <v>162</v>
      </c>
      <c r="C126" s="77">
        <v>87</v>
      </c>
      <c r="D126" s="39">
        <f>(C126-$G$7)^2</f>
        <v>37.400019753086468</v>
      </c>
      <c r="K126" s="4" t="s">
        <v>162</v>
      </c>
      <c r="L126" s="77">
        <v>80</v>
      </c>
      <c r="M126" s="39">
        <f t="shared" si="1"/>
        <v>3.894044444444428</v>
      </c>
    </row>
    <row r="127" spans="2:13" x14ac:dyDescent="0.25">
      <c r="B127" s="4" t="s">
        <v>163</v>
      </c>
      <c r="C127" s="77">
        <v>95</v>
      </c>
      <c r="D127" s="39">
        <f>(C127-$G$7)^2</f>
        <v>3.5511308641975163</v>
      </c>
      <c r="K127" s="4" t="s">
        <v>163</v>
      </c>
      <c r="L127" s="77">
        <v>86</v>
      </c>
      <c r="M127" s="39">
        <f t="shared" si="1"/>
        <v>63.574044444444375</v>
      </c>
    </row>
    <row r="128" spans="2:13" x14ac:dyDescent="0.25">
      <c r="B128" s="4" t="s">
        <v>164</v>
      </c>
      <c r="C128" s="77">
        <v>79</v>
      </c>
      <c r="D128" s="39">
        <f>(C128-$G$7)^2</f>
        <v>199.24890864197542</v>
      </c>
      <c r="K128" s="4" t="s">
        <v>164</v>
      </c>
      <c r="L128" s="77">
        <v>78</v>
      </c>
      <c r="M128" s="39">
        <f t="shared" si="1"/>
        <v>7.1111111111133341E-4</v>
      </c>
    </row>
    <row r="129" spans="2:13" x14ac:dyDescent="0.25">
      <c r="B129" s="4" t="s">
        <v>165</v>
      </c>
      <c r="C129" s="77">
        <v>191</v>
      </c>
      <c r="D129" s="39">
        <f>(C129-$G$7)^2</f>
        <v>9581.3644641975297</v>
      </c>
      <c r="K129" s="4" t="s">
        <v>165</v>
      </c>
      <c r="L129" s="77">
        <v>65</v>
      </c>
      <c r="M129" s="39">
        <f t="shared" si="1"/>
        <v>169.69404444444456</v>
      </c>
    </row>
    <row r="130" spans="2:13" x14ac:dyDescent="0.25">
      <c r="B130" s="4" t="s">
        <v>166</v>
      </c>
      <c r="C130" s="77">
        <v>83</v>
      </c>
      <c r="D130" s="39">
        <f>(C130-$G$7)^2</f>
        <v>102.32446419753094</v>
      </c>
      <c r="K130" s="4" t="s">
        <v>166</v>
      </c>
      <c r="L130" s="77">
        <v>90</v>
      </c>
      <c r="M130" s="39">
        <f t="shared" si="1"/>
        <v>143.36071111111102</v>
      </c>
    </row>
    <row r="131" spans="2:13" x14ac:dyDescent="0.25">
      <c r="B131" s="4" t="s">
        <v>167</v>
      </c>
      <c r="C131" s="77">
        <v>92</v>
      </c>
      <c r="D131" s="39">
        <f>(C131-$G$7)^2</f>
        <v>1.2444641975308728</v>
      </c>
      <c r="K131" s="4" t="s">
        <v>167</v>
      </c>
      <c r="L131" s="77">
        <v>68</v>
      </c>
      <c r="M131" s="39">
        <f t="shared" si="1"/>
        <v>100.53404444444453</v>
      </c>
    </row>
    <row r="132" spans="2:13" x14ac:dyDescent="0.25">
      <c r="B132" s="4" t="s">
        <v>168</v>
      </c>
      <c r="C132" s="77">
        <v>91</v>
      </c>
      <c r="D132" s="39">
        <f>(C132-$G$7)^2</f>
        <v>4.475575308641992</v>
      </c>
      <c r="K132" s="4" t="s">
        <v>168</v>
      </c>
      <c r="L132" s="77">
        <v>81</v>
      </c>
      <c r="M132" s="39">
        <f t="shared" si="1"/>
        <v>8.8407111111110872</v>
      </c>
    </row>
    <row r="133" spans="2:13" x14ac:dyDescent="0.25">
      <c r="B133" s="4" t="s">
        <v>169</v>
      </c>
      <c r="C133" s="77">
        <v>70</v>
      </c>
      <c r="D133" s="39">
        <f>(C133-$G$7)^2</f>
        <v>534.32890864197543</v>
      </c>
      <c r="K133" s="4" t="s">
        <v>169</v>
      </c>
      <c r="L133" s="77">
        <v>64</v>
      </c>
      <c r="M133" s="39">
        <f t="shared" ref="M133:M196" si="2">(L133-$P$8)^2</f>
        <v>196.7473777777779</v>
      </c>
    </row>
    <row r="134" spans="2:13" x14ac:dyDescent="0.25">
      <c r="B134" s="4" t="s">
        <v>170</v>
      </c>
      <c r="C134" s="77">
        <v>100</v>
      </c>
      <c r="D134" s="39">
        <f>(C134-$G$7)^2</f>
        <v>47.395575308641924</v>
      </c>
      <c r="K134" s="4" t="s">
        <v>170</v>
      </c>
      <c r="L134" s="77">
        <v>83</v>
      </c>
      <c r="M134" s="39">
        <f t="shared" si="2"/>
        <v>24.734044444444404</v>
      </c>
    </row>
    <row r="135" spans="2:13" x14ac:dyDescent="0.25">
      <c r="B135" s="4" t="s">
        <v>171</v>
      </c>
      <c r="C135" s="77">
        <v>91</v>
      </c>
      <c r="D135" s="39">
        <f>(C135-$G$7)^2</f>
        <v>4.475575308641992</v>
      </c>
      <c r="K135" s="4" t="s">
        <v>171</v>
      </c>
      <c r="L135" s="77">
        <v>90</v>
      </c>
      <c r="M135" s="39">
        <f t="shared" si="2"/>
        <v>143.36071111111102</v>
      </c>
    </row>
    <row r="136" spans="2:13" x14ac:dyDescent="0.25">
      <c r="B136" s="4" t="s">
        <v>172</v>
      </c>
      <c r="C136" s="77">
        <v>100</v>
      </c>
      <c r="D136" s="39">
        <f>(C136-$G$7)^2</f>
        <v>47.395575308641924</v>
      </c>
      <c r="K136" s="4" t="s">
        <v>172</v>
      </c>
      <c r="L136" s="77">
        <v>83</v>
      </c>
      <c r="M136" s="39">
        <f t="shared" si="2"/>
        <v>24.734044444444404</v>
      </c>
    </row>
    <row r="137" spans="2:13" x14ac:dyDescent="0.25">
      <c r="B137" s="4" t="s">
        <v>173</v>
      </c>
      <c r="C137" s="77">
        <v>100</v>
      </c>
      <c r="D137" s="39">
        <f>(C137-$G$7)^2</f>
        <v>47.395575308641924</v>
      </c>
      <c r="K137" s="4" t="s">
        <v>173</v>
      </c>
      <c r="L137" s="77">
        <v>75</v>
      </c>
      <c r="M137" s="39">
        <f t="shared" si="2"/>
        <v>9.1607111111111372</v>
      </c>
    </row>
    <row r="138" spans="2:13" x14ac:dyDescent="0.25">
      <c r="B138" s="4" t="s">
        <v>174</v>
      </c>
      <c r="C138" s="77">
        <v>100</v>
      </c>
      <c r="D138" s="39">
        <f>(C138-$G$7)^2</f>
        <v>47.395575308641924</v>
      </c>
      <c r="K138" s="4" t="s">
        <v>174</v>
      </c>
      <c r="L138" s="77">
        <v>75</v>
      </c>
      <c r="M138" s="39">
        <f t="shared" si="2"/>
        <v>9.1607111111111372</v>
      </c>
    </row>
    <row r="139" spans="2:13" x14ac:dyDescent="0.25">
      <c r="B139" s="4" t="s">
        <v>175</v>
      </c>
      <c r="C139" s="77">
        <v>95</v>
      </c>
      <c r="D139" s="39">
        <f>(C139-$G$7)^2</f>
        <v>3.5511308641975163</v>
      </c>
      <c r="K139" s="4" t="s">
        <v>175</v>
      </c>
      <c r="L139" s="77">
        <v>86</v>
      </c>
      <c r="M139" s="39">
        <f t="shared" si="2"/>
        <v>63.574044444444375</v>
      </c>
    </row>
    <row r="140" spans="2:13" x14ac:dyDescent="0.25">
      <c r="B140" s="4" t="s">
        <v>176</v>
      </c>
      <c r="C140" s="77">
        <v>87</v>
      </c>
      <c r="D140" s="39">
        <f>(C140-$G$7)^2</f>
        <v>37.400019753086468</v>
      </c>
      <c r="K140" s="4" t="s">
        <v>176</v>
      </c>
      <c r="L140" s="77">
        <v>80</v>
      </c>
      <c r="M140" s="39">
        <f t="shared" si="2"/>
        <v>3.894044444444428</v>
      </c>
    </row>
    <row r="141" spans="2:13" x14ac:dyDescent="0.25">
      <c r="B141" s="4" t="s">
        <v>177</v>
      </c>
      <c r="C141" s="77">
        <v>91</v>
      </c>
      <c r="D141" s="39">
        <f>(C141-$G$7)^2</f>
        <v>4.475575308641992</v>
      </c>
      <c r="K141" s="4" t="s">
        <v>177</v>
      </c>
      <c r="L141" s="77">
        <v>86</v>
      </c>
      <c r="M141" s="39">
        <f t="shared" si="2"/>
        <v>63.574044444444375</v>
      </c>
    </row>
    <row r="142" spans="2:13" x14ac:dyDescent="0.25">
      <c r="B142" s="4" t="s">
        <v>178</v>
      </c>
      <c r="C142" s="77">
        <v>100</v>
      </c>
      <c r="D142" s="39">
        <f>(C142-$G$7)^2</f>
        <v>47.395575308641924</v>
      </c>
      <c r="K142" s="4" t="s">
        <v>178</v>
      </c>
      <c r="L142" s="77">
        <v>95</v>
      </c>
      <c r="M142" s="39">
        <f t="shared" si="2"/>
        <v>288.09404444444431</v>
      </c>
    </row>
    <row r="143" spans="2:13" x14ac:dyDescent="0.25">
      <c r="B143" s="4" t="s">
        <v>179</v>
      </c>
      <c r="C143" s="77">
        <v>183</v>
      </c>
      <c r="D143" s="39">
        <f>(C143-$G$7)^2</f>
        <v>8079.2133530864194</v>
      </c>
      <c r="K143" s="4" t="s">
        <v>179</v>
      </c>
      <c r="L143" s="77">
        <v>77</v>
      </c>
      <c r="M143" s="39">
        <f t="shared" si="2"/>
        <v>1.054044444444453</v>
      </c>
    </row>
    <row r="144" spans="2:13" x14ac:dyDescent="0.25">
      <c r="B144" s="4" t="s">
        <v>180</v>
      </c>
      <c r="C144" s="77">
        <v>92</v>
      </c>
      <c r="D144" s="39">
        <f>(C144-$G$7)^2</f>
        <v>1.2444641975308728</v>
      </c>
      <c r="K144" s="4" t="s">
        <v>180</v>
      </c>
      <c r="L144" s="77">
        <v>77</v>
      </c>
      <c r="M144" s="39">
        <f t="shared" si="2"/>
        <v>1.054044444444453</v>
      </c>
    </row>
    <row r="145" spans="2:13" x14ac:dyDescent="0.25">
      <c r="B145" s="4" t="s">
        <v>181</v>
      </c>
      <c r="C145" s="77">
        <v>87</v>
      </c>
      <c r="D145" s="39">
        <f>(C145-$G$7)^2</f>
        <v>37.400019753086468</v>
      </c>
      <c r="K145" s="4" t="s">
        <v>181</v>
      </c>
      <c r="L145" s="77">
        <v>71</v>
      </c>
      <c r="M145" s="39">
        <f t="shared" si="2"/>
        <v>49.3740444444445</v>
      </c>
    </row>
    <row r="146" spans="2:13" x14ac:dyDescent="0.25">
      <c r="B146" s="4" t="s">
        <v>182</v>
      </c>
      <c r="C146" s="77">
        <v>100</v>
      </c>
      <c r="D146" s="39">
        <f>(C146-$G$7)^2</f>
        <v>47.395575308641924</v>
      </c>
      <c r="K146" s="4" t="s">
        <v>182</v>
      </c>
      <c r="L146" s="77">
        <v>87</v>
      </c>
      <c r="M146" s="39">
        <f t="shared" si="2"/>
        <v>80.520711111111041</v>
      </c>
    </row>
    <row r="147" spans="2:13" x14ac:dyDescent="0.25">
      <c r="B147" s="4" t="s">
        <v>183</v>
      </c>
      <c r="C147" s="77">
        <v>79</v>
      </c>
      <c r="D147" s="39">
        <f>(C147-$G$7)^2</f>
        <v>199.24890864197542</v>
      </c>
      <c r="K147" s="4" t="s">
        <v>183</v>
      </c>
      <c r="L147" s="77">
        <v>89</v>
      </c>
      <c r="M147" s="39">
        <f t="shared" si="2"/>
        <v>120.41404444444436</v>
      </c>
    </row>
    <row r="148" spans="2:13" x14ac:dyDescent="0.25">
      <c r="B148" s="4" t="s">
        <v>184</v>
      </c>
      <c r="C148" s="77">
        <v>91</v>
      </c>
      <c r="D148" s="39">
        <f>(C148-$G$7)^2</f>
        <v>4.475575308641992</v>
      </c>
      <c r="K148" s="4" t="s">
        <v>184</v>
      </c>
      <c r="L148" s="77">
        <v>72</v>
      </c>
      <c r="M148" s="39">
        <f t="shared" si="2"/>
        <v>36.320711111111159</v>
      </c>
    </row>
    <row r="149" spans="2:13" x14ac:dyDescent="0.25">
      <c r="B149" s="4" t="s">
        <v>185</v>
      </c>
      <c r="C149" s="77">
        <v>95</v>
      </c>
      <c r="D149" s="39">
        <f>(C149-$G$7)^2</f>
        <v>3.5511308641975163</v>
      </c>
      <c r="K149" s="4" t="s">
        <v>185</v>
      </c>
      <c r="L149" s="77">
        <v>86</v>
      </c>
      <c r="M149" s="39">
        <f t="shared" si="2"/>
        <v>63.574044444444375</v>
      </c>
    </row>
    <row r="150" spans="2:13" x14ac:dyDescent="0.25">
      <c r="B150" s="4" t="s">
        <v>186</v>
      </c>
      <c r="C150" s="77">
        <v>15</v>
      </c>
      <c r="D150" s="39">
        <f>(C150-$G$7)^2</f>
        <v>6102.0400197530871</v>
      </c>
      <c r="K150" s="4" t="s">
        <v>186</v>
      </c>
      <c r="L150" s="77">
        <v>25</v>
      </c>
      <c r="M150" s="39">
        <f t="shared" si="2"/>
        <v>2811.8273777777781</v>
      </c>
    </row>
    <row r="151" spans="2:13" x14ac:dyDescent="0.25">
      <c r="B151" s="4" t="s">
        <v>187</v>
      </c>
      <c r="C151" s="77">
        <v>91</v>
      </c>
      <c r="D151" s="39">
        <f>(C151-$G$7)^2</f>
        <v>4.475575308641992</v>
      </c>
      <c r="K151" s="4" t="s">
        <v>187</v>
      </c>
      <c r="L151" s="77">
        <v>95</v>
      </c>
      <c r="M151" s="39">
        <f t="shared" si="2"/>
        <v>288.09404444444431</v>
      </c>
    </row>
    <row r="152" spans="2:13" x14ac:dyDescent="0.25">
      <c r="B152" s="4" t="s">
        <v>188</v>
      </c>
      <c r="C152" s="77">
        <v>100</v>
      </c>
      <c r="D152" s="39">
        <f>(C152-$G$7)^2</f>
        <v>47.395575308641924</v>
      </c>
      <c r="K152" s="4" t="s">
        <v>188</v>
      </c>
      <c r="L152" s="77">
        <v>87</v>
      </c>
      <c r="M152" s="39">
        <f t="shared" si="2"/>
        <v>80.520711111111041</v>
      </c>
    </row>
    <row r="153" spans="2:13" x14ac:dyDescent="0.25">
      <c r="B153" s="4" t="s">
        <v>189</v>
      </c>
      <c r="C153" s="77">
        <v>79</v>
      </c>
      <c r="D153" s="39">
        <f>(C153-$G$7)^2</f>
        <v>199.24890864197542</v>
      </c>
      <c r="K153" s="4" t="s">
        <v>189</v>
      </c>
      <c r="L153" s="77">
        <v>68</v>
      </c>
      <c r="M153" s="39">
        <f t="shared" si="2"/>
        <v>100.53404444444453</v>
      </c>
    </row>
    <row r="154" spans="2:13" x14ac:dyDescent="0.25">
      <c r="B154" s="4" t="s">
        <v>190</v>
      </c>
      <c r="C154" s="77">
        <v>79</v>
      </c>
      <c r="D154" s="39">
        <f>(C154-$G$7)^2</f>
        <v>199.24890864197542</v>
      </c>
      <c r="K154" s="4" t="s">
        <v>190</v>
      </c>
      <c r="L154" s="77">
        <v>73</v>
      </c>
      <c r="M154" s="39">
        <f t="shared" si="2"/>
        <v>25.267377777777821</v>
      </c>
    </row>
    <row r="155" spans="2:13" x14ac:dyDescent="0.25">
      <c r="B155" s="4" t="s">
        <v>191</v>
      </c>
      <c r="C155" s="77">
        <v>87</v>
      </c>
      <c r="D155" s="39">
        <f>(C155-$G$7)^2</f>
        <v>37.400019753086468</v>
      </c>
      <c r="K155" s="4" t="s">
        <v>191</v>
      </c>
      <c r="L155" s="77">
        <v>71</v>
      </c>
      <c r="M155" s="39">
        <f t="shared" si="2"/>
        <v>49.3740444444445</v>
      </c>
    </row>
    <row r="156" spans="2:13" x14ac:dyDescent="0.25">
      <c r="B156" s="4" t="s">
        <v>192</v>
      </c>
      <c r="C156" s="77">
        <v>95</v>
      </c>
      <c r="D156" s="39">
        <f>(C156-$G$7)^2</f>
        <v>3.5511308641975163</v>
      </c>
      <c r="K156" s="4" t="s">
        <v>192</v>
      </c>
      <c r="L156" s="77">
        <v>91</v>
      </c>
      <c r="M156" s="39">
        <f t="shared" si="2"/>
        <v>168.30737777777767</v>
      </c>
    </row>
    <row r="157" spans="2:13" x14ac:dyDescent="0.25">
      <c r="B157" s="4" t="s">
        <v>193</v>
      </c>
      <c r="C157" s="77">
        <v>95</v>
      </c>
      <c r="D157" s="39">
        <f>(C157-$G$7)^2</f>
        <v>3.5511308641975163</v>
      </c>
      <c r="K157" s="4" t="s">
        <v>193</v>
      </c>
      <c r="L157" s="77">
        <v>73</v>
      </c>
      <c r="M157" s="39">
        <f t="shared" si="2"/>
        <v>25.267377777777821</v>
      </c>
    </row>
    <row r="158" spans="2:13" x14ac:dyDescent="0.25">
      <c r="B158" s="4" t="s">
        <v>194</v>
      </c>
      <c r="C158" s="77">
        <v>80</v>
      </c>
      <c r="D158" s="39">
        <f>(C158-$G$7)^2</f>
        <v>172.0177975308643</v>
      </c>
      <c r="K158" s="4" t="s">
        <v>194</v>
      </c>
      <c r="L158" s="77">
        <v>70</v>
      </c>
      <c r="M158" s="39">
        <f t="shared" si="2"/>
        <v>64.427377777777849</v>
      </c>
    </row>
    <row r="159" spans="2:13" x14ac:dyDescent="0.25">
      <c r="B159" s="4" t="s">
        <v>195</v>
      </c>
      <c r="C159" s="77">
        <v>87</v>
      </c>
      <c r="D159" s="39">
        <f>(C159-$G$7)^2</f>
        <v>37.400019753086468</v>
      </c>
      <c r="K159" s="4" t="s">
        <v>195</v>
      </c>
      <c r="L159" s="77">
        <v>85</v>
      </c>
      <c r="M159" s="39">
        <f t="shared" si="2"/>
        <v>48.627377777777717</v>
      </c>
    </row>
    <row r="160" spans="2:13" x14ac:dyDescent="0.25">
      <c r="B160" s="4" t="s">
        <v>196</v>
      </c>
      <c r="C160" s="77">
        <v>70</v>
      </c>
      <c r="D160" s="39">
        <f>(C160-$G$7)^2</f>
        <v>534.32890864197543</v>
      </c>
      <c r="K160" s="4" t="s">
        <v>196</v>
      </c>
      <c r="L160" s="77">
        <v>70</v>
      </c>
      <c r="M160" s="39">
        <f t="shared" si="2"/>
        <v>64.427377777777849</v>
      </c>
    </row>
    <row r="161" spans="2:13" x14ac:dyDescent="0.25">
      <c r="B161" s="4" t="s">
        <v>197</v>
      </c>
      <c r="C161" s="77">
        <v>79</v>
      </c>
      <c r="D161" s="39">
        <f>(C161-$G$7)^2</f>
        <v>199.24890864197542</v>
      </c>
      <c r="K161" s="4" t="s">
        <v>197</v>
      </c>
      <c r="L161" s="77">
        <v>89</v>
      </c>
      <c r="M161" s="39">
        <f t="shared" si="2"/>
        <v>120.41404444444436</v>
      </c>
    </row>
    <row r="162" spans="2:13" x14ac:dyDescent="0.25">
      <c r="B162" s="4" t="s">
        <v>198</v>
      </c>
      <c r="C162" s="77">
        <v>79</v>
      </c>
      <c r="D162" s="39">
        <f>(C162-$G$7)^2</f>
        <v>199.24890864197542</v>
      </c>
      <c r="K162" s="4" t="s">
        <v>198</v>
      </c>
      <c r="L162" s="77">
        <v>89</v>
      </c>
      <c r="M162" s="39">
        <f t="shared" si="2"/>
        <v>120.41404444444436</v>
      </c>
    </row>
    <row r="163" spans="2:13" x14ac:dyDescent="0.25">
      <c r="B163" s="4" t="s">
        <v>199</v>
      </c>
      <c r="C163" s="77">
        <v>87</v>
      </c>
      <c r="D163" s="39">
        <f>(C163-$G$7)^2</f>
        <v>37.400019753086468</v>
      </c>
      <c r="K163" s="4" t="s">
        <v>199</v>
      </c>
      <c r="L163" s="77">
        <v>61</v>
      </c>
      <c r="M163" s="39">
        <f t="shared" si="2"/>
        <v>289.90737777777792</v>
      </c>
    </row>
    <row r="164" spans="2:13" x14ac:dyDescent="0.25">
      <c r="B164" s="4" t="s">
        <v>200</v>
      </c>
      <c r="C164" s="77">
        <v>100</v>
      </c>
      <c r="D164" s="39">
        <f>(C164-$G$7)^2</f>
        <v>47.395575308641924</v>
      </c>
      <c r="K164" s="4" t="s">
        <v>200</v>
      </c>
      <c r="L164" s="77">
        <v>79</v>
      </c>
      <c r="M164" s="39">
        <f t="shared" si="2"/>
        <v>0.94737777777776966</v>
      </c>
    </row>
    <row r="165" spans="2:13" x14ac:dyDescent="0.25">
      <c r="B165" s="4" t="s">
        <v>201</v>
      </c>
      <c r="C165" s="77">
        <v>83</v>
      </c>
      <c r="D165" s="39">
        <f>(C165-$G$7)^2</f>
        <v>102.32446419753094</v>
      </c>
      <c r="K165" s="4" t="s">
        <v>201</v>
      </c>
      <c r="L165" s="77">
        <v>80</v>
      </c>
      <c r="M165" s="39">
        <f t="shared" si="2"/>
        <v>3.894044444444428</v>
      </c>
    </row>
    <row r="166" spans="2:13" x14ac:dyDescent="0.25">
      <c r="B166" s="4" t="s">
        <v>202</v>
      </c>
      <c r="C166" s="77">
        <v>95</v>
      </c>
      <c r="D166" s="39">
        <f>(C166-$G$7)^2</f>
        <v>3.5511308641975163</v>
      </c>
      <c r="K166" s="4" t="s">
        <v>202</v>
      </c>
      <c r="L166" s="77">
        <v>43</v>
      </c>
      <c r="M166" s="39">
        <f t="shared" si="2"/>
        <v>1226.8673777777781</v>
      </c>
    </row>
    <row r="167" spans="2:13" x14ac:dyDescent="0.25">
      <c r="B167" s="4" t="s">
        <v>203</v>
      </c>
      <c r="C167" s="77">
        <v>91</v>
      </c>
      <c r="D167" s="39">
        <f>(C167-$G$7)^2</f>
        <v>4.475575308641992</v>
      </c>
      <c r="K167" s="4" t="s">
        <v>203</v>
      </c>
      <c r="L167" s="77">
        <v>84</v>
      </c>
      <c r="M167" s="39">
        <f t="shared" si="2"/>
        <v>35.680711111111059</v>
      </c>
    </row>
    <row r="168" spans="2:13" x14ac:dyDescent="0.25">
      <c r="B168" s="4" t="s">
        <v>204</v>
      </c>
      <c r="C168" s="77">
        <v>92</v>
      </c>
      <c r="D168" s="39">
        <f>(C168-$G$7)^2</f>
        <v>1.2444641975308728</v>
      </c>
      <c r="K168" s="4" t="s">
        <v>204</v>
      </c>
      <c r="L168" s="77">
        <v>68</v>
      </c>
      <c r="M168" s="39">
        <f t="shared" si="2"/>
        <v>100.53404444444453</v>
      </c>
    </row>
    <row r="169" spans="2:13" x14ac:dyDescent="0.25">
      <c r="B169" s="4" t="s">
        <v>205</v>
      </c>
      <c r="C169" s="77">
        <v>95</v>
      </c>
      <c r="D169" s="39">
        <f>(C169-$G$7)^2</f>
        <v>3.5511308641975163</v>
      </c>
      <c r="K169" s="4" t="s">
        <v>205</v>
      </c>
      <c r="L169" s="77">
        <v>86</v>
      </c>
      <c r="M169" s="39">
        <f t="shared" si="2"/>
        <v>63.574044444444375</v>
      </c>
    </row>
    <row r="170" spans="2:13" x14ac:dyDescent="0.25">
      <c r="B170" s="4" t="s">
        <v>206</v>
      </c>
      <c r="C170" s="77">
        <v>100</v>
      </c>
      <c r="D170" s="39">
        <f>(C170-$G$7)^2</f>
        <v>47.395575308641924</v>
      </c>
      <c r="K170" s="4" t="s">
        <v>206</v>
      </c>
      <c r="L170" s="77">
        <v>83</v>
      </c>
      <c r="M170" s="39">
        <f t="shared" si="2"/>
        <v>24.734044444444404</v>
      </c>
    </row>
    <row r="171" spans="2:13" x14ac:dyDescent="0.25">
      <c r="B171" s="4" t="s">
        <v>207</v>
      </c>
      <c r="C171" s="77">
        <v>95</v>
      </c>
      <c r="D171" s="39">
        <f>(C171-$G$7)^2</f>
        <v>3.5511308641975163</v>
      </c>
      <c r="K171" s="4" t="s">
        <v>207</v>
      </c>
      <c r="L171" s="77">
        <v>73</v>
      </c>
      <c r="M171" s="39">
        <f t="shared" si="2"/>
        <v>25.267377777777821</v>
      </c>
    </row>
    <row r="172" spans="2:13" x14ac:dyDescent="0.25">
      <c r="B172" s="4" t="s">
        <v>208</v>
      </c>
      <c r="C172" s="77">
        <v>75</v>
      </c>
      <c r="D172" s="39">
        <f>(C172-$G$7)^2</f>
        <v>328.17335308641987</v>
      </c>
      <c r="K172" s="4" t="s">
        <v>208</v>
      </c>
      <c r="L172" s="77">
        <v>92</v>
      </c>
      <c r="M172" s="39">
        <f t="shared" si="2"/>
        <v>195.25404444444433</v>
      </c>
    </row>
    <row r="173" spans="2:13" x14ac:dyDescent="0.25">
      <c r="B173" s="4" t="s">
        <v>209</v>
      </c>
      <c r="C173" s="77">
        <v>95</v>
      </c>
      <c r="D173" s="39">
        <f>(C173-$G$7)^2</f>
        <v>3.5511308641975163</v>
      </c>
      <c r="K173" s="4" t="s">
        <v>209</v>
      </c>
      <c r="L173" s="77">
        <v>78</v>
      </c>
      <c r="M173" s="39">
        <f t="shared" si="2"/>
        <v>7.1111111111133341E-4</v>
      </c>
    </row>
    <row r="174" spans="2:13" x14ac:dyDescent="0.25">
      <c r="B174" s="4" t="s">
        <v>210</v>
      </c>
      <c r="C174" s="77">
        <v>91</v>
      </c>
      <c r="D174" s="39">
        <f>(C174-$G$7)^2</f>
        <v>4.475575308641992</v>
      </c>
      <c r="K174" s="4" t="s">
        <v>210</v>
      </c>
      <c r="L174" s="77">
        <v>78</v>
      </c>
      <c r="M174" s="39">
        <f t="shared" si="2"/>
        <v>7.1111111111133341E-4</v>
      </c>
    </row>
    <row r="175" spans="2:13" x14ac:dyDescent="0.25">
      <c r="B175" s="4" t="s">
        <v>211</v>
      </c>
      <c r="C175" s="77">
        <v>100</v>
      </c>
      <c r="D175" s="39">
        <f>(C175-$G$7)^2</f>
        <v>47.395575308641924</v>
      </c>
      <c r="K175" s="4" t="s">
        <v>211</v>
      </c>
      <c r="L175" s="77">
        <v>83</v>
      </c>
      <c r="M175" s="39">
        <f t="shared" si="2"/>
        <v>24.734044444444404</v>
      </c>
    </row>
    <row r="176" spans="2:13" x14ac:dyDescent="0.25">
      <c r="B176" s="4" t="s">
        <v>212</v>
      </c>
      <c r="C176" s="77">
        <v>100</v>
      </c>
      <c r="D176" s="39">
        <f>(C176-$G$7)^2</f>
        <v>47.395575308641924</v>
      </c>
      <c r="K176" s="4" t="s">
        <v>212</v>
      </c>
      <c r="L176" s="77">
        <v>91</v>
      </c>
      <c r="M176" s="39">
        <f t="shared" si="2"/>
        <v>168.30737777777767</v>
      </c>
    </row>
    <row r="177" spans="2:13" x14ac:dyDescent="0.25">
      <c r="B177" s="4" t="s">
        <v>213</v>
      </c>
      <c r="C177" s="77">
        <v>100</v>
      </c>
      <c r="D177" s="39">
        <f>(C177-$G$7)^2</f>
        <v>47.395575308641924</v>
      </c>
      <c r="K177" s="4" t="s">
        <v>213</v>
      </c>
      <c r="L177" s="77">
        <v>95</v>
      </c>
      <c r="M177" s="39">
        <f t="shared" si="2"/>
        <v>288.09404444444431</v>
      </c>
    </row>
    <row r="178" spans="2:13" x14ac:dyDescent="0.25">
      <c r="B178" s="4" t="s">
        <v>214</v>
      </c>
      <c r="C178" s="77">
        <v>92</v>
      </c>
      <c r="D178" s="39">
        <f>(C178-$G$7)^2</f>
        <v>1.2444641975308728</v>
      </c>
      <c r="K178" s="4" t="s">
        <v>214</v>
      </c>
      <c r="L178" s="77">
        <v>86</v>
      </c>
      <c r="M178" s="39">
        <f t="shared" si="2"/>
        <v>63.574044444444375</v>
      </c>
    </row>
    <row r="179" spans="2:13" x14ac:dyDescent="0.25">
      <c r="B179" s="4" t="s">
        <v>215</v>
      </c>
      <c r="C179" s="77">
        <v>95</v>
      </c>
      <c r="D179" s="39">
        <f>(C179-$G$7)^2</f>
        <v>3.5511308641975163</v>
      </c>
      <c r="K179" s="4" t="s">
        <v>215</v>
      </c>
      <c r="L179" s="77">
        <v>60</v>
      </c>
      <c r="M179" s="39">
        <f t="shared" si="2"/>
        <v>324.96071111111127</v>
      </c>
    </row>
    <row r="180" spans="2:13" x14ac:dyDescent="0.25">
      <c r="B180" s="4" t="s">
        <v>216</v>
      </c>
      <c r="C180" s="77">
        <v>100</v>
      </c>
      <c r="D180" s="39">
        <f>(C180-$G$7)^2</f>
        <v>47.395575308641924</v>
      </c>
      <c r="K180" s="4" t="s">
        <v>216</v>
      </c>
      <c r="L180" s="77">
        <v>100</v>
      </c>
      <c r="M180" s="39">
        <f t="shared" si="2"/>
        <v>482.8273777777776</v>
      </c>
    </row>
    <row r="181" spans="2:13" x14ac:dyDescent="0.25">
      <c r="B181" s="4" t="s">
        <v>217</v>
      </c>
      <c r="C181" s="77">
        <v>95</v>
      </c>
      <c r="D181" s="39">
        <f>(C181-$G$7)^2</f>
        <v>3.5511308641975163</v>
      </c>
      <c r="K181" s="4" t="s">
        <v>217</v>
      </c>
      <c r="L181" s="77">
        <v>78</v>
      </c>
      <c r="M181" s="39">
        <f t="shared" si="2"/>
        <v>7.1111111111133341E-4</v>
      </c>
    </row>
    <row r="182" spans="2:13" x14ac:dyDescent="0.25">
      <c r="B182" s="4" t="s">
        <v>218</v>
      </c>
      <c r="C182" s="77">
        <v>100</v>
      </c>
      <c r="D182" s="39">
        <f>(C182-$G$7)^2</f>
        <v>47.395575308641924</v>
      </c>
      <c r="K182" s="4" t="s">
        <v>218</v>
      </c>
      <c r="L182" s="77">
        <v>91</v>
      </c>
      <c r="M182" s="39">
        <f t="shared" si="2"/>
        <v>168.30737777777767</v>
      </c>
    </row>
    <row r="183" spans="2:13" x14ac:dyDescent="0.25">
      <c r="B183" s="4" t="s">
        <v>219</v>
      </c>
      <c r="C183" s="77">
        <v>100</v>
      </c>
      <c r="D183" s="39">
        <f>(C183-$G$7)^2</f>
        <v>47.395575308641924</v>
      </c>
      <c r="K183" s="4" t="s">
        <v>219</v>
      </c>
      <c r="L183" s="77">
        <v>84</v>
      </c>
      <c r="M183" s="39">
        <f t="shared" si="2"/>
        <v>35.680711111111059</v>
      </c>
    </row>
    <row r="184" spans="2:13" x14ac:dyDescent="0.25">
      <c r="B184" s="4" t="s">
        <v>220</v>
      </c>
      <c r="C184" s="77">
        <v>100</v>
      </c>
      <c r="D184" s="39">
        <f>(C184-$G$7)^2</f>
        <v>47.395575308641924</v>
      </c>
      <c r="K184" s="4" t="s">
        <v>220</v>
      </c>
      <c r="L184" s="77">
        <v>87</v>
      </c>
      <c r="M184" s="39">
        <f t="shared" si="2"/>
        <v>80.520711111111041</v>
      </c>
    </row>
    <row r="185" spans="2:13" x14ac:dyDescent="0.25">
      <c r="B185" s="4" t="s">
        <v>221</v>
      </c>
      <c r="C185" s="77">
        <v>100</v>
      </c>
      <c r="D185" s="39">
        <f>(C185-$G$7)^2</f>
        <v>47.395575308641924</v>
      </c>
      <c r="K185" s="4" t="s">
        <v>221</v>
      </c>
      <c r="L185" s="77">
        <v>87</v>
      </c>
      <c r="M185" s="39">
        <f t="shared" si="2"/>
        <v>80.520711111111041</v>
      </c>
    </row>
    <row r="186" spans="2:13" x14ac:dyDescent="0.25">
      <c r="B186" s="4" t="s">
        <v>222</v>
      </c>
      <c r="C186" s="77">
        <v>92</v>
      </c>
      <c r="D186" s="39">
        <f>(C186-$G$7)^2</f>
        <v>1.2444641975308728</v>
      </c>
      <c r="K186" s="4" t="s">
        <v>222</v>
      </c>
      <c r="L186" s="77">
        <v>87</v>
      </c>
      <c r="M186" s="39">
        <f t="shared" si="2"/>
        <v>80.520711111111041</v>
      </c>
    </row>
    <row r="187" spans="2:13" x14ac:dyDescent="0.25">
      <c r="B187" s="4" t="s">
        <v>223</v>
      </c>
      <c r="C187" s="77">
        <v>100</v>
      </c>
      <c r="D187" s="39">
        <f>(C187-$G$7)^2</f>
        <v>47.395575308641924</v>
      </c>
      <c r="K187" s="4" t="s">
        <v>223</v>
      </c>
      <c r="L187" s="77">
        <v>87</v>
      </c>
      <c r="M187" s="39">
        <f t="shared" si="2"/>
        <v>80.520711111111041</v>
      </c>
    </row>
    <row r="188" spans="2:13" x14ac:dyDescent="0.25">
      <c r="B188" s="4" t="s">
        <v>224</v>
      </c>
      <c r="C188" s="77">
        <v>91</v>
      </c>
      <c r="D188" s="39">
        <f>(C188-$G$7)^2</f>
        <v>4.475575308641992</v>
      </c>
      <c r="K188" s="4" t="s">
        <v>224</v>
      </c>
      <c r="L188" s="77">
        <v>77</v>
      </c>
      <c r="M188" s="39">
        <f t="shared" si="2"/>
        <v>1.054044444444453</v>
      </c>
    </row>
    <row r="189" spans="2:13" x14ac:dyDescent="0.25">
      <c r="B189" s="4" t="s">
        <v>225</v>
      </c>
      <c r="C189" s="77">
        <v>91</v>
      </c>
      <c r="D189" s="39">
        <f>(C189-$G$7)^2</f>
        <v>4.475575308641992</v>
      </c>
      <c r="K189" s="4" t="s">
        <v>225</v>
      </c>
      <c r="L189" s="77">
        <v>54</v>
      </c>
      <c r="M189" s="39">
        <f t="shared" si="2"/>
        <v>577.28071111111126</v>
      </c>
    </row>
    <row r="190" spans="2:13" x14ac:dyDescent="0.25">
      <c r="B190" s="4" t="s">
        <v>226</v>
      </c>
      <c r="C190" s="77">
        <v>87</v>
      </c>
      <c r="D190" s="39">
        <f>(C190-$G$7)^2</f>
        <v>37.400019753086468</v>
      </c>
      <c r="K190" s="4" t="s">
        <v>226</v>
      </c>
      <c r="L190" s="77">
        <v>85</v>
      </c>
      <c r="M190" s="39">
        <f t="shared" si="2"/>
        <v>48.627377777777717</v>
      </c>
    </row>
    <row r="191" spans="2:13" x14ac:dyDescent="0.25">
      <c r="B191" s="4" t="s">
        <v>227</v>
      </c>
      <c r="C191" s="77">
        <v>137</v>
      </c>
      <c r="D191" s="39">
        <f>(C191-$G$7)^2</f>
        <v>1925.8444641975304</v>
      </c>
      <c r="K191" s="4" t="s">
        <v>227</v>
      </c>
      <c r="L191" s="77">
        <v>66</v>
      </c>
      <c r="M191" s="39">
        <f t="shared" si="2"/>
        <v>144.64071111111122</v>
      </c>
    </row>
    <row r="192" spans="2:13" x14ac:dyDescent="0.25">
      <c r="B192" s="4" t="s">
        <v>228</v>
      </c>
      <c r="C192" s="77">
        <v>100</v>
      </c>
      <c r="D192" s="39">
        <f>(C192-$G$7)^2</f>
        <v>47.395575308641924</v>
      </c>
      <c r="K192" s="4" t="s">
        <v>228</v>
      </c>
      <c r="L192" s="77">
        <v>70</v>
      </c>
      <c r="M192" s="39">
        <f t="shared" si="2"/>
        <v>64.427377777777849</v>
      </c>
    </row>
    <row r="193" spans="2:13" x14ac:dyDescent="0.25">
      <c r="B193" s="4" t="s">
        <v>229</v>
      </c>
      <c r="C193" s="77">
        <v>91</v>
      </c>
      <c r="D193" s="39">
        <f>(C193-$G$7)^2</f>
        <v>4.475575308641992</v>
      </c>
      <c r="K193" s="4" t="s">
        <v>229</v>
      </c>
      <c r="L193" s="77">
        <v>81</v>
      </c>
      <c r="M193" s="39">
        <f t="shared" si="2"/>
        <v>8.8407111111110872</v>
      </c>
    </row>
    <row r="194" spans="2:13" x14ac:dyDescent="0.25">
      <c r="B194" s="4" t="s">
        <v>230</v>
      </c>
      <c r="C194" s="77">
        <v>91</v>
      </c>
      <c r="D194" s="39">
        <f>(C194-$G$7)^2</f>
        <v>4.475575308641992</v>
      </c>
      <c r="K194" s="4" t="s">
        <v>230</v>
      </c>
      <c r="L194" s="77">
        <v>81</v>
      </c>
      <c r="M194" s="39">
        <f t="shared" si="2"/>
        <v>8.8407111111110872</v>
      </c>
    </row>
    <row r="195" spans="2:13" x14ac:dyDescent="0.25">
      <c r="B195" s="4" t="s">
        <v>231</v>
      </c>
      <c r="C195" s="77">
        <v>91</v>
      </c>
      <c r="D195" s="39">
        <f>(C195-$G$7)^2</f>
        <v>4.475575308641992</v>
      </c>
      <c r="K195" s="4" t="s">
        <v>231</v>
      </c>
      <c r="L195" s="77">
        <v>81</v>
      </c>
      <c r="M195" s="39">
        <f t="shared" si="2"/>
        <v>8.8407111111110872</v>
      </c>
    </row>
    <row r="196" spans="2:13" x14ac:dyDescent="0.25">
      <c r="B196" s="4" t="s">
        <v>232</v>
      </c>
      <c r="C196" s="77">
        <v>200</v>
      </c>
      <c r="D196" s="39">
        <f>(C196-$G$7)^2</f>
        <v>11424.28446419753</v>
      </c>
      <c r="K196" s="4" t="s">
        <v>232</v>
      </c>
      <c r="L196" s="77">
        <v>68</v>
      </c>
      <c r="M196" s="39">
        <f t="shared" si="2"/>
        <v>100.53404444444453</v>
      </c>
    </row>
    <row r="197" spans="2:13" x14ac:dyDescent="0.25">
      <c r="B197" s="4" t="s">
        <v>233</v>
      </c>
      <c r="C197" s="77">
        <v>104</v>
      </c>
      <c r="D197" s="39">
        <f>(C197-$G$7)^2</f>
        <v>118.47113086419745</v>
      </c>
      <c r="K197" s="4" t="s">
        <v>233</v>
      </c>
      <c r="L197" s="77">
        <v>86</v>
      </c>
      <c r="M197" s="39">
        <f t="shared" ref="M197:M228" si="3">(L197-$P$8)^2</f>
        <v>63.574044444444375</v>
      </c>
    </row>
    <row r="198" spans="2:13" x14ac:dyDescent="0.25">
      <c r="B198" s="4" t="s">
        <v>234</v>
      </c>
      <c r="C198" s="77">
        <v>95</v>
      </c>
      <c r="D198" s="39">
        <f>(C198-$G$7)^2</f>
        <v>3.5511308641975163</v>
      </c>
      <c r="K198" s="4" t="s">
        <v>234</v>
      </c>
      <c r="L198" s="77">
        <v>65</v>
      </c>
      <c r="M198" s="39">
        <f t="shared" si="3"/>
        <v>169.69404444444456</v>
      </c>
    </row>
    <row r="199" spans="2:13" x14ac:dyDescent="0.25">
      <c r="B199" s="4" t="s">
        <v>235</v>
      </c>
      <c r="C199" s="77">
        <v>83</v>
      </c>
      <c r="D199" s="39">
        <f>(C199-$G$7)^2</f>
        <v>102.32446419753094</v>
      </c>
      <c r="K199" s="4" t="s">
        <v>235</v>
      </c>
      <c r="L199" s="77">
        <v>70</v>
      </c>
      <c r="M199" s="39">
        <f t="shared" si="3"/>
        <v>64.427377777777849</v>
      </c>
    </row>
    <row r="200" spans="2:13" x14ac:dyDescent="0.25">
      <c r="B200" s="4" t="s">
        <v>236</v>
      </c>
      <c r="C200" s="77">
        <v>92</v>
      </c>
      <c r="D200" s="39">
        <f>(C200-$G$7)^2</f>
        <v>1.2444641975308728</v>
      </c>
      <c r="K200" s="4" t="s">
        <v>236</v>
      </c>
      <c r="L200" s="77">
        <v>68</v>
      </c>
      <c r="M200" s="39">
        <f t="shared" si="3"/>
        <v>100.53404444444453</v>
      </c>
    </row>
    <row r="201" spans="2:13" x14ac:dyDescent="0.25">
      <c r="B201" s="4" t="s">
        <v>237</v>
      </c>
      <c r="C201" s="77">
        <v>83</v>
      </c>
      <c r="D201" s="39">
        <f>(C201-$G$7)^2</f>
        <v>102.32446419753094</v>
      </c>
      <c r="K201" s="4" t="s">
        <v>237</v>
      </c>
      <c r="L201" s="77">
        <v>70</v>
      </c>
      <c r="M201" s="39">
        <f t="shared" si="3"/>
        <v>64.427377777777849</v>
      </c>
    </row>
    <row r="202" spans="2:13" x14ac:dyDescent="0.25">
      <c r="B202" s="4" t="s">
        <v>238</v>
      </c>
      <c r="C202" s="77">
        <v>70</v>
      </c>
      <c r="D202" s="39">
        <f>(C202-$G$7)^2</f>
        <v>534.32890864197543</v>
      </c>
      <c r="K202" s="4" t="s">
        <v>238</v>
      </c>
      <c r="L202" s="77">
        <v>64</v>
      </c>
      <c r="M202" s="39">
        <f t="shared" si="3"/>
        <v>196.7473777777779</v>
      </c>
    </row>
    <row r="203" spans="2:13" x14ac:dyDescent="0.25">
      <c r="B203" s="4" t="s">
        <v>239</v>
      </c>
      <c r="C203" s="77">
        <v>100</v>
      </c>
      <c r="D203" s="39">
        <f>(C203-$G$7)^2</f>
        <v>47.395575308641924</v>
      </c>
      <c r="K203" s="4" t="s">
        <v>239</v>
      </c>
      <c r="L203" s="77">
        <v>83</v>
      </c>
      <c r="M203" s="39">
        <f t="shared" si="3"/>
        <v>24.734044444444404</v>
      </c>
    </row>
    <row r="204" spans="2:13" x14ac:dyDescent="0.25">
      <c r="B204" s="4" t="s">
        <v>240</v>
      </c>
      <c r="C204" s="77">
        <v>100</v>
      </c>
      <c r="D204" s="39">
        <f>(C204-$G$7)^2</f>
        <v>47.395575308641924</v>
      </c>
      <c r="K204" s="4" t="s">
        <v>240</v>
      </c>
      <c r="L204" s="77">
        <v>100</v>
      </c>
      <c r="M204" s="39">
        <f t="shared" si="3"/>
        <v>482.8273777777776</v>
      </c>
    </row>
    <row r="205" spans="2:13" x14ac:dyDescent="0.25">
      <c r="B205" s="4" t="s">
        <v>241</v>
      </c>
      <c r="C205" s="77">
        <v>100</v>
      </c>
      <c r="D205" s="39">
        <f>(C205-$G$7)^2</f>
        <v>47.395575308641924</v>
      </c>
      <c r="K205" s="4" t="s">
        <v>241</v>
      </c>
      <c r="L205" s="77">
        <v>87</v>
      </c>
      <c r="M205" s="39">
        <f t="shared" si="3"/>
        <v>80.520711111111041</v>
      </c>
    </row>
    <row r="206" spans="2:13" x14ac:dyDescent="0.25">
      <c r="B206" s="4" t="s">
        <v>242</v>
      </c>
      <c r="C206" s="77">
        <v>91</v>
      </c>
      <c r="D206" s="39">
        <f>(C206-$G$7)^2</f>
        <v>4.475575308641992</v>
      </c>
      <c r="K206" s="4" t="s">
        <v>242</v>
      </c>
      <c r="L206" s="77">
        <v>68</v>
      </c>
      <c r="M206" s="39">
        <f t="shared" si="3"/>
        <v>100.53404444444453</v>
      </c>
    </row>
    <row r="207" spans="2:13" x14ac:dyDescent="0.25">
      <c r="B207" s="4" t="s">
        <v>243</v>
      </c>
      <c r="C207" s="77">
        <v>95</v>
      </c>
      <c r="D207" s="39">
        <f>(C207-$G$7)^2</f>
        <v>3.5511308641975163</v>
      </c>
      <c r="K207" s="4" t="s">
        <v>243</v>
      </c>
      <c r="L207" s="77">
        <v>69</v>
      </c>
      <c r="M207" s="39">
        <f t="shared" si="3"/>
        <v>81.480711111111191</v>
      </c>
    </row>
    <row r="208" spans="2:13" x14ac:dyDescent="0.25">
      <c r="B208" s="4" t="s">
        <v>244</v>
      </c>
      <c r="C208" s="77">
        <v>91</v>
      </c>
      <c r="D208" s="39">
        <f>(C208-$G$7)^2</f>
        <v>4.475575308641992</v>
      </c>
      <c r="K208" s="4" t="s">
        <v>244</v>
      </c>
      <c r="L208" s="77">
        <v>77</v>
      </c>
      <c r="M208" s="39">
        <f t="shared" si="3"/>
        <v>1.054044444444453</v>
      </c>
    </row>
    <row r="209" spans="2:13" x14ac:dyDescent="0.25">
      <c r="B209" s="4" t="s">
        <v>245</v>
      </c>
      <c r="C209" s="77">
        <v>91</v>
      </c>
      <c r="D209" s="39">
        <f>(C209-$G$7)^2</f>
        <v>4.475575308641992</v>
      </c>
      <c r="K209" s="4" t="s">
        <v>245</v>
      </c>
      <c r="L209" s="77">
        <v>86</v>
      </c>
      <c r="M209" s="39">
        <f t="shared" si="3"/>
        <v>63.574044444444375</v>
      </c>
    </row>
    <row r="210" spans="2:13" x14ac:dyDescent="0.25">
      <c r="B210" s="4" t="s">
        <v>246</v>
      </c>
      <c r="C210" s="77">
        <v>68</v>
      </c>
      <c r="D210" s="39">
        <f>(C210-$G$7)^2</f>
        <v>630.79113086419773</v>
      </c>
      <c r="K210" s="4" t="s">
        <v>246</v>
      </c>
      <c r="L210" s="77">
        <v>83</v>
      </c>
      <c r="M210" s="39">
        <f t="shared" si="3"/>
        <v>24.734044444444404</v>
      </c>
    </row>
    <row r="211" spans="2:13" x14ac:dyDescent="0.25">
      <c r="B211" s="4" t="s">
        <v>247</v>
      </c>
      <c r="C211" s="77">
        <v>91</v>
      </c>
      <c r="D211" s="39">
        <f>(C211-$G$7)^2</f>
        <v>4.475575308641992</v>
      </c>
      <c r="K211" s="4" t="s">
        <v>247</v>
      </c>
      <c r="L211" s="77">
        <v>95</v>
      </c>
      <c r="M211" s="39">
        <f t="shared" si="3"/>
        <v>288.09404444444431</v>
      </c>
    </row>
    <row r="212" spans="2:13" x14ac:dyDescent="0.25">
      <c r="B212" s="4" t="s">
        <v>248</v>
      </c>
      <c r="C212" s="77">
        <v>100</v>
      </c>
      <c r="D212" s="39">
        <f>(C212-$G$7)^2</f>
        <v>47.395575308641924</v>
      </c>
      <c r="K212" s="4" t="s">
        <v>248</v>
      </c>
      <c r="L212" s="77">
        <v>83</v>
      </c>
      <c r="M212" s="39">
        <f t="shared" si="3"/>
        <v>24.734044444444404</v>
      </c>
    </row>
    <row r="213" spans="2:13" x14ac:dyDescent="0.25">
      <c r="B213" s="4" t="s">
        <v>249</v>
      </c>
      <c r="C213" s="77">
        <v>65</v>
      </c>
      <c r="D213" s="39">
        <f>(C213-$G$7)^2</f>
        <v>790.48446419753111</v>
      </c>
      <c r="K213" s="4" t="s">
        <v>249</v>
      </c>
      <c r="L213" s="77">
        <v>85</v>
      </c>
      <c r="M213" s="39">
        <f t="shared" si="3"/>
        <v>48.627377777777717</v>
      </c>
    </row>
    <row r="214" spans="2:13" x14ac:dyDescent="0.25">
      <c r="B214" s="4" t="s">
        <v>250</v>
      </c>
      <c r="C214" s="77">
        <v>91</v>
      </c>
      <c r="D214" s="39">
        <f>(C214-$G$7)^2</f>
        <v>4.475575308641992</v>
      </c>
      <c r="K214" s="4" t="s">
        <v>250</v>
      </c>
      <c r="L214" s="77">
        <v>72</v>
      </c>
      <c r="M214" s="39">
        <f t="shared" si="3"/>
        <v>36.320711111111159</v>
      </c>
    </row>
    <row r="215" spans="2:13" x14ac:dyDescent="0.25">
      <c r="B215" s="4" t="s">
        <v>251</v>
      </c>
      <c r="C215" s="77">
        <v>100</v>
      </c>
      <c r="D215" s="39">
        <f>(C215-$G$7)^2</f>
        <v>47.395575308641924</v>
      </c>
      <c r="K215" s="4" t="s">
        <v>251</v>
      </c>
      <c r="L215" s="77">
        <v>91</v>
      </c>
      <c r="M215" s="39">
        <f t="shared" si="3"/>
        <v>168.30737777777767</v>
      </c>
    </row>
    <row r="216" spans="2:13" x14ac:dyDescent="0.25">
      <c r="B216" s="4" t="s">
        <v>252</v>
      </c>
      <c r="C216" s="77">
        <v>95</v>
      </c>
      <c r="D216" s="39">
        <f>(C216-$G$7)^2</f>
        <v>3.5511308641975163</v>
      </c>
      <c r="K216" s="4" t="s">
        <v>252</v>
      </c>
      <c r="L216" s="77">
        <v>91</v>
      </c>
      <c r="M216" s="39">
        <f t="shared" si="3"/>
        <v>168.30737777777767</v>
      </c>
    </row>
    <row r="217" spans="2:13" x14ac:dyDescent="0.25">
      <c r="B217" s="4" t="s">
        <v>253</v>
      </c>
      <c r="C217" s="77">
        <v>91</v>
      </c>
      <c r="D217" s="39">
        <f>(C217-$G$7)^2</f>
        <v>4.475575308641992</v>
      </c>
      <c r="K217" s="4" t="s">
        <v>253</v>
      </c>
      <c r="L217" s="77">
        <v>63</v>
      </c>
      <c r="M217" s="39">
        <f t="shared" si="3"/>
        <v>225.80071111111124</v>
      </c>
    </row>
    <row r="218" spans="2:13" x14ac:dyDescent="0.25">
      <c r="B218" s="4" t="s">
        <v>254</v>
      </c>
      <c r="C218" s="77">
        <v>90</v>
      </c>
      <c r="D218" s="39">
        <f>(C218-$G$7)^2</f>
        <v>9.70668641975311</v>
      </c>
      <c r="K218" s="4" t="s">
        <v>254</v>
      </c>
      <c r="L218" s="77">
        <v>91</v>
      </c>
      <c r="M218" s="39">
        <f t="shared" si="3"/>
        <v>168.30737777777767</v>
      </c>
    </row>
    <row r="219" spans="2:13" x14ac:dyDescent="0.25">
      <c r="B219" s="4" t="s">
        <v>255</v>
      </c>
      <c r="C219" s="77">
        <v>83</v>
      </c>
      <c r="D219" s="39">
        <f>(C219-$G$7)^2</f>
        <v>102.32446419753094</v>
      </c>
      <c r="K219" s="4" t="s">
        <v>255</v>
      </c>
      <c r="L219" s="77">
        <v>90</v>
      </c>
      <c r="M219" s="39">
        <f t="shared" si="3"/>
        <v>143.36071111111102</v>
      </c>
    </row>
    <row r="220" spans="2:13" x14ac:dyDescent="0.25">
      <c r="B220" s="4" t="s">
        <v>256</v>
      </c>
      <c r="C220" s="77">
        <v>100</v>
      </c>
      <c r="D220" s="39">
        <f>(C220-$G$7)^2</f>
        <v>47.395575308641924</v>
      </c>
      <c r="K220" s="4" t="s">
        <v>256</v>
      </c>
      <c r="L220" s="77">
        <v>70</v>
      </c>
      <c r="M220" s="39">
        <f t="shared" si="3"/>
        <v>64.427377777777849</v>
      </c>
    </row>
    <row r="221" spans="2:13" x14ac:dyDescent="0.25">
      <c r="B221" s="4" t="s">
        <v>257</v>
      </c>
      <c r="C221" s="77">
        <v>100</v>
      </c>
      <c r="D221" s="39">
        <f>(C221-$G$7)^2</f>
        <v>47.395575308641924</v>
      </c>
      <c r="K221" s="4" t="s">
        <v>257</v>
      </c>
      <c r="L221" s="77">
        <v>87</v>
      </c>
      <c r="M221" s="39">
        <f t="shared" si="3"/>
        <v>80.520711111111041</v>
      </c>
    </row>
    <row r="222" spans="2:13" x14ac:dyDescent="0.25">
      <c r="B222" s="4" t="s">
        <v>258</v>
      </c>
      <c r="C222" s="77">
        <v>87</v>
      </c>
      <c r="D222" s="39">
        <f>(C222-$G$7)^2</f>
        <v>37.400019753086468</v>
      </c>
      <c r="K222" s="4" t="s">
        <v>258</v>
      </c>
      <c r="L222" s="77">
        <v>66</v>
      </c>
      <c r="M222" s="39">
        <f t="shared" si="3"/>
        <v>144.64071111111122</v>
      </c>
    </row>
    <row r="223" spans="2:13" x14ac:dyDescent="0.25">
      <c r="B223" s="4" t="s">
        <v>259</v>
      </c>
      <c r="C223" s="77">
        <v>95</v>
      </c>
      <c r="D223" s="39">
        <f>(C223-$G$7)^2</f>
        <v>3.5511308641975163</v>
      </c>
      <c r="K223" s="4" t="s">
        <v>259</v>
      </c>
      <c r="L223" s="77">
        <v>82</v>
      </c>
      <c r="M223" s="39">
        <f t="shared" si="3"/>
        <v>15.787377777777746</v>
      </c>
    </row>
    <row r="224" spans="2:13" x14ac:dyDescent="0.25">
      <c r="B224" s="4" t="s">
        <v>260</v>
      </c>
      <c r="C224" s="77">
        <v>162</v>
      </c>
      <c r="D224" s="39">
        <f>(C224-$G$7)^2</f>
        <v>4745.0666864197528</v>
      </c>
      <c r="K224" s="4" t="s">
        <v>260</v>
      </c>
      <c r="L224" s="77">
        <v>79</v>
      </c>
      <c r="M224" s="39">
        <f t="shared" si="3"/>
        <v>0.94737777777776966</v>
      </c>
    </row>
    <row r="225" spans="2:13" x14ac:dyDescent="0.25">
      <c r="B225" s="4" t="s">
        <v>261</v>
      </c>
      <c r="C225" s="77">
        <v>100</v>
      </c>
      <c r="D225" s="39">
        <f>(C225-$G$7)^2</f>
        <v>47.395575308641924</v>
      </c>
      <c r="K225" s="4" t="s">
        <v>261</v>
      </c>
      <c r="L225" s="77">
        <v>100</v>
      </c>
      <c r="M225" s="39">
        <f t="shared" si="3"/>
        <v>482.8273777777776</v>
      </c>
    </row>
    <row r="226" spans="2:13" x14ac:dyDescent="0.25">
      <c r="B226" s="4" t="s">
        <v>262</v>
      </c>
      <c r="C226" s="77">
        <v>87</v>
      </c>
      <c r="D226" s="39">
        <f>(C226-$G$7)^2</f>
        <v>37.400019753086468</v>
      </c>
      <c r="K226" s="4" t="s">
        <v>262</v>
      </c>
      <c r="L226" s="77">
        <v>68</v>
      </c>
      <c r="M226" s="39">
        <f t="shared" si="3"/>
        <v>100.53404444444453</v>
      </c>
    </row>
    <row r="227" spans="2:13" x14ac:dyDescent="0.25">
      <c r="B227" s="4" t="s">
        <v>263</v>
      </c>
      <c r="C227" s="77">
        <v>87</v>
      </c>
      <c r="D227" s="39">
        <f>(C227-$G$7)^2</f>
        <v>37.400019753086468</v>
      </c>
      <c r="K227" s="4" t="s">
        <v>263</v>
      </c>
      <c r="L227" s="77">
        <v>61</v>
      </c>
      <c r="M227" s="39">
        <f t="shared" si="3"/>
        <v>289.90737777777792</v>
      </c>
    </row>
    <row r="228" spans="2:13" ht="14.4" thickBot="1" x14ac:dyDescent="0.3">
      <c r="B228" s="13" t="s">
        <v>264</v>
      </c>
      <c r="C228" s="89">
        <v>79</v>
      </c>
      <c r="D228" s="90">
        <f>(C228-$G$7)^2</f>
        <v>199.24890864197542</v>
      </c>
      <c r="K228" s="13" t="s">
        <v>264</v>
      </c>
      <c r="L228" s="89">
        <v>63</v>
      </c>
      <c r="M228" s="90">
        <f t="shared" si="3"/>
        <v>225.80071111111124</v>
      </c>
    </row>
  </sheetData>
  <mergeCells count="4">
    <mergeCell ref="B2:B3"/>
    <mergeCell ref="C2:C3"/>
    <mergeCell ref="K2:K3"/>
    <mergeCell ref="L2:L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LEESON14 Q1-8</vt:lpstr>
      <vt:lpstr>LEESON14 Q9-12</vt:lpstr>
      <vt:lpstr>LEESON14 Q13-14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 Florensia</dc:creator>
  <cp:lastModifiedBy>marwan alyemen</cp:lastModifiedBy>
  <dcterms:created xsi:type="dcterms:W3CDTF">2018-05-15T17:25:24Z</dcterms:created>
  <dcterms:modified xsi:type="dcterms:W3CDTF">2020-02-03T20:21:16Z</dcterms:modified>
</cp:coreProperties>
</file>