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i Florensia\Desktop\Road to UX Designer in AI\01 Udacity Programs\03 Data Science Challange (On-going)\02 Notes\"/>
    </mc:Choice>
  </mc:AlternateContent>
  <xr:revisionPtr revIDLastSave="0" documentId="13_ncr:1_{F85A9153-E74A-4CED-803D-29033097A150}" xr6:coauthVersionLast="32" xr6:coauthVersionMax="32" xr10:uidLastSave="{00000000-0000-0000-0000-000000000000}"/>
  <bookViews>
    <workbookView xWindow="0" yWindow="0" windowWidth="14400" windowHeight="11130" xr2:uid="{7980463D-1418-4757-A733-9989B175E273}"/>
  </bookViews>
  <sheets>
    <sheet name="Lesson 16" sheetId="1" r:id="rId1"/>
    <sheet name="Lesson 17" sheetId="8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8" l="1"/>
  <c r="P8" i="8"/>
  <c r="P7" i="8"/>
  <c r="P6" i="8"/>
  <c r="H29" i="8"/>
  <c r="G6" i="8"/>
  <c r="D4" i="8" l="1"/>
  <c r="V27" i="1" l="1"/>
  <c r="V23" i="1"/>
  <c r="V19" i="1"/>
  <c r="V8" i="1"/>
  <c r="P28" i="1"/>
  <c r="P22" i="1"/>
  <c r="P12" i="1"/>
  <c r="O11" i="1"/>
  <c r="P11" i="1" s="1"/>
  <c r="O10" i="1"/>
  <c r="O9" i="1"/>
  <c r="P9" i="1" s="1"/>
  <c r="J25" i="1"/>
  <c r="J24" i="1"/>
  <c r="J23" i="1"/>
  <c r="J22" i="1"/>
  <c r="J12" i="1"/>
  <c r="J11" i="1"/>
  <c r="J10" i="1"/>
  <c r="J9" i="1"/>
  <c r="D10" i="1"/>
  <c r="D11" i="1"/>
  <c r="D9" i="1"/>
  <c r="D34" i="8" l="1"/>
  <c r="D25" i="8" l="1"/>
  <c r="D9" i="8"/>
  <c r="D21" i="8"/>
  <c r="D33" i="8"/>
  <c r="D17" i="8"/>
  <c r="D5" i="8"/>
  <c r="D29" i="8"/>
  <c r="D13" i="8"/>
  <c r="D73" i="8"/>
  <c r="D65" i="8"/>
  <c r="D57" i="8"/>
  <c r="D49" i="8"/>
  <c r="D37" i="8"/>
  <c r="D32" i="8"/>
  <c r="D28" i="8"/>
  <c r="D24" i="8"/>
  <c r="D20" i="8"/>
  <c r="D16" i="8"/>
  <c r="D12" i="8"/>
  <c r="D8" i="8"/>
  <c r="D72" i="8"/>
  <c r="D68" i="8"/>
  <c r="D64" i="8"/>
  <c r="D60" i="8"/>
  <c r="D56" i="8"/>
  <c r="D52" i="8"/>
  <c r="D48" i="8"/>
  <c r="D44" i="8"/>
  <c r="D40" i="8"/>
  <c r="D36" i="8"/>
  <c r="D31" i="8"/>
  <c r="D27" i="8"/>
  <c r="D23" i="8"/>
  <c r="D19" i="8"/>
  <c r="D15" i="8"/>
  <c r="D11" i="8"/>
  <c r="D7" i="8"/>
  <c r="D71" i="8"/>
  <c r="D67" i="8"/>
  <c r="D63" i="8"/>
  <c r="D59" i="8"/>
  <c r="D55" i="8"/>
  <c r="D51" i="8"/>
  <c r="D47" i="8"/>
  <c r="D43" i="8"/>
  <c r="D39" i="8"/>
  <c r="D35" i="8"/>
  <c r="D69" i="8"/>
  <c r="D61" i="8"/>
  <c r="D53" i="8"/>
  <c r="D45" i="8"/>
  <c r="D41" i="8"/>
  <c r="D30" i="8"/>
  <c r="D26" i="8"/>
  <c r="D22" i="8"/>
  <c r="D18" i="8"/>
  <c r="D14" i="8"/>
  <c r="D10" i="8"/>
  <c r="D6" i="8"/>
  <c r="D70" i="8"/>
  <c r="D66" i="8"/>
  <c r="D62" i="8"/>
  <c r="D58" i="8"/>
  <c r="D54" i="8"/>
  <c r="D50" i="8"/>
  <c r="D46" i="8"/>
  <c r="D42" i="8"/>
  <c r="D38" i="8"/>
  <c r="G10" i="8" l="1"/>
  <c r="G14" i="8" s="1"/>
  <c r="H18" i="8" l="1"/>
  <c r="H17" i="8"/>
</calcChain>
</file>

<file path=xl/sharedStrings.xml><?xml version="1.0" encoding="utf-8"?>
<sst xmlns="http://schemas.openxmlformats.org/spreadsheetml/2006/main" count="162" uniqueCount="121">
  <si>
    <t>#1</t>
  </si>
  <si>
    <t>#6</t>
  </si>
  <si>
    <t>#5</t>
  </si>
  <si>
    <t>#2</t>
  </si>
  <si>
    <t>#4</t>
  </si>
  <si>
    <t>#3</t>
  </si>
  <si>
    <t>#7</t>
  </si>
  <si>
    <t>#8</t>
  </si>
  <si>
    <t>#9</t>
  </si>
  <si>
    <t>#10</t>
  </si>
  <si>
    <t>Item#</t>
  </si>
  <si>
    <t>Squared Deviation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</si>
  <si>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</si>
  <si>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Calibri"/>
        <family val="2"/>
        <scheme val="minor"/>
      </rP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/n</t>
    </r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</si>
  <si>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</si>
  <si>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</si>
  <si>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</si>
  <si>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</si>
  <si>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</si>
  <si>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</si>
  <si>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</si>
  <si>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</si>
  <si>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</si>
  <si>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</si>
  <si>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</si>
  <si>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</si>
  <si>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</si>
  <si>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</si>
  <si>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</si>
  <si>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</si>
  <si>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</si>
  <si>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</si>
  <si>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</si>
  <si>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</si>
  <si>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</si>
  <si>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</si>
  <si>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</si>
  <si>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</si>
  <si>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</si>
  <si>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</si>
  <si>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</si>
  <si>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</si>
  <si>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</si>
  <si>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</si>
  <si>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</si>
  <si>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</si>
  <si>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</si>
  <si>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</si>
  <si>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</si>
  <si>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</si>
  <si>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</si>
  <si>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</si>
  <si>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</si>
  <si>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</si>
  <si>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</si>
  <si>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</si>
  <si>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</si>
  <si>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</si>
  <si>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</si>
  <si>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</si>
  <si>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</si>
  <si>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</si>
  <si>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</si>
  <si>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</si>
  <si>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</si>
  <si>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</si>
  <si>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</si>
  <si>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</si>
  <si>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</si>
  <si>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</si>
  <si>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</si>
  <si>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</si>
  <si>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</si>
  <si>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</si>
  <si>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r>
      <t>Mean (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</t>
    </r>
  </si>
  <si>
    <r>
      <t>Variance (</t>
    </r>
    <r>
      <rPr>
        <b/>
        <sz val="11"/>
        <color theme="1"/>
        <rFont val="Calibri"/>
        <family val="2"/>
      </rPr>
      <t>σ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  <scheme val="minor"/>
      </rPr>
      <t>)</t>
    </r>
  </si>
  <si>
    <t>Standard Deviation (σ)</t>
  </si>
  <si>
    <r>
      <rPr>
        <b/>
        <sz val="11"/>
        <color theme="1"/>
        <rFont val="Calibri"/>
        <family val="2"/>
      </rPr>
      <t>√</t>
    </r>
    <r>
      <rPr>
        <b/>
        <sz val="11"/>
        <color theme="1"/>
        <rFont val="MS Reference Sans Serif"/>
        <family val="2"/>
      </rPr>
      <t>(Σ</t>
    </r>
    <r>
      <rPr>
        <b/>
        <sz val="11"/>
        <color theme="1"/>
        <rFont val="Calibri"/>
        <family val="2"/>
        <scheme val="minor"/>
      </rP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/n)  OR  √(</t>
    </r>
    <r>
      <rPr>
        <b/>
        <sz val="11"/>
        <color theme="1"/>
        <rFont val="Calibri"/>
        <family val="2"/>
      </rPr>
      <t>σ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)</t>
    </r>
  </si>
  <si>
    <t>Quiz 2: Z-Scored</t>
  </si>
  <si>
    <r>
      <t>Mean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)</t>
    </r>
  </si>
  <si>
    <r>
      <t>Standard Deviation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</t>
    </r>
  </si>
  <si>
    <t>Z-Scores</t>
  </si>
  <si>
    <t>For X</t>
  </si>
  <si>
    <t>Quiz 4: Social Media</t>
  </si>
  <si>
    <t>For Z-Scores</t>
  </si>
  <si>
    <t>X</t>
  </si>
  <si>
    <t>Quiz 5: Social Media</t>
  </si>
  <si>
    <t>Andy</t>
  </si>
  <si>
    <t>Chantee</t>
  </si>
  <si>
    <t>Vidya</t>
  </si>
  <si>
    <t>Luis</t>
  </si>
  <si>
    <t>Quiz 10: Scores</t>
  </si>
  <si>
    <t>Name</t>
  </si>
  <si>
    <t>Sharon</t>
  </si>
  <si>
    <t>Jill</t>
  </si>
  <si>
    <t>Steve</t>
  </si>
  <si>
    <t>Roman</t>
  </si>
  <si>
    <t>Score (X)</t>
  </si>
  <si>
    <t>Quiz 11: Grade on a curve</t>
  </si>
  <si>
    <t>Psychology Class' Grade</t>
  </si>
  <si>
    <t>My Score (X)</t>
  </si>
  <si>
    <t>My Z-Score</t>
  </si>
  <si>
    <t>Biology Class' Grade</t>
  </si>
  <si>
    <t>Quiz 13: SD</t>
  </si>
  <si>
    <t>Z-Score</t>
  </si>
  <si>
    <t>Quiz 15: Which SD</t>
  </si>
  <si>
    <t>SD1</t>
  </si>
  <si>
    <t>SD2</t>
  </si>
  <si>
    <t>SD3</t>
  </si>
  <si>
    <t>IQ Score</t>
  </si>
  <si>
    <t>Quiz 7-9: IQ Score Population</t>
  </si>
  <si>
    <t>Quiz 14: Football</t>
  </si>
  <si>
    <t>Number of games (N)</t>
  </si>
  <si>
    <t>Variable</t>
  </si>
  <si>
    <t>σ</t>
  </si>
  <si>
    <t>µ</t>
  </si>
  <si>
    <t>Hours of Sleep</t>
  </si>
  <si>
    <t>Temporal Score (%)</t>
  </si>
  <si>
    <t>Recognition Score (%)</t>
  </si>
  <si>
    <t>Quiz 23: What Score?</t>
  </si>
  <si>
    <t>Quiz 20-22: BBC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</si>
</sst>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\-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MS Reference Sans Serif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164" fontId="0" fillId="2" borderId="8" xfId="0" applyNumberFormat="1" applyFill="1" applyBorder="1"/>
    <xf numFmtId="164" fontId="0" fillId="2" borderId="1" xfId="0" applyNumberFormat="1" applyFill="1" applyBorder="1"/>
    <xf numFmtId="2" fontId="0" fillId="2" borderId="9" xfId="0" applyNumberFormat="1" applyFill="1" applyBorder="1"/>
    <xf numFmtId="0" fontId="1" fillId="4" borderId="16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23" xfId="0" applyFill="1" applyBorder="1"/>
    <xf numFmtId="0" fontId="0" fillId="2" borderId="22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164" fontId="0" fillId="2" borderId="6" xfId="0" applyNumberFormat="1" applyFill="1" applyBorder="1"/>
    <xf numFmtId="0" fontId="1" fillId="2" borderId="16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 vertical="center" wrapText="1"/>
    </xf>
    <xf numFmtId="2" fontId="1" fillId="4" borderId="14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2" fontId="1" fillId="3" borderId="1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2" fontId="0" fillId="2" borderId="28" xfId="0" applyNumberFormat="1" applyFill="1" applyBorder="1"/>
    <xf numFmtId="0" fontId="1" fillId="5" borderId="12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29" xfId="0" applyNumberFormat="1" applyFont="1" applyFill="1" applyBorder="1" applyAlignment="1">
      <alignment horizontal="center" vertical="center"/>
    </xf>
    <xf numFmtId="2" fontId="0" fillId="2" borderId="28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2" fontId="0" fillId="2" borderId="0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29" xfId="0" applyNumberFormat="1" applyFont="1" applyFill="1" applyBorder="1" applyAlignment="1">
      <alignment horizontal="center"/>
    </xf>
    <xf numFmtId="2" fontId="0" fillId="2" borderId="28" xfId="0" applyNumberFormat="1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" fontId="0" fillId="2" borderId="2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2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161925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9A2DA8-AB42-4DF4-884D-E1D22D03EE9E}"/>
            </a:ext>
          </a:extLst>
        </xdr:cNvPr>
        <xdr:cNvSpPr txBox="1"/>
      </xdr:nvSpPr>
      <xdr:spPr>
        <a:xfrm>
          <a:off x="5216525" y="714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6</xdr:row>
      <xdr:rowOff>161925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2B713E-92C7-4091-8804-8230B5B523C6}"/>
            </a:ext>
          </a:extLst>
        </xdr:cNvPr>
        <xdr:cNvSpPr txBox="1"/>
      </xdr:nvSpPr>
      <xdr:spPr>
        <a:xfrm>
          <a:off x="7835900" y="159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6</xdr:row>
      <xdr:rowOff>161925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900FA8-987D-4A66-AF07-34742F8D8513}"/>
            </a:ext>
          </a:extLst>
        </xdr:cNvPr>
        <xdr:cNvSpPr txBox="1"/>
      </xdr:nvSpPr>
      <xdr:spPr>
        <a:xfrm>
          <a:off x="381000" y="136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161925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7DEDE2-CC9A-4EEB-A94E-7FF9553C2B40}"/>
            </a:ext>
          </a:extLst>
        </xdr:cNvPr>
        <xdr:cNvSpPr txBox="1"/>
      </xdr:nvSpPr>
      <xdr:spPr>
        <a:xfrm>
          <a:off x="381000" y="3635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161925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57E5709-7C09-4F43-AE60-52D5F2563EBF}"/>
            </a:ext>
          </a:extLst>
        </xdr:cNvPr>
        <xdr:cNvSpPr txBox="1"/>
      </xdr:nvSpPr>
      <xdr:spPr>
        <a:xfrm>
          <a:off x="38100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6</xdr:row>
      <xdr:rowOff>161925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1A6938-5CBE-4D6A-9BBC-4764B683BA21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6</xdr:row>
      <xdr:rowOff>161925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B0DED9C-A1E2-412F-9C4F-A832F8B0925E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19</xdr:row>
      <xdr:rowOff>161925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D21CEE5-2E15-4834-9BFC-719E8300F65B}"/>
            </a:ext>
          </a:extLst>
        </xdr:cNvPr>
        <xdr:cNvSpPr txBox="1"/>
      </xdr:nvSpPr>
      <xdr:spPr>
        <a:xfrm>
          <a:off x="346075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19</xdr:row>
      <xdr:rowOff>161925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4219F76-2EEC-4CFF-8AC5-04E51F500271}"/>
            </a:ext>
          </a:extLst>
        </xdr:cNvPr>
        <xdr:cNvSpPr txBox="1"/>
      </xdr:nvSpPr>
      <xdr:spPr>
        <a:xfrm>
          <a:off x="346075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8</xdr:col>
      <xdr:colOff>0</xdr:colOff>
      <xdr:row>19</xdr:row>
      <xdr:rowOff>161925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99C1553-5C40-48B8-8A77-66A348DB8D3A}"/>
            </a:ext>
          </a:extLst>
        </xdr:cNvPr>
        <xdr:cNvSpPr txBox="1"/>
      </xdr:nvSpPr>
      <xdr:spPr>
        <a:xfrm>
          <a:off x="346075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8</xdr:col>
      <xdr:colOff>0</xdr:colOff>
      <xdr:row>19</xdr:row>
      <xdr:rowOff>161925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A3E31DE-7DEC-40A3-8C07-2D166FED36F9}"/>
            </a:ext>
          </a:extLst>
        </xdr:cNvPr>
        <xdr:cNvSpPr txBox="1"/>
      </xdr:nvSpPr>
      <xdr:spPr>
        <a:xfrm>
          <a:off x="346075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6</xdr:row>
      <xdr:rowOff>161925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2B5646-3035-425B-93F0-6F1BDAA5B970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6</xdr:row>
      <xdr:rowOff>161925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EBA3CF4-802E-4F6A-9097-FE5C81791D85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22</xdr:row>
      <xdr:rowOff>161925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2497DB2-9F8B-4CEF-8202-247A99CE7EC4}"/>
            </a:ext>
          </a:extLst>
        </xdr:cNvPr>
        <xdr:cNvSpPr txBox="1"/>
      </xdr:nvSpPr>
      <xdr:spPr>
        <a:xfrm>
          <a:off x="346075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22</xdr:row>
      <xdr:rowOff>161925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29C16DD-6ACD-48F5-A0A5-AF29E9BB56C8}"/>
            </a:ext>
          </a:extLst>
        </xdr:cNvPr>
        <xdr:cNvSpPr txBox="1"/>
      </xdr:nvSpPr>
      <xdr:spPr>
        <a:xfrm>
          <a:off x="346075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22</xdr:row>
      <xdr:rowOff>161925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48270DC-ED03-4203-A2DF-412E0E70F68F}"/>
            </a:ext>
          </a:extLst>
        </xdr:cNvPr>
        <xdr:cNvSpPr txBox="1"/>
      </xdr:nvSpPr>
      <xdr:spPr>
        <a:xfrm>
          <a:off x="427990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6</xdr:row>
      <xdr:rowOff>161925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C9355CE-9310-4E5E-9B48-CE1750082177}"/>
            </a:ext>
          </a:extLst>
        </xdr:cNvPr>
        <xdr:cNvSpPr txBox="1"/>
      </xdr:nvSpPr>
      <xdr:spPr>
        <a:xfrm>
          <a:off x="635635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6</xdr:row>
      <xdr:rowOff>161925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EB52E03-82BE-452A-B884-FCC5B0CA7144}"/>
            </a:ext>
          </a:extLst>
        </xdr:cNvPr>
        <xdr:cNvSpPr txBox="1"/>
      </xdr:nvSpPr>
      <xdr:spPr>
        <a:xfrm>
          <a:off x="635635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6</xdr:row>
      <xdr:rowOff>161925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B6F6CC5-2B75-415E-A68D-91B2F3AEE5E2}"/>
            </a:ext>
          </a:extLst>
        </xdr:cNvPr>
        <xdr:cNvSpPr txBox="1"/>
      </xdr:nvSpPr>
      <xdr:spPr>
        <a:xfrm>
          <a:off x="717550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6</xdr:row>
      <xdr:rowOff>161925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634AE63-C085-4169-9E03-D01676555C74}"/>
            </a:ext>
          </a:extLst>
        </xdr:cNvPr>
        <xdr:cNvSpPr txBox="1"/>
      </xdr:nvSpPr>
      <xdr:spPr>
        <a:xfrm>
          <a:off x="7175500" y="375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5</xdr:row>
      <xdr:rowOff>161925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E3A6AB0-A1FF-497F-AB9C-DFA713B31BE8}"/>
            </a:ext>
          </a:extLst>
        </xdr:cNvPr>
        <xdr:cNvSpPr txBox="1"/>
      </xdr:nvSpPr>
      <xdr:spPr>
        <a:xfrm>
          <a:off x="63563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5</xdr:row>
      <xdr:rowOff>161925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480B3F6-825B-4D00-BF36-667B19A644CF}"/>
            </a:ext>
          </a:extLst>
        </xdr:cNvPr>
        <xdr:cNvSpPr txBox="1"/>
      </xdr:nvSpPr>
      <xdr:spPr>
        <a:xfrm>
          <a:off x="63563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8</xdr:row>
      <xdr:rowOff>161925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56238D8-75DD-46B6-8DB3-16AA379E2083}"/>
            </a:ext>
          </a:extLst>
        </xdr:cNvPr>
        <xdr:cNvSpPr txBox="1"/>
      </xdr:nvSpPr>
      <xdr:spPr>
        <a:xfrm>
          <a:off x="6356350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8</xdr:row>
      <xdr:rowOff>161925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17D974D-6AC2-4404-9C5F-E8C436E40E1F}"/>
            </a:ext>
          </a:extLst>
        </xdr:cNvPr>
        <xdr:cNvSpPr txBox="1"/>
      </xdr:nvSpPr>
      <xdr:spPr>
        <a:xfrm>
          <a:off x="6356350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8</xdr:row>
      <xdr:rowOff>161925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775454D-459C-4CEF-B24E-4552871827DB}"/>
            </a:ext>
          </a:extLst>
        </xdr:cNvPr>
        <xdr:cNvSpPr txBox="1"/>
      </xdr:nvSpPr>
      <xdr:spPr>
        <a:xfrm>
          <a:off x="7175500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5</xdr:row>
      <xdr:rowOff>161925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93F56CD-BC1C-4B92-B37A-A31EFEFF49B3}"/>
            </a:ext>
          </a:extLst>
        </xdr:cNvPr>
        <xdr:cNvSpPr txBox="1"/>
      </xdr:nvSpPr>
      <xdr:spPr>
        <a:xfrm>
          <a:off x="63563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5</xdr:row>
      <xdr:rowOff>161925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A26241F-9CA1-4157-B0CD-ADA1C6E21D0F}"/>
            </a:ext>
          </a:extLst>
        </xdr:cNvPr>
        <xdr:cNvSpPr txBox="1"/>
      </xdr:nvSpPr>
      <xdr:spPr>
        <a:xfrm>
          <a:off x="63563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5</xdr:row>
      <xdr:rowOff>161925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96616D4-49EC-4E85-9B68-0E715561024A}"/>
            </a:ext>
          </a:extLst>
        </xdr:cNvPr>
        <xdr:cNvSpPr txBox="1"/>
      </xdr:nvSpPr>
      <xdr:spPr>
        <a:xfrm>
          <a:off x="717550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5</xdr:row>
      <xdr:rowOff>161925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D0FFD1A-4574-44B5-9A6B-877540283C44}"/>
            </a:ext>
          </a:extLst>
        </xdr:cNvPr>
        <xdr:cNvSpPr txBox="1"/>
      </xdr:nvSpPr>
      <xdr:spPr>
        <a:xfrm>
          <a:off x="717550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7</xdr:row>
      <xdr:rowOff>161925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34C2569-69AB-4638-9657-EEA33AF4A2B7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7</xdr:row>
      <xdr:rowOff>161925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59D786C-517D-43ED-A297-EB4B874DD354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7</xdr:row>
      <xdr:rowOff>161925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25B2E5B-5E7C-4000-A7BE-C4D1478D9FBD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7</xdr:row>
      <xdr:rowOff>161925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F68C892-35C5-43A3-A4E5-5B2D744A3B90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7</xdr:row>
      <xdr:rowOff>161925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0BA3CFA-8199-468B-B4DB-CA86BEFDEA90}"/>
            </a:ext>
          </a:extLst>
        </xdr:cNvPr>
        <xdr:cNvSpPr txBox="1"/>
      </xdr:nvSpPr>
      <xdr:spPr>
        <a:xfrm>
          <a:off x="1006475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7</xdr:row>
      <xdr:rowOff>161925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BF77997-D225-430B-A2A6-320A57C854F6}"/>
            </a:ext>
          </a:extLst>
        </xdr:cNvPr>
        <xdr:cNvSpPr txBox="1"/>
      </xdr:nvSpPr>
      <xdr:spPr>
        <a:xfrm>
          <a:off x="1006475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4</xdr:row>
      <xdr:rowOff>161925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1520ABF-6A3D-41D8-A47A-B0B6CB88A5D2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4</xdr:row>
      <xdr:rowOff>161925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A0181C0-CEED-4E70-8B5C-9208E32C7F6E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4</xdr:row>
      <xdr:rowOff>161925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43C85B4-82A1-4EAC-BB6C-0E271186F119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4</xdr:row>
      <xdr:rowOff>161925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A93180F-79F3-44DF-8C1E-DC845EE5CF2B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4</xdr:row>
      <xdr:rowOff>161925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5CA797D-7E57-4965-B344-41D6BC6BC053}"/>
            </a:ext>
          </a:extLst>
        </xdr:cNvPr>
        <xdr:cNvSpPr txBox="1"/>
      </xdr:nvSpPr>
      <xdr:spPr>
        <a:xfrm>
          <a:off x="1006475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4</xdr:row>
      <xdr:rowOff>161925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A842EFA-7247-4362-99B4-319853AFF8EB}"/>
            </a:ext>
          </a:extLst>
        </xdr:cNvPr>
        <xdr:cNvSpPr txBox="1"/>
      </xdr:nvSpPr>
      <xdr:spPr>
        <a:xfrm>
          <a:off x="1006475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18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5434FF3-27A3-4520-A76E-A36B1E08A6C5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18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6A15825-EE8C-4681-9374-60B499C104AD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27</xdr:row>
      <xdr:rowOff>161925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98CFD01-D027-49B6-8CAE-6BB99E0182B6}"/>
            </a:ext>
          </a:extLst>
        </xdr:cNvPr>
        <xdr:cNvSpPr txBox="1"/>
      </xdr:nvSpPr>
      <xdr:spPr>
        <a:xfrm>
          <a:off x="9245600" y="1673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27</xdr:row>
      <xdr:rowOff>161925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D2E2D1F-E53D-48D4-84DB-AFF0D968F33E}"/>
            </a:ext>
          </a:extLst>
        </xdr:cNvPr>
        <xdr:cNvSpPr txBox="1"/>
      </xdr:nvSpPr>
      <xdr:spPr>
        <a:xfrm>
          <a:off x="9245600" y="1673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27</xdr:row>
      <xdr:rowOff>161925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C040B7C-1D4C-492F-B6A4-1DCD0F3668C5}"/>
            </a:ext>
          </a:extLst>
        </xdr:cNvPr>
        <xdr:cNvSpPr txBox="1"/>
      </xdr:nvSpPr>
      <xdr:spPr>
        <a:xfrm>
          <a:off x="10064750" y="1673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18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F563B32-2AB7-4557-AB19-3780373CE738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18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0C8867D-CD66-46EC-81FD-F287C900501D}"/>
            </a:ext>
          </a:extLst>
        </xdr:cNvPr>
        <xdr:cNvSpPr txBox="1"/>
      </xdr:nvSpPr>
      <xdr:spPr>
        <a:xfrm>
          <a:off x="924560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18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C9929BC-4D54-4C12-AA35-DCE116AE8747}"/>
            </a:ext>
          </a:extLst>
        </xdr:cNvPr>
        <xdr:cNvSpPr txBox="1"/>
      </xdr:nvSpPr>
      <xdr:spPr>
        <a:xfrm>
          <a:off x="1006475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18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AC4FD787-11E1-49DC-9F20-0CFF8FE7DC91}"/>
            </a:ext>
          </a:extLst>
        </xdr:cNvPr>
        <xdr:cNvSpPr txBox="1"/>
      </xdr:nvSpPr>
      <xdr:spPr>
        <a:xfrm>
          <a:off x="10064750" y="110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17</xdr:row>
      <xdr:rowOff>161925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CEB2042-3534-4EC8-A7C2-872CF8E4C85A}"/>
            </a:ext>
          </a:extLst>
        </xdr:cNvPr>
        <xdr:cNvSpPr txBox="1"/>
      </xdr:nvSpPr>
      <xdr:spPr>
        <a:xfrm>
          <a:off x="9245600" y="148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17</xdr:row>
      <xdr:rowOff>161925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BE3B7DD-D8E8-4F93-9143-1EA6A950EAD2}"/>
            </a:ext>
          </a:extLst>
        </xdr:cNvPr>
        <xdr:cNvSpPr txBox="1"/>
      </xdr:nvSpPr>
      <xdr:spPr>
        <a:xfrm>
          <a:off x="9245600" y="148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17</xdr:row>
      <xdr:rowOff>161925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273B5167-FFE7-4DE4-9B8B-2AD37A507D47}"/>
            </a:ext>
          </a:extLst>
        </xdr:cNvPr>
        <xdr:cNvSpPr txBox="1"/>
      </xdr:nvSpPr>
      <xdr:spPr>
        <a:xfrm>
          <a:off x="9245600" y="148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17</xdr:row>
      <xdr:rowOff>161925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3F5B461-5731-4C53-A3F5-E1D3551FF888}"/>
            </a:ext>
          </a:extLst>
        </xdr:cNvPr>
        <xdr:cNvSpPr txBox="1"/>
      </xdr:nvSpPr>
      <xdr:spPr>
        <a:xfrm>
          <a:off x="9245600" y="148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17</xdr:row>
      <xdr:rowOff>161925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32A70E78-21BF-4AA6-993E-D578C67199B7}"/>
            </a:ext>
          </a:extLst>
        </xdr:cNvPr>
        <xdr:cNvSpPr txBox="1"/>
      </xdr:nvSpPr>
      <xdr:spPr>
        <a:xfrm>
          <a:off x="10064750" y="148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17</xdr:row>
      <xdr:rowOff>161925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EFE5D67-CE4A-4FB3-99FA-E90A0F1B80BF}"/>
            </a:ext>
          </a:extLst>
        </xdr:cNvPr>
        <xdr:cNvSpPr txBox="1"/>
      </xdr:nvSpPr>
      <xdr:spPr>
        <a:xfrm>
          <a:off x="10064750" y="148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18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4C9F622-C542-4646-907E-20AEC722E8A1}"/>
            </a:ext>
          </a:extLst>
        </xdr:cNvPr>
        <xdr:cNvSpPr txBox="1"/>
      </xdr:nvSpPr>
      <xdr:spPr>
        <a:xfrm>
          <a:off x="9245600" y="917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18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66F69FE-C66B-48A7-8AB7-D5ECC7DFD4FF}"/>
            </a:ext>
          </a:extLst>
        </xdr:cNvPr>
        <xdr:cNvSpPr txBox="1"/>
      </xdr:nvSpPr>
      <xdr:spPr>
        <a:xfrm>
          <a:off x="9245600" y="917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18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40B455A3-BDA7-48A1-A6B0-2B1721F37CC1}"/>
            </a:ext>
          </a:extLst>
        </xdr:cNvPr>
        <xdr:cNvSpPr txBox="1"/>
      </xdr:nvSpPr>
      <xdr:spPr>
        <a:xfrm>
          <a:off x="9245600" y="917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18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4D36401-8273-4ED0-81A4-DCD382D42074}"/>
            </a:ext>
          </a:extLst>
        </xdr:cNvPr>
        <xdr:cNvSpPr txBox="1"/>
      </xdr:nvSpPr>
      <xdr:spPr>
        <a:xfrm>
          <a:off x="9245600" y="917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18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6B0F56D3-1934-4121-877D-7D8F9E04FA73}"/>
            </a:ext>
          </a:extLst>
        </xdr:cNvPr>
        <xdr:cNvSpPr txBox="1"/>
      </xdr:nvSpPr>
      <xdr:spPr>
        <a:xfrm>
          <a:off x="10064750" y="917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18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0AEC650-EC4C-4B36-BB86-DC34B5EA061A}"/>
            </a:ext>
          </a:extLst>
        </xdr:cNvPr>
        <xdr:cNvSpPr txBox="1"/>
      </xdr:nvSpPr>
      <xdr:spPr>
        <a:xfrm>
          <a:off x="10064750" y="917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16</xdr:row>
      <xdr:rowOff>161925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AE420408-E148-4856-9591-1CCE82DBAFF3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16</xdr:row>
      <xdr:rowOff>161925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E9CD239B-CA91-4944-94DA-BC1C0CAD89E4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16</xdr:row>
      <xdr:rowOff>161925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4EC08919-0749-4C83-A9C0-FC1B423AB5C1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16</xdr:row>
      <xdr:rowOff>161925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D1D02FD4-22C8-4EF1-A088-B815A33B94BA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16</xdr:row>
      <xdr:rowOff>161925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3E84FEC7-CCD0-4B09-870C-E435770B5D11}"/>
            </a:ext>
          </a:extLst>
        </xdr:cNvPr>
        <xdr:cNvSpPr txBox="1"/>
      </xdr:nvSpPr>
      <xdr:spPr>
        <a:xfrm>
          <a:off x="1006475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16</xdr:row>
      <xdr:rowOff>161925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C5D19F90-5109-42EC-AB28-E66AE10F0D5A}"/>
            </a:ext>
          </a:extLst>
        </xdr:cNvPr>
        <xdr:cNvSpPr txBox="1"/>
      </xdr:nvSpPr>
      <xdr:spPr>
        <a:xfrm>
          <a:off x="1006475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AAC7D00C-A709-4CC9-8477-8E3909E8FBE3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3DA91F3C-CCFA-43E4-82A5-BB067CF41759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3B955421-699B-4ABA-B064-28DCDF6FCC4D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D0CD11C-A029-4FA5-9249-B0AFE3DB9A45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22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88E12C8A-B7CC-47C9-B154-5201461BCE55}"/>
            </a:ext>
          </a:extLst>
        </xdr:cNvPr>
        <xdr:cNvSpPr txBox="1"/>
      </xdr:nvSpPr>
      <xdr:spPr>
        <a:xfrm>
          <a:off x="1006475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22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EC4E76E-F6E7-463D-9A05-EC6CF26A210E}"/>
            </a:ext>
          </a:extLst>
        </xdr:cNvPr>
        <xdr:cNvSpPr txBox="1"/>
      </xdr:nvSpPr>
      <xdr:spPr>
        <a:xfrm>
          <a:off x="1006475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21</xdr:row>
      <xdr:rowOff>161925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CB9508D-A4C9-4EAA-85B4-D229071DB307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21</xdr:row>
      <xdr:rowOff>161925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671609F-1A95-4D3F-BAEC-34371653E727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21</xdr:row>
      <xdr:rowOff>161925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FB744824-E099-40EB-B985-57732F948E0C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21</xdr:row>
      <xdr:rowOff>161925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306AA412-45F1-4B92-AEDB-A812B7577070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21</xdr:row>
      <xdr:rowOff>161925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B9A95620-620F-4E4D-BA71-5CAF57435834}"/>
            </a:ext>
          </a:extLst>
        </xdr:cNvPr>
        <xdr:cNvSpPr txBox="1"/>
      </xdr:nvSpPr>
      <xdr:spPr>
        <a:xfrm>
          <a:off x="1006475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21</xdr:row>
      <xdr:rowOff>161925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6C86C19-F730-4119-86CD-1A7560314ECA}"/>
            </a:ext>
          </a:extLst>
        </xdr:cNvPr>
        <xdr:cNvSpPr txBox="1"/>
      </xdr:nvSpPr>
      <xdr:spPr>
        <a:xfrm>
          <a:off x="1006475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8DC6C6F-F553-4186-8F67-DE3CB5A7CB48}"/>
            </a:ext>
          </a:extLst>
        </xdr:cNvPr>
        <xdr:cNvSpPr txBox="1"/>
      </xdr:nvSpPr>
      <xdr:spPr>
        <a:xfrm>
          <a:off x="924560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4B111555-D1AD-4CD0-A15D-5188A093705B}"/>
            </a:ext>
          </a:extLst>
        </xdr:cNvPr>
        <xdr:cNvSpPr txBox="1"/>
      </xdr:nvSpPr>
      <xdr:spPr>
        <a:xfrm>
          <a:off x="924560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DC771D80-CB3B-4523-A797-8E0A04AAEC17}"/>
            </a:ext>
          </a:extLst>
        </xdr:cNvPr>
        <xdr:cNvSpPr txBox="1"/>
      </xdr:nvSpPr>
      <xdr:spPr>
        <a:xfrm>
          <a:off x="924560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35FCF49-A04C-44A7-859E-1FFA08F9B3FA}"/>
            </a:ext>
          </a:extLst>
        </xdr:cNvPr>
        <xdr:cNvSpPr txBox="1"/>
      </xdr:nvSpPr>
      <xdr:spPr>
        <a:xfrm>
          <a:off x="924560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22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B01F87C4-4A68-44D9-AD41-1DB45D315A27}"/>
            </a:ext>
          </a:extLst>
        </xdr:cNvPr>
        <xdr:cNvSpPr txBox="1"/>
      </xdr:nvSpPr>
      <xdr:spPr>
        <a:xfrm>
          <a:off x="1006475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22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F3D2AE4B-9099-49D7-865D-38C362A1ADE2}"/>
            </a:ext>
          </a:extLst>
        </xdr:cNvPr>
        <xdr:cNvSpPr txBox="1"/>
      </xdr:nvSpPr>
      <xdr:spPr>
        <a:xfrm>
          <a:off x="1006475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20</xdr:row>
      <xdr:rowOff>161925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1A13CA9-D352-4D47-97BF-E27C9CB4D39B}"/>
            </a:ext>
          </a:extLst>
        </xdr:cNvPr>
        <xdr:cNvSpPr txBox="1"/>
      </xdr:nvSpPr>
      <xdr:spPr>
        <a:xfrm>
          <a:off x="924560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20</xdr:row>
      <xdr:rowOff>161925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6DCE7105-14BB-45A6-8CF5-E54CD47B3DD3}"/>
            </a:ext>
          </a:extLst>
        </xdr:cNvPr>
        <xdr:cNvSpPr txBox="1"/>
      </xdr:nvSpPr>
      <xdr:spPr>
        <a:xfrm>
          <a:off x="924560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20</xdr:row>
      <xdr:rowOff>161925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68BD21FC-C6E6-4FF1-8D7F-66371BBB1946}"/>
            </a:ext>
          </a:extLst>
        </xdr:cNvPr>
        <xdr:cNvSpPr txBox="1"/>
      </xdr:nvSpPr>
      <xdr:spPr>
        <a:xfrm>
          <a:off x="924560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20</xdr:row>
      <xdr:rowOff>161925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3A6DCCE-D2D8-4770-B2D3-6F5D277591F3}"/>
            </a:ext>
          </a:extLst>
        </xdr:cNvPr>
        <xdr:cNvSpPr txBox="1"/>
      </xdr:nvSpPr>
      <xdr:spPr>
        <a:xfrm>
          <a:off x="924560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20</xdr:row>
      <xdr:rowOff>161925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C6085EC3-78B5-4037-8CED-6E0520AED40C}"/>
            </a:ext>
          </a:extLst>
        </xdr:cNvPr>
        <xdr:cNvSpPr txBox="1"/>
      </xdr:nvSpPr>
      <xdr:spPr>
        <a:xfrm>
          <a:off x="1006475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20</xdr:row>
      <xdr:rowOff>161925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730877E-E29E-46A8-8DC8-0D7527272DC2}"/>
            </a:ext>
          </a:extLst>
        </xdr:cNvPr>
        <xdr:cNvSpPr txBox="1"/>
      </xdr:nvSpPr>
      <xdr:spPr>
        <a:xfrm>
          <a:off x="1006475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96086302-8712-446E-9116-5F1BCE081F4E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CC18818-EF9A-46B5-B06D-B8399B1B6BF2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3FCAAD36-BA62-418E-9B02-75DBBF99540B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4D55691B-7A7B-41B5-9DC6-437F026ECC7A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26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764F8868-2E60-4EB2-AAE8-1446A1E37809}"/>
            </a:ext>
          </a:extLst>
        </xdr:cNvPr>
        <xdr:cNvSpPr txBox="1"/>
      </xdr:nvSpPr>
      <xdr:spPr>
        <a:xfrm>
          <a:off x="1006475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26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27DD07D2-6CA2-4C43-B522-574508D60E46}"/>
            </a:ext>
          </a:extLst>
        </xdr:cNvPr>
        <xdr:cNvSpPr txBox="1"/>
      </xdr:nvSpPr>
      <xdr:spPr>
        <a:xfrm>
          <a:off x="1006475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25</xdr:row>
      <xdr:rowOff>161925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174DA844-C03A-4061-A9D6-D595F85D4E9B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25</xdr:row>
      <xdr:rowOff>161925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4A0A2AA-3824-4632-8DD7-ED7E84844DD8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25</xdr:row>
      <xdr:rowOff>161925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B86D8F56-6E8C-4FD7-93E7-3B359F560CD4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25</xdr:row>
      <xdr:rowOff>161925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FCAF6E4D-F61B-4403-A278-0820E81F6D1A}"/>
            </a:ext>
          </a:extLst>
        </xdr:cNvPr>
        <xdr:cNvSpPr txBox="1"/>
      </xdr:nvSpPr>
      <xdr:spPr>
        <a:xfrm>
          <a:off x="92456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25</xdr:row>
      <xdr:rowOff>161925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F42B239-106C-4631-9CB6-1124FA64315F}"/>
            </a:ext>
          </a:extLst>
        </xdr:cNvPr>
        <xdr:cNvSpPr txBox="1"/>
      </xdr:nvSpPr>
      <xdr:spPr>
        <a:xfrm>
          <a:off x="1006475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25</xdr:row>
      <xdr:rowOff>161925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5F27F501-DC70-4B31-8389-564265D58D1F}"/>
            </a:ext>
          </a:extLst>
        </xdr:cNvPr>
        <xdr:cNvSpPr txBox="1"/>
      </xdr:nvSpPr>
      <xdr:spPr>
        <a:xfrm>
          <a:off x="1006475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BDE1FBAF-03C6-4859-978D-4B0199CFE354}"/>
            </a:ext>
          </a:extLst>
        </xdr:cNvPr>
        <xdr:cNvSpPr txBox="1"/>
      </xdr:nvSpPr>
      <xdr:spPr>
        <a:xfrm>
          <a:off x="924560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F2A8CAAC-F0D5-4DEC-8EDF-921346294B3D}"/>
            </a:ext>
          </a:extLst>
        </xdr:cNvPr>
        <xdr:cNvSpPr txBox="1"/>
      </xdr:nvSpPr>
      <xdr:spPr>
        <a:xfrm>
          <a:off x="924560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F05BFA4-BE8B-40A0-9CBB-B20BDAA3CD1C}"/>
            </a:ext>
          </a:extLst>
        </xdr:cNvPr>
        <xdr:cNvSpPr txBox="1"/>
      </xdr:nvSpPr>
      <xdr:spPr>
        <a:xfrm>
          <a:off x="924560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D4CEC36-CB8D-4372-89C3-ED541007CDEB}"/>
            </a:ext>
          </a:extLst>
        </xdr:cNvPr>
        <xdr:cNvSpPr txBox="1"/>
      </xdr:nvSpPr>
      <xdr:spPr>
        <a:xfrm>
          <a:off x="924560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26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9013AF38-64B5-4749-BD96-EE21FE93D694}"/>
            </a:ext>
          </a:extLst>
        </xdr:cNvPr>
        <xdr:cNvSpPr txBox="1"/>
      </xdr:nvSpPr>
      <xdr:spPr>
        <a:xfrm>
          <a:off x="1006475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26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A59BE59B-87F6-493D-9578-20D8CD873BAB}"/>
            </a:ext>
          </a:extLst>
        </xdr:cNvPr>
        <xdr:cNvSpPr txBox="1"/>
      </xdr:nvSpPr>
      <xdr:spPr>
        <a:xfrm>
          <a:off x="10064750" y="303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24</xdr:row>
      <xdr:rowOff>161925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F1D4CBAD-68A6-4379-B191-323BB734B63A}"/>
            </a:ext>
          </a:extLst>
        </xdr:cNvPr>
        <xdr:cNvSpPr txBox="1"/>
      </xdr:nvSpPr>
      <xdr:spPr>
        <a:xfrm>
          <a:off x="924560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24</xdr:row>
      <xdr:rowOff>161925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D15B381-E546-49CB-960D-6F801575D272}"/>
            </a:ext>
          </a:extLst>
        </xdr:cNvPr>
        <xdr:cNvSpPr txBox="1"/>
      </xdr:nvSpPr>
      <xdr:spPr>
        <a:xfrm>
          <a:off x="924560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24</xdr:row>
      <xdr:rowOff>161925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B0FD8B7C-DC47-4AA9-B389-E59DCBAA4B99}"/>
            </a:ext>
          </a:extLst>
        </xdr:cNvPr>
        <xdr:cNvSpPr txBox="1"/>
      </xdr:nvSpPr>
      <xdr:spPr>
        <a:xfrm>
          <a:off x="924560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24</xdr:row>
      <xdr:rowOff>161925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29B72A3-3FED-4E82-825E-6C8171CA8D1D}"/>
            </a:ext>
          </a:extLst>
        </xdr:cNvPr>
        <xdr:cNvSpPr txBox="1"/>
      </xdr:nvSpPr>
      <xdr:spPr>
        <a:xfrm>
          <a:off x="924560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24</xdr:row>
      <xdr:rowOff>161925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116E6CEB-1274-48A6-90C8-D663638D21C9}"/>
            </a:ext>
          </a:extLst>
        </xdr:cNvPr>
        <xdr:cNvSpPr txBox="1"/>
      </xdr:nvSpPr>
      <xdr:spPr>
        <a:xfrm>
          <a:off x="1006475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24</xdr:row>
      <xdr:rowOff>161925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5DD6955C-BB6C-4561-891A-A86BC7A5C159}"/>
            </a:ext>
          </a:extLst>
        </xdr:cNvPr>
        <xdr:cNvSpPr txBox="1"/>
      </xdr:nvSpPr>
      <xdr:spPr>
        <a:xfrm>
          <a:off x="10064750" y="264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14</xdr:row>
      <xdr:rowOff>161925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2A415A8A-C71B-4739-B4FC-7B9FB19EE6C6}"/>
            </a:ext>
          </a:extLst>
        </xdr:cNvPr>
        <xdr:cNvSpPr txBox="1"/>
      </xdr:nvSpPr>
      <xdr:spPr>
        <a:xfrm>
          <a:off x="9245600" y="3597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14</xdr:row>
      <xdr:rowOff>161925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864B9D0-98F7-4F45-A39C-36BB4A9599AF}"/>
            </a:ext>
          </a:extLst>
        </xdr:cNvPr>
        <xdr:cNvSpPr txBox="1"/>
      </xdr:nvSpPr>
      <xdr:spPr>
        <a:xfrm>
          <a:off x="9245600" y="3597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14</xdr:row>
      <xdr:rowOff>161925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F55132C4-19CC-46C1-A7B8-F5481E77AFE6}"/>
            </a:ext>
          </a:extLst>
        </xdr:cNvPr>
        <xdr:cNvSpPr txBox="1"/>
      </xdr:nvSpPr>
      <xdr:spPr>
        <a:xfrm>
          <a:off x="9245600" y="3597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14</xdr:row>
      <xdr:rowOff>161925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CE8E3874-28AE-4012-BB98-A377D58D1914}"/>
            </a:ext>
          </a:extLst>
        </xdr:cNvPr>
        <xdr:cNvSpPr txBox="1"/>
      </xdr:nvSpPr>
      <xdr:spPr>
        <a:xfrm>
          <a:off x="9245600" y="3597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14</xdr:row>
      <xdr:rowOff>161925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F0FAA8E-F48D-4B86-ADFA-4F6E29CF18AE}"/>
            </a:ext>
          </a:extLst>
        </xdr:cNvPr>
        <xdr:cNvSpPr txBox="1"/>
      </xdr:nvSpPr>
      <xdr:spPr>
        <a:xfrm>
          <a:off x="10064750" y="3597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14</xdr:row>
      <xdr:rowOff>161925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D34BD4F0-638E-45F8-BA6A-5685E4FA5A8D}"/>
            </a:ext>
          </a:extLst>
        </xdr:cNvPr>
        <xdr:cNvSpPr txBox="1"/>
      </xdr:nvSpPr>
      <xdr:spPr>
        <a:xfrm>
          <a:off x="10064750" y="3597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12</xdr:row>
      <xdr:rowOff>161925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114269D9-D451-4616-8E26-D1DAFCCF4473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12</xdr:row>
      <xdr:rowOff>161925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BBD44E66-BDE9-4A2E-9D98-72D6889DED8E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12</xdr:row>
      <xdr:rowOff>161925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C53D7E22-DE0B-48E1-AE31-53A9EF4C9FD6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12</xdr:row>
      <xdr:rowOff>161925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CAE8B938-B77E-46F3-8090-8449EA8BB7B2}"/>
            </a:ext>
          </a:extLst>
        </xdr:cNvPr>
        <xdr:cNvSpPr txBox="1"/>
      </xdr:nvSpPr>
      <xdr:spPr>
        <a:xfrm>
          <a:off x="924560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12</xdr:row>
      <xdr:rowOff>161925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C0C0D9C2-2B79-4488-AC9D-F86B96ECCF00}"/>
            </a:ext>
          </a:extLst>
        </xdr:cNvPr>
        <xdr:cNvSpPr txBox="1"/>
      </xdr:nvSpPr>
      <xdr:spPr>
        <a:xfrm>
          <a:off x="1006475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12</xdr:row>
      <xdr:rowOff>161925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D63F7FE3-989A-4AAD-AFC0-81D8A5A4D37A}"/>
            </a:ext>
          </a:extLst>
        </xdr:cNvPr>
        <xdr:cNvSpPr txBox="1"/>
      </xdr:nvSpPr>
      <xdr:spPr>
        <a:xfrm>
          <a:off x="10064750" y="3222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13</xdr:row>
      <xdr:rowOff>161925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96BFF2EB-F4B6-42F4-9127-4C6E5D0B86F6}"/>
            </a:ext>
          </a:extLst>
        </xdr:cNvPr>
        <xdr:cNvSpPr txBox="1"/>
      </xdr:nvSpPr>
      <xdr:spPr>
        <a:xfrm>
          <a:off x="9245600" y="341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13</xdr:row>
      <xdr:rowOff>161925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F631B486-1900-4044-96A0-97B57BE184B8}"/>
            </a:ext>
          </a:extLst>
        </xdr:cNvPr>
        <xdr:cNvSpPr txBox="1"/>
      </xdr:nvSpPr>
      <xdr:spPr>
        <a:xfrm>
          <a:off x="9245600" y="341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13</xdr:row>
      <xdr:rowOff>161925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39B2E102-7286-4A4F-8630-F73410D0B408}"/>
            </a:ext>
          </a:extLst>
        </xdr:cNvPr>
        <xdr:cNvSpPr txBox="1"/>
      </xdr:nvSpPr>
      <xdr:spPr>
        <a:xfrm>
          <a:off x="9245600" y="341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19</xdr:col>
      <xdr:colOff>0</xdr:colOff>
      <xdr:row>13</xdr:row>
      <xdr:rowOff>161925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2FBD5A52-F7A9-4FDF-8F85-04B992A6CC82}"/>
            </a:ext>
          </a:extLst>
        </xdr:cNvPr>
        <xdr:cNvSpPr txBox="1"/>
      </xdr:nvSpPr>
      <xdr:spPr>
        <a:xfrm>
          <a:off x="9245600" y="341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13</xdr:row>
      <xdr:rowOff>161925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6D10A79-0F36-4546-9229-75700DE5A2F1}"/>
            </a:ext>
          </a:extLst>
        </xdr:cNvPr>
        <xdr:cNvSpPr txBox="1"/>
      </xdr:nvSpPr>
      <xdr:spPr>
        <a:xfrm>
          <a:off x="10064750" y="341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20</xdr:col>
      <xdr:colOff>0</xdr:colOff>
      <xdr:row>13</xdr:row>
      <xdr:rowOff>161925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15A7E361-4A4F-4B37-9291-032BF77DC6C9}"/>
            </a:ext>
          </a:extLst>
        </xdr:cNvPr>
        <xdr:cNvSpPr txBox="1"/>
      </xdr:nvSpPr>
      <xdr:spPr>
        <a:xfrm>
          <a:off x="10064750" y="341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10</xdr:row>
      <xdr:rowOff>161925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D73A39-B7CB-4B60-BF2A-9A7323221B5D}"/>
            </a:ext>
          </a:extLst>
        </xdr:cNvPr>
        <xdr:cNvSpPr txBox="1"/>
      </xdr:nvSpPr>
      <xdr:spPr>
        <a:xfrm>
          <a:off x="7416800" y="159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9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BD7717-88CB-4644-AA5F-B39009A9CDB4}"/>
            </a:ext>
          </a:extLst>
        </xdr:cNvPr>
        <xdr:cNvSpPr txBox="1"/>
      </xdr:nvSpPr>
      <xdr:spPr>
        <a:xfrm>
          <a:off x="10350500" y="159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9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C72F70-392E-4B9C-82E4-E9A4C03DB1B5}"/>
            </a:ext>
          </a:extLst>
        </xdr:cNvPr>
        <xdr:cNvSpPr txBox="1"/>
      </xdr:nvSpPr>
      <xdr:spPr>
        <a:xfrm>
          <a:off x="3422650" y="2352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14</xdr:row>
      <xdr:rowOff>161925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124093-854C-41AE-A9D8-E7D06A9677DF}"/>
            </a:ext>
          </a:extLst>
        </xdr:cNvPr>
        <xdr:cNvSpPr txBox="1"/>
      </xdr:nvSpPr>
      <xdr:spPr>
        <a:xfrm>
          <a:off x="38100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7</xdr:row>
      <xdr:rowOff>161925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86C929-3BC8-48D1-B71A-21409982531F}"/>
            </a:ext>
          </a:extLst>
        </xdr:cNvPr>
        <xdr:cNvSpPr txBox="1"/>
      </xdr:nvSpPr>
      <xdr:spPr>
        <a:xfrm>
          <a:off x="38100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28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CD49EDE-3189-4E1D-9C9C-7B00C1D456DA}"/>
            </a:ext>
          </a:extLst>
        </xdr:cNvPr>
        <xdr:cNvSpPr txBox="1"/>
      </xdr:nvSpPr>
      <xdr:spPr>
        <a:xfrm>
          <a:off x="6248400" y="181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31EFCE1-3394-4BA5-9CA3-3C0658631728}"/>
            </a:ext>
          </a:extLst>
        </xdr:cNvPr>
        <xdr:cNvSpPr txBox="1"/>
      </xdr:nvSpPr>
      <xdr:spPr>
        <a:xfrm>
          <a:off x="6438900" y="181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26</xdr:row>
      <xdr:rowOff>161925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3B4E9E3-234E-4C12-BD16-C0DEDDF16C67}"/>
            </a:ext>
          </a:extLst>
        </xdr:cNvPr>
        <xdr:cNvSpPr txBox="1"/>
      </xdr:nvSpPr>
      <xdr:spPr>
        <a:xfrm>
          <a:off x="6438900" y="1539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10</xdr:row>
      <xdr:rowOff>161925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D1C4895-47AA-4964-9DF7-F01BB3CE01CA}"/>
            </a:ext>
          </a:extLst>
        </xdr:cNvPr>
        <xdr:cNvSpPr txBox="1"/>
      </xdr:nvSpPr>
      <xdr:spPr>
        <a:xfrm>
          <a:off x="3422650" y="2168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14</xdr:row>
      <xdr:rowOff>161925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91F6951-00CC-4945-A13B-F871E2E5A3F0}"/>
            </a:ext>
          </a:extLst>
        </xdr:cNvPr>
        <xdr:cNvSpPr txBox="1"/>
      </xdr:nvSpPr>
      <xdr:spPr>
        <a:xfrm>
          <a:off x="3422650" y="296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28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263ACFF-5FAA-42C7-80E2-13DE04FDB34E}"/>
            </a:ext>
          </a:extLst>
        </xdr:cNvPr>
        <xdr:cNvSpPr txBox="1"/>
      </xdr:nvSpPr>
      <xdr:spPr>
        <a:xfrm>
          <a:off x="3232150" y="543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28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E42BA48-563C-4D99-AA8C-B8E9CB8AD90D}"/>
            </a:ext>
          </a:extLst>
        </xdr:cNvPr>
        <xdr:cNvSpPr txBox="1"/>
      </xdr:nvSpPr>
      <xdr:spPr>
        <a:xfrm>
          <a:off x="3422650" y="543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26</xdr:row>
      <xdr:rowOff>161925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C382FF-62AF-4301-A56C-0F9A7038BAD8}"/>
            </a:ext>
          </a:extLst>
        </xdr:cNvPr>
        <xdr:cNvSpPr txBox="1"/>
      </xdr:nvSpPr>
      <xdr:spPr>
        <a:xfrm>
          <a:off x="3422650" y="522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4299D1-0BFB-4EAD-AA32-76B76787EBE5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4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46D750B-B640-40F1-A444-6936695F6636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20</xdr:row>
      <xdr:rowOff>161925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2C3390-B2FE-4A33-A20F-FB307B0B7E1B}"/>
            </a:ext>
          </a:extLst>
        </xdr:cNvPr>
        <xdr:cNvSpPr txBox="1"/>
      </xdr:nvSpPr>
      <xdr:spPr>
        <a:xfrm>
          <a:off x="346075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20</xdr:row>
      <xdr:rowOff>161925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891B048-7B6B-4573-970B-AE326E669074}"/>
            </a:ext>
          </a:extLst>
        </xdr:cNvPr>
        <xdr:cNvSpPr txBox="1"/>
      </xdr:nvSpPr>
      <xdr:spPr>
        <a:xfrm>
          <a:off x="346075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20</xdr:row>
      <xdr:rowOff>161925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10A5756-4BDF-4F41-80FA-8ED459E59359}"/>
            </a:ext>
          </a:extLst>
        </xdr:cNvPr>
        <xdr:cNvSpPr txBox="1"/>
      </xdr:nvSpPr>
      <xdr:spPr>
        <a:xfrm>
          <a:off x="427990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20</xdr:row>
      <xdr:rowOff>161925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73D5E81-CD12-4AD9-8AF3-A93B603D6AF6}"/>
            </a:ext>
          </a:extLst>
        </xdr:cNvPr>
        <xdr:cNvSpPr txBox="1"/>
      </xdr:nvSpPr>
      <xdr:spPr>
        <a:xfrm>
          <a:off x="427990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4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9C13EE1-B26E-4F7B-B877-FF5A66FBF458}"/>
            </a:ext>
          </a:extLst>
        </xdr:cNvPr>
        <xdr:cNvSpPr txBox="1"/>
      </xdr:nvSpPr>
      <xdr:spPr>
        <a:xfrm>
          <a:off x="643890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4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DBFB99E-2E61-4724-A23B-490FDB0ED567}"/>
            </a:ext>
          </a:extLst>
        </xdr:cNvPr>
        <xdr:cNvSpPr txBox="1"/>
      </xdr:nvSpPr>
      <xdr:spPr>
        <a:xfrm>
          <a:off x="643890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D02D94A-D0A1-468E-AEE2-ABFA32572687}"/>
            </a:ext>
          </a:extLst>
        </xdr:cNvPr>
        <xdr:cNvSpPr txBox="1"/>
      </xdr:nvSpPr>
      <xdr:spPr>
        <a:xfrm>
          <a:off x="725805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0696089-359E-4039-872C-46D6E28BA0D5}"/>
            </a:ext>
          </a:extLst>
        </xdr:cNvPr>
        <xdr:cNvSpPr txBox="1"/>
      </xdr:nvSpPr>
      <xdr:spPr>
        <a:xfrm>
          <a:off x="725805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11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BAC4B92-111C-43CF-ADA6-0E97EF1644E0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11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597259B-F2C7-4FC2-BDBE-F8A725EAE574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11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5521E89-3E55-415D-AB54-3895DD37AB00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11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9F1EF6A-E02F-45C6-B423-223D285E2E61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12</xdr:col>
      <xdr:colOff>0</xdr:colOff>
      <xdr:row>11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1503CA9-7EAB-4FAD-880B-C5833A9B9D91}"/>
            </a:ext>
          </a:extLst>
        </xdr:cNvPr>
        <xdr:cNvSpPr txBox="1"/>
      </xdr:nvSpPr>
      <xdr:spPr>
        <a:xfrm>
          <a:off x="77978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12</xdr:col>
      <xdr:colOff>0</xdr:colOff>
      <xdr:row>11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566409B-FAC6-4FD6-ABFD-01AAFD65E73C}"/>
            </a:ext>
          </a:extLst>
        </xdr:cNvPr>
        <xdr:cNvSpPr txBox="1"/>
      </xdr:nvSpPr>
      <xdr:spPr>
        <a:xfrm>
          <a:off x="77978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6312-B9E4-45E5-909C-F0DE0B5A4F06}">
  <dimension ref="A1:Z57"/>
  <sheetViews>
    <sheetView tabSelected="1" workbookViewId="0"/>
  </sheetViews>
  <sheetFormatPr defaultRowHeight="14.5" x14ac:dyDescent="0.35"/>
  <cols>
    <col min="1" max="2" width="2.7265625" customWidth="1"/>
    <col min="3" max="3" width="25" customWidth="1"/>
    <col min="4" max="4" width="10.90625" style="86" customWidth="1"/>
    <col min="5" max="7" width="2.7265625" customWidth="1"/>
    <col min="8" max="8" width="11.7265625" customWidth="1"/>
    <col min="9" max="9" width="10.54296875" customWidth="1"/>
    <col min="10" max="10" width="10.90625" style="86" customWidth="1"/>
    <col min="11" max="11" width="2.7265625" customWidth="1"/>
    <col min="12" max="12" width="2.81640625" customWidth="1"/>
    <col min="13" max="13" width="2.7265625" customWidth="1"/>
    <col min="14" max="14" width="11.7265625" customWidth="1"/>
    <col min="15" max="15" width="10.54296875" customWidth="1"/>
    <col min="16" max="16" width="10.90625" style="86" customWidth="1"/>
    <col min="17" max="19" width="2.7265625" customWidth="1"/>
    <col min="20" max="20" width="11.7265625" customWidth="1"/>
    <col min="21" max="21" width="10.54296875" customWidth="1"/>
    <col min="22" max="22" width="10.90625" style="86" customWidth="1"/>
    <col min="23" max="23" width="2.7265625" customWidth="1"/>
  </cols>
  <sheetData>
    <row r="1" spans="1:26" ht="15" thickBot="1" x14ac:dyDescent="0.4">
      <c r="A1" s="3"/>
      <c r="B1" s="3"/>
      <c r="C1" s="3"/>
      <c r="D1" s="76"/>
      <c r="E1" s="3"/>
      <c r="F1" s="3"/>
      <c r="G1" s="3"/>
      <c r="H1" s="3"/>
      <c r="I1" s="3"/>
      <c r="J1" s="76"/>
      <c r="K1" s="3"/>
      <c r="L1" s="3"/>
      <c r="M1" s="3"/>
      <c r="N1" s="3"/>
      <c r="O1" s="3"/>
      <c r="P1" s="76"/>
      <c r="Q1" s="3"/>
      <c r="R1" s="3"/>
      <c r="S1" s="3"/>
      <c r="T1" s="3"/>
      <c r="U1" s="3"/>
      <c r="V1" s="76"/>
      <c r="W1" s="3"/>
      <c r="X1" s="3"/>
      <c r="Y1" s="3"/>
      <c r="Z1" s="3"/>
    </row>
    <row r="2" spans="1:26" ht="15" customHeight="1" thickTop="1" x14ac:dyDescent="0.35">
      <c r="A2" s="3"/>
      <c r="B2" s="16"/>
      <c r="C2" s="17"/>
      <c r="D2" s="77"/>
      <c r="E2" s="18"/>
      <c r="F2" s="3"/>
      <c r="G2" s="16"/>
      <c r="H2" s="17"/>
      <c r="I2" s="17"/>
      <c r="J2" s="77"/>
      <c r="K2" s="18"/>
      <c r="L2" s="3"/>
      <c r="M2" s="16"/>
      <c r="N2" s="17"/>
      <c r="O2" s="17"/>
      <c r="P2" s="77"/>
      <c r="Q2" s="18"/>
      <c r="R2" s="3"/>
      <c r="S2" s="16"/>
      <c r="T2" s="17"/>
      <c r="U2" s="17"/>
      <c r="V2" s="77"/>
      <c r="W2" s="18"/>
      <c r="X2" s="3"/>
      <c r="Y2" s="3"/>
      <c r="Z2" s="3"/>
    </row>
    <row r="3" spans="1:26" x14ac:dyDescent="0.35">
      <c r="A3" s="3"/>
      <c r="B3" s="19"/>
      <c r="C3" s="20" t="s">
        <v>78</v>
      </c>
      <c r="D3" s="78"/>
      <c r="E3" s="22"/>
      <c r="F3" s="3"/>
      <c r="G3" s="19"/>
      <c r="H3" s="20" t="s">
        <v>83</v>
      </c>
      <c r="I3" s="20"/>
      <c r="J3" s="78"/>
      <c r="K3" s="22"/>
      <c r="L3" s="3"/>
      <c r="M3" s="19"/>
      <c r="N3" s="20" t="s">
        <v>91</v>
      </c>
      <c r="O3" s="20"/>
      <c r="P3" s="78"/>
      <c r="Q3" s="22"/>
      <c r="R3" s="3"/>
      <c r="S3" s="19"/>
      <c r="T3" s="20" t="s">
        <v>103</v>
      </c>
      <c r="U3" s="20"/>
      <c r="V3" s="78"/>
      <c r="W3" s="22"/>
      <c r="X3" s="3"/>
      <c r="Y3" s="3"/>
      <c r="Z3" s="3"/>
    </row>
    <row r="4" spans="1:26" ht="15" thickBot="1" x14ac:dyDescent="0.4">
      <c r="A4" s="3"/>
      <c r="B4" s="23"/>
      <c r="C4" s="21"/>
      <c r="D4" s="78"/>
      <c r="E4" s="22"/>
      <c r="F4" s="3"/>
      <c r="G4" s="23"/>
      <c r="H4" s="21"/>
      <c r="I4" s="21"/>
      <c r="J4" s="78"/>
      <c r="K4" s="22"/>
      <c r="L4" s="3"/>
      <c r="M4" s="23"/>
      <c r="N4" s="21"/>
      <c r="O4" s="21"/>
      <c r="P4" s="78"/>
      <c r="Q4" s="22"/>
      <c r="R4" s="3"/>
      <c r="S4" s="23"/>
      <c r="T4" s="21"/>
      <c r="U4" s="21"/>
      <c r="V4" s="78"/>
      <c r="W4" s="22"/>
      <c r="X4" s="3"/>
      <c r="Y4" s="3"/>
      <c r="Z4" s="3"/>
    </row>
    <row r="5" spans="1:26" x14ac:dyDescent="0.35">
      <c r="A5" s="3"/>
      <c r="B5" s="23"/>
      <c r="C5" s="35" t="s">
        <v>79</v>
      </c>
      <c r="D5" s="82">
        <v>20</v>
      </c>
      <c r="E5" s="22"/>
      <c r="F5" s="3"/>
      <c r="G5" s="23"/>
      <c r="H5" s="62" t="s">
        <v>79</v>
      </c>
      <c r="I5" s="63"/>
      <c r="J5" s="82">
        <v>120</v>
      </c>
      <c r="K5" s="22"/>
      <c r="L5" s="3"/>
      <c r="M5" s="23"/>
      <c r="N5" s="62" t="s">
        <v>79</v>
      </c>
      <c r="O5" s="63"/>
      <c r="P5" s="82">
        <v>90</v>
      </c>
      <c r="Q5" s="22"/>
      <c r="R5" s="3"/>
      <c r="S5" s="23"/>
      <c r="T5" s="55" t="s">
        <v>79</v>
      </c>
      <c r="U5" s="56"/>
      <c r="V5" s="82">
        <v>40</v>
      </c>
      <c r="W5" s="22"/>
      <c r="X5" s="3"/>
      <c r="Y5" s="3"/>
      <c r="Z5" s="3"/>
    </row>
    <row r="6" spans="1:26" ht="15" thickBot="1" x14ac:dyDescent="0.4">
      <c r="A6" s="3"/>
      <c r="B6" s="23"/>
      <c r="C6" s="10" t="s">
        <v>80</v>
      </c>
      <c r="D6" s="84">
        <v>3</v>
      </c>
      <c r="E6" s="22"/>
      <c r="F6" s="3"/>
      <c r="G6" s="23"/>
      <c r="H6" s="64" t="s">
        <v>80</v>
      </c>
      <c r="I6" s="65"/>
      <c r="J6" s="84">
        <v>40</v>
      </c>
      <c r="K6" s="22"/>
      <c r="L6" s="3"/>
      <c r="M6" s="23"/>
      <c r="N6" s="64" t="s">
        <v>80</v>
      </c>
      <c r="O6" s="65"/>
      <c r="P6" s="84">
        <v>10</v>
      </c>
      <c r="Q6" s="22"/>
      <c r="R6" s="3"/>
      <c r="S6" s="23"/>
      <c r="T6" s="60" t="s">
        <v>97</v>
      </c>
      <c r="U6" s="61"/>
      <c r="V6" s="83">
        <v>46</v>
      </c>
      <c r="W6" s="22"/>
      <c r="X6" s="3"/>
      <c r="Y6" s="3"/>
      <c r="Z6" s="3"/>
    </row>
    <row r="7" spans="1:26" ht="15" thickBot="1" x14ac:dyDescent="0.4">
      <c r="A7" s="3"/>
      <c r="B7" s="23"/>
      <c r="C7" s="21"/>
      <c r="D7" s="78"/>
      <c r="E7" s="22"/>
      <c r="F7" s="3"/>
      <c r="G7" s="23"/>
      <c r="H7" s="21"/>
      <c r="I7" s="21"/>
      <c r="J7" s="78"/>
      <c r="K7" s="22"/>
      <c r="L7" s="3"/>
      <c r="M7" s="23"/>
      <c r="N7" s="21"/>
      <c r="O7" s="21"/>
      <c r="P7" s="78"/>
      <c r="Q7" s="22"/>
      <c r="R7" s="3"/>
      <c r="S7" s="23"/>
      <c r="T7" s="60" t="s">
        <v>104</v>
      </c>
      <c r="U7" s="61"/>
      <c r="V7" s="83">
        <v>3</v>
      </c>
      <c r="W7" s="22"/>
      <c r="X7" s="3"/>
      <c r="Y7" s="3"/>
      <c r="Z7" s="3"/>
    </row>
    <row r="8" spans="1:26" ht="15" thickBot="1" x14ac:dyDescent="0.4">
      <c r="A8" s="3"/>
      <c r="B8" s="23"/>
      <c r="C8" s="39" t="s">
        <v>82</v>
      </c>
      <c r="D8" s="40" t="s">
        <v>81</v>
      </c>
      <c r="E8" s="22"/>
      <c r="F8" s="3"/>
      <c r="G8" s="23"/>
      <c r="H8" s="66" t="s">
        <v>84</v>
      </c>
      <c r="I8" s="67"/>
      <c r="J8" s="40" t="s">
        <v>85</v>
      </c>
      <c r="K8" s="22"/>
      <c r="L8" s="3"/>
      <c r="M8" s="23"/>
      <c r="N8" s="39" t="s">
        <v>92</v>
      </c>
      <c r="O8" s="41" t="s">
        <v>97</v>
      </c>
      <c r="P8" s="40" t="s">
        <v>81</v>
      </c>
      <c r="Q8" s="22"/>
      <c r="R8" s="3"/>
      <c r="S8" s="23"/>
      <c r="T8" s="53" t="s">
        <v>80</v>
      </c>
      <c r="U8" s="54"/>
      <c r="V8" s="84">
        <f>(V6-V5)/V7</f>
        <v>2</v>
      </c>
      <c r="W8" s="22"/>
      <c r="X8" s="3"/>
      <c r="Y8" s="3"/>
      <c r="Z8" s="3"/>
    </row>
    <row r="9" spans="1:26" ht="15" thickBot="1" x14ac:dyDescent="0.4">
      <c r="A9" s="3"/>
      <c r="B9" s="23"/>
      <c r="C9" s="36">
        <v>20</v>
      </c>
      <c r="D9" s="87">
        <f>(C9-$D$5)/$D$6</f>
        <v>0</v>
      </c>
      <c r="E9" s="22"/>
      <c r="F9" s="3"/>
      <c r="G9" s="23"/>
      <c r="H9" s="70">
        <v>-2</v>
      </c>
      <c r="I9" s="71"/>
      <c r="J9" s="87">
        <f>(H9*$J$6)+$J$5</f>
        <v>40</v>
      </c>
      <c r="K9" s="22"/>
      <c r="L9" s="3"/>
      <c r="M9" s="23"/>
      <c r="N9" s="36" t="s">
        <v>93</v>
      </c>
      <c r="O9" s="42">
        <f>P5+9</f>
        <v>99</v>
      </c>
      <c r="P9" s="79">
        <f>(O9-$P$5)/$P$6</f>
        <v>0.9</v>
      </c>
      <c r="Q9" s="22"/>
      <c r="R9" s="3"/>
      <c r="S9" s="24"/>
      <c r="T9" s="25"/>
      <c r="U9" s="25"/>
      <c r="V9" s="81"/>
      <c r="W9" s="26"/>
      <c r="X9" s="3"/>
      <c r="Y9" s="3"/>
      <c r="Z9" s="3"/>
    </row>
    <row r="10" spans="1:26" ht="15.5" thickTop="1" thickBot="1" x14ac:dyDescent="0.4">
      <c r="A10" s="3"/>
      <c r="B10" s="23"/>
      <c r="C10" s="36">
        <v>17</v>
      </c>
      <c r="D10" s="87">
        <f t="shared" ref="D10:D11" si="0">(C10-$D$5)/$D$6</f>
        <v>-1</v>
      </c>
      <c r="E10" s="22"/>
      <c r="F10" s="3"/>
      <c r="G10" s="23"/>
      <c r="H10" s="70">
        <v>-1</v>
      </c>
      <c r="I10" s="71"/>
      <c r="J10" s="87">
        <f>(H10*$J$6)+$J$5</f>
        <v>80</v>
      </c>
      <c r="K10" s="22"/>
      <c r="L10" s="3"/>
      <c r="M10" s="23"/>
      <c r="N10" s="36" t="s">
        <v>94</v>
      </c>
      <c r="O10" s="42">
        <f>(P10*P6)+P5</f>
        <v>102</v>
      </c>
      <c r="P10" s="79">
        <v>1.2</v>
      </c>
      <c r="Q10" s="22"/>
      <c r="R10" s="3"/>
      <c r="S10" s="3"/>
      <c r="T10" s="3"/>
      <c r="U10" s="3"/>
      <c r="V10" s="76"/>
      <c r="W10" s="3"/>
      <c r="X10" s="3"/>
      <c r="Y10" s="3"/>
      <c r="Z10" s="3"/>
    </row>
    <row r="11" spans="1:26" ht="15.5" thickTop="1" thickBot="1" x14ac:dyDescent="0.4">
      <c r="A11" s="3"/>
      <c r="B11" s="23"/>
      <c r="C11" s="37">
        <v>21.5</v>
      </c>
      <c r="D11" s="85">
        <f t="shared" si="0"/>
        <v>0.5</v>
      </c>
      <c r="E11" s="22"/>
      <c r="F11" s="3"/>
      <c r="G11" s="23"/>
      <c r="H11" s="70">
        <v>1</v>
      </c>
      <c r="I11" s="71"/>
      <c r="J11" s="87">
        <f>(H11*$J$6)+$J$5</f>
        <v>160</v>
      </c>
      <c r="K11" s="22"/>
      <c r="L11" s="3"/>
      <c r="M11" s="23"/>
      <c r="N11" s="36" t="s">
        <v>95</v>
      </c>
      <c r="O11" s="42">
        <f>$P$5+($P$6/2)</f>
        <v>95</v>
      </c>
      <c r="P11" s="79">
        <f>(O11-$P$5)/$P$6</f>
        <v>0.5</v>
      </c>
      <c r="Q11" s="22"/>
      <c r="R11" s="3"/>
      <c r="S11" s="16"/>
      <c r="T11" s="17"/>
      <c r="U11" s="17"/>
      <c r="V11" s="77"/>
      <c r="W11" s="18"/>
      <c r="X11" s="3"/>
      <c r="Y11" s="3"/>
      <c r="Z11" s="3"/>
    </row>
    <row r="12" spans="1:26" ht="15" thickBot="1" x14ac:dyDescent="0.4">
      <c r="A12" s="3"/>
      <c r="B12" s="24"/>
      <c r="C12" s="25"/>
      <c r="D12" s="81"/>
      <c r="E12" s="26"/>
      <c r="F12" s="3"/>
      <c r="G12" s="23"/>
      <c r="H12" s="68">
        <v>2</v>
      </c>
      <c r="I12" s="69"/>
      <c r="J12" s="85">
        <f>(H12*$J$6)+$J$5</f>
        <v>200</v>
      </c>
      <c r="K12" s="22"/>
      <c r="L12" s="3"/>
      <c r="M12" s="23"/>
      <c r="N12" s="37" t="s">
        <v>96</v>
      </c>
      <c r="O12" s="43">
        <v>110</v>
      </c>
      <c r="P12" s="80">
        <f>(O12-$P$5)/$P$6</f>
        <v>2</v>
      </c>
      <c r="Q12" s="22"/>
      <c r="R12" s="3"/>
      <c r="S12" s="19"/>
      <c r="T12" s="20" t="s">
        <v>105</v>
      </c>
      <c r="U12" s="20"/>
      <c r="V12" s="78"/>
      <c r="W12" s="22"/>
      <c r="X12" s="3"/>
      <c r="Y12" s="3"/>
      <c r="Z12" s="3"/>
    </row>
    <row r="13" spans="1:26" ht="15.5" thickTop="1" thickBot="1" x14ac:dyDescent="0.4">
      <c r="A13" s="3"/>
      <c r="B13" s="3"/>
      <c r="C13" s="3"/>
      <c r="D13" s="76"/>
      <c r="E13" s="3"/>
      <c r="F13" s="3"/>
      <c r="G13" s="24"/>
      <c r="H13" s="25"/>
      <c r="I13" s="25"/>
      <c r="J13" s="81"/>
      <c r="K13" s="26"/>
      <c r="L13" s="3"/>
      <c r="M13" s="24"/>
      <c r="N13" s="25"/>
      <c r="O13" s="25"/>
      <c r="P13" s="81"/>
      <c r="Q13" s="26"/>
      <c r="R13" s="3"/>
      <c r="S13" s="23"/>
      <c r="T13" s="21"/>
      <c r="U13" s="21"/>
      <c r="V13" s="78"/>
      <c r="W13" s="22"/>
      <c r="X13" s="3"/>
      <c r="Y13" s="3"/>
      <c r="Z13" s="3"/>
    </row>
    <row r="14" spans="1:26" ht="15.5" thickTop="1" thickBot="1" x14ac:dyDescent="0.4">
      <c r="A14" s="3"/>
      <c r="B14" s="3"/>
      <c r="C14" s="3"/>
      <c r="D14" s="76"/>
      <c r="E14" s="3"/>
      <c r="F14" s="3"/>
      <c r="G14" s="9"/>
      <c r="H14" s="3"/>
      <c r="I14" s="3"/>
      <c r="J14" s="76"/>
      <c r="K14" s="3"/>
      <c r="L14" s="3"/>
      <c r="M14" s="9"/>
      <c r="N14" s="3"/>
      <c r="O14" s="3"/>
      <c r="P14" s="76"/>
      <c r="Q14" s="3"/>
      <c r="R14" s="3"/>
      <c r="S14" s="23"/>
      <c r="T14" s="55" t="s">
        <v>79</v>
      </c>
      <c r="U14" s="56"/>
      <c r="V14" s="82">
        <v>36</v>
      </c>
      <c r="W14" s="22"/>
      <c r="X14" s="3"/>
      <c r="Y14" s="3"/>
      <c r="Z14" s="3"/>
    </row>
    <row r="15" spans="1:26" ht="15.5" thickTop="1" thickBot="1" x14ac:dyDescent="0.4">
      <c r="A15" s="3"/>
      <c r="B15" s="3"/>
      <c r="C15" s="3"/>
      <c r="D15" s="76"/>
      <c r="E15" s="3"/>
      <c r="F15" s="3"/>
      <c r="G15" s="16"/>
      <c r="H15" s="17"/>
      <c r="I15" s="17"/>
      <c r="J15" s="77"/>
      <c r="K15" s="18"/>
      <c r="L15" s="3"/>
      <c r="M15" s="16"/>
      <c r="N15" s="17"/>
      <c r="O15" s="17"/>
      <c r="P15" s="77"/>
      <c r="Q15" s="18"/>
      <c r="R15" s="3"/>
      <c r="S15" s="23"/>
      <c r="T15" s="53" t="s">
        <v>97</v>
      </c>
      <c r="U15" s="54"/>
      <c r="V15" s="84">
        <v>48</v>
      </c>
      <c r="W15" s="22"/>
      <c r="X15" s="3"/>
      <c r="Y15" s="3"/>
      <c r="Z15" s="3"/>
    </row>
    <row r="16" spans="1:26" ht="15" thickBot="1" x14ac:dyDescent="0.4">
      <c r="A16" s="3"/>
      <c r="B16" s="3"/>
      <c r="C16" s="3"/>
      <c r="D16" s="76"/>
      <c r="E16" s="3"/>
      <c r="F16" s="3"/>
      <c r="G16" s="19"/>
      <c r="H16" s="20" t="s">
        <v>86</v>
      </c>
      <c r="I16" s="20"/>
      <c r="J16" s="78"/>
      <c r="K16" s="22"/>
      <c r="L16" s="3"/>
      <c r="M16" s="19"/>
      <c r="N16" s="20" t="s">
        <v>98</v>
      </c>
      <c r="O16" s="20"/>
      <c r="P16" s="78"/>
      <c r="Q16" s="22"/>
      <c r="R16" s="3"/>
      <c r="S16" s="23"/>
      <c r="T16" s="21"/>
      <c r="U16" s="21"/>
      <c r="V16" s="78"/>
      <c r="W16" s="22"/>
      <c r="X16" s="3"/>
      <c r="Y16" s="3"/>
      <c r="Z16" s="3"/>
    </row>
    <row r="17" spans="1:26" ht="15" thickBot="1" x14ac:dyDescent="0.4">
      <c r="A17" s="3"/>
      <c r="B17" s="3"/>
      <c r="C17" s="3"/>
      <c r="D17" s="76"/>
      <c r="E17" s="3"/>
      <c r="F17" s="3"/>
      <c r="G17" s="23"/>
      <c r="H17" s="21"/>
      <c r="I17" s="21"/>
      <c r="J17" s="78"/>
      <c r="K17" s="22"/>
      <c r="L17" s="3"/>
      <c r="M17" s="23"/>
      <c r="N17" s="21"/>
      <c r="O17" s="21"/>
      <c r="P17" s="78"/>
      <c r="Q17" s="22"/>
      <c r="R17" s="3"/>
      <c r="S17" s="23"/>
      <c r="T17" s="57" t="s">
        <v>106</v>
      </c>
      <c r="U17" s="58"/>
      <c r="V17" s="59"/>
      <c r="W17" s="22"/>
      <c r="X17" s="3"/>
      <c r="Y17" s="3"/>
      <c r="Z17" s="3"/>
    </row>
    <row r="18" spans="1:26" ht="15" thickBot="1" x14ac:dyDescent="0.4">
      <c r="A18" s="3"/>
      <c r="B18" s="3"/>
      <c r="C18" s="3"/>
      <c r="D18" s="76"/>
      <c r="E18" s="3"/>
      <c r="F18" s="3"/>
      <c r="G18" s="23"/>
      <c r="H18" s="62" t="s">
        <v>79</v>
      </c>
      <c r="I18" s="63"/>
      <c r="J18" s="82">
        <v>120</v>
      </c>
      <c r="K18" s="22"/>
      <c r="L18" s="3"/>
      <c r="M18" s="23"/>
      <c r="N18" s="57" t="s">
        <v>99</v>
      </c>
      <c r="O18" s="58"/>
      <c r="P18" s="59"/>
      <c r="Q18" s="22"/>
      <c r="R18" s="3"/>
      <c r="S18" s="23"/>
      <c r="T18" s="53" t="s">
        <v>80</v>
      </c>
      <c r="U18" s="54"/>
      <c r="V18" s="84">
        <v>5</v>
      </c>
      <c r="W18" s="22"/>
      <c r="X18" s="3"/>
      <c r="Y18" s="3"/>
      <c r="Z18" s="3"/>
    </row>
    <row r="19" spans="1:26" ht="15" thickBot="1" x14ac:dyDescent="0.4">
      <c r="A19" s="3"/>
      <c r="B19" s="3"/>
      <c r="C19" s="3"/>
      <c r="D19" s="76"/>
      <c r="E19" s="3"/>
      <c r="F19" s="3"/>
      <c r="G19" s="23"/>
      <c r="H19" s="64" t="s">
        <v>80</v>
      </c>
      <c r="I19" s="65"/>
      <c r="J19" s="84">
        <v>40</v>
      </c>
      <c r="K19" s="22"/>
      <c r="L19" s="3"/>
      <c r="M19" s="23"/>
      <c r="N19" s="60" t="s">
        <v>79</v>
      </c>
      <c r="O19" s="61"/>
      <c r="P19" s="83">
        <v>72</v>
      </c>
      <c r="Q19" s="22"/>
      <c r="R19" s="3"/>
      <c r="S19" s="23"/>
      <c r="T19" s="53" t="s">
        <v>104</v>
      </c>
      <c r="U19" s="54"/>
      <c r="V19" s="84">
        <f>($V$15-$V$14)/V18</f>
        <v>2.4</v>
      </c>
      <c r="W19" s="22"/>
      <c r="X19" s="3"/>
      <c r="Y19" s="3"/>
      <c r="Z19" s="3"/>
    </row>
    <row r="20" spans="1:26" ht="15" thickBot="1" x14ac:dyDescent="0.4">
      <c r="A20" s="3"/>
      <c r="B20" s="3"/>
      <c r="C20" s="3"/>
      <c r="D20" s="76"/>
      <c r="E20" s="3"/>
      <c r="F20" s="3"/>
      <c r="G20" s="23"/>
      <c r="H20" s="21"/>
      <c r="I20" s="21"/>
      <c r="J20" s="78"/>
      <c r="K20" s="22"/>
      <c r="L20" s="3"/>
      <c r="M20" s="23"/>
      <c r="N20" s="60" t="s">
        <v>80</v>
      </c>
      <c r="O20" s="61"/>
      <c r="P20" s="83">
        <v>12</v>
      </c>
      <c r="Q20" s="22"/>
      <c r="R20" s="3"/>
      <c r="S20" s="23"/>
      <c r="T20" s="21"/>
      <c r="U20" s="21"/>
      <c r="V20" s="78"/>
      <c r="W20" s="22"/>
      <c r="X20" s="3"/>
      <c r="Y20" s="3"/>
      <c r="Z20" s="3"/>
    </row>
    <row r="21" spans="1:26" x14ac:dyDescent="0.35">
      <c r="A21" s="3"/>
      <c r="B21" s="3"/>
      <c r="C21" s="3"/>
      <c r="D21" s="76"/>
      <c r="E21" s="3"/>
      <c r="F21" s="3"/>
      <c r="G21" s="23"/>
      <c r="H21" s="39" t="s">
        <v>92</v>
      </c>
      <c r="I21" s="41" t="s">
        <v>82</v>
      </c>
      <c r="J21" s="40" t="s">
        <v>81</v>
      </c>
      <c r="K21" s="22"/>
      <c r="L21" s="3"/>
      <c r="M21" s="23"/>
      <c r="N21" s="60" t="s">
        <v>100</v>
      </c>
      <c r="O21" s="61"/>
      <c r="P21" s="83">
        <v>78</v>
      </c>
      <c r="Q21" s="22"/>
      <c r="R21" s="3"/>
      <c r="S21" s="23"/>
      <c r="T21" s="57" t="s">
        <v>107</v>
      </c>
      <c r="U21" s="58"/>
      <c r="V21" s="59"/>
      <c r="W21" s="22"/>
      <c r="X21" s="3"/>
      <c r="Y21" s="3"/>
      <c r="Z21" s="3"/>
    </row>
    <row r="22" spans="1:26" s="2" customFormat="1" ht="15" thickBot="1" x14ac:dyDescent="0.4">
      <c r="A22" s="6"/>
      <c r="B22" s="6"/>
      <c r="C22" s="6"/>
      <c r="D22" s="6"/>
      <c r="E22" s="6"/>
      <c r="F22" s="6"/>
      <c r="G22" s="23"/>
      <c r="H22" s="36" t="s">
        <v>87</v>
      </c>
      <c r="I22" s="42">
        <v>205</v>
      </c>
      <c r="J22" s="79">
        <f>(I22-$J$18)/$J$19</f>
        <v>2.125</v>
      </c>
      <c r="K22" s="22"/>
      <c r="L22" s="6"/>
      <c r="M22" s="23"/>
      <c r="N22" s="53" t="s">
        <v>101</v>
      </c>
      <c r="O22" s="54"/>
      <c r="P22" s="84">
        <f>(P21-P19)/P20</f>
        <v>0.5</v>
      </c>
      <c r="Q22" s="22"/>
      <c r="R22" s="6"/>
      <c r="S22" s="23"/>
      <c r="T22" s="53" t="s">
        <v>80</v>
      </c>
      <c r="U22" s="54"/>
      <c r="V22" s="84">
        <v>10</v>
      </c>
      <c r="W22" s="22"/>
      <c r="X22" s="6"/>
      <c r="Y22" s="6"/>
      <c r="Z22" s="6"/>
    </row>
    <row r="23" spans="1:26" s="2" customFormat="1" ht="15" thickBot="1" x14ac:dyDescent="0.4">
      <c r="A23" s="6"/>
      <c r="B23" s="6"/>
      <c r="C23" s="6"/>
      <c r="D23" s="6"/>
      <c r="E23" s="6"/>
      <c r="F23" s="6"/>
      <c r="G23" s="23"/>
      <c r="H23" s="36" t="s">
        <v>88</v>
      </c>
      <c r="I23" s="42">
        <v>137</v>
      </c>
      <c r="J23" s="79">
        <f t="shared" ref="J23:J25" si="1">(I23-$J$18)/$J$19</f>
        <v>0.42499999999999999</v>
      </c>
      <c r="K23" s="22"/>
      <c r="L23" s="6"/>
      <c r="M23" s="23"/>
      <c r="N23" s="21"/>
      <c r="O23" s="21"/>
      <c r="P23" s="78"/>
      <c r="Q23" s="22"/>
      <c r="R23" s="6"/>
      <c r="S23" s="23"/>
      <c r="T23" s="53" t="s">
        <v>104</v>
      </c>
      <c r="U23" s="54"/>
      <c r="V23" s="84">
        <f>($V$15-$V$14)/V22</f>
        <v>1.2</v>
      </c>
      <c r="W23" s="22"/>
      <c r="X23" s="6"/>
      <c r="Y23" s="6"/>
      <c r="Z23" s="6"/>
    </row>
    <row r="24" spans="1:26" s="1" customFormat="1" ht="15" thickBot="1" x14ac:dyDescent="0.4">
      <c r="B24" s="9"/>
      <c r="C24" s="9"/>
      <c r="D24" s="9"/>
      <c r="E24" s="9"/>
      <c r="F24" s="9"/>
      <c r="G24" s="23"/>
      <c r="H24" s="36" t="s">
        <v>89</v>
      </c>
      <c r="I24" s="42">
        <v>20</v>
      </c>
      <c r="J24" s="79">
        <f t="shared" si="1"/>
        <v>-2.5</v>
      </c>
      <c r="K24" s="22"/>
      <c r="L24" s="9"/>
      <c r="M24" s="23"/>
      <c r="N24" s="57" t="s">
        <v>102</v>
      </c>
      <c r="O24" s="58"/>
      <c r="P24" s="59"/>
      <c r="Q24" s="22"/>
      <c r="R24" s="9"/>
      <c r="S24" s="23"/>
      <c r="T24" s="21"/>
      <c r="U24" s="21"/>
      <c r="V24" s="78"/>
      <c r="W24" s="22"/>
      <c r="X24" s="9"/>
      <c r="Y24" s="9"/>
      <c r="Z24" s="9"/>
    </row>
    <row r="25" spans="1:26" s="1" customFormat="1" ht="15" thickBot="1" x14ac:dyDescent="0.4">
      <c r="A25" s="9"/>
      <c r="B25" s="9"/>
      <c r="C25" s="9"/>
      <c r="D25" s="9"/>
      <c r="E25" s="9"/>
      <c r="F25" s="9"/>
      <c r="G25" s="23"/>
      <c r="H25" s="37" t="s">
        <v>90</v>
      </c>
      <c r="I25" s="43">
        <v>90</v>
      </c>
      <c r="J25" s="80">
        <f t="shared" si="1"/>
        <v>-0.75</v>
      </c>
      <c r="K25" s="22"/>
      <c r="L25" s="9"/>
      <c r="M25" s="23"/>
      <c r="N25" s="60" t="s">
        <v>79</v>
      </c>
      <c r="O25" s="61"/>
      <c r="P25" s="83">
        <v>56</v>
      </c>
      <c r="Q25" s="22"/>
      <c r="R25" s="9"/>
      <c r="S25" s="23"/>
      <c r="T25" s="57" t="s">
        <v>108</v>
      </c>
      <c r="U25" s="58"/>
      <c r="V25" s="59"/>
      <c r="W25" s="22"/>
      <c r="X25" s="9"/>
      <c r="Y25" s="9"/>
      <c r="Z25" s="9"/>
    </row>
    <row r="26" spans="1:26" ht="15" thickBot="1" x14ac:dyDescent="0.4">
      <c r="A26" s="3"/>
      <c r="B26" s="3"/>
      <c r="C26" s="6"/>
      <c r="D26" s="6"/>
      <c r="E26" s="9"/>
      <c r="F26" s="3"/>
      <c r="G26" s="24"/>
      <c r="H26" s="25"/>
      <c r="I26" s="25"/>
      <c r="J26" s="81"/>
      <c r="K26" s="26"/>
      <c r="L26" s="3"/>
      <c r="M26" s="23"/>
      <c r="N26" s="60" t="s">
        <v>80</v>
      </c>
      <c r="O26" s="61"/>
      <c r="P26" s="83">
        <v>5</v>
      </c>
      <c r="Q26" s="22"/>
      <c r="R26" s="3"/>
      <c r="S26" s="23"/>
      <c r="T26" s="53" t="s">
        <v>80</v>
      </c>
      <c r="U26" s="54"/>
      <c r="V26" s="84">
        <v>15</v>
      </c>
      <c r="W26" s="22"/>
      <c r="X26" s="3"/>
      <c r="Y26" s="3"/>
      <c r="Z26" s="3"/>
    </row>
    <row r="27" spans="1:26" ht="15.5" thickTop="1" thickBot="1" x14ac:dyDescent="0.4">
      <c r="A27" s="3"/>
      <c r="B27" s="3"/>
      <c r="C27" s="3"/>
      <c r="D27" s="76"/>
      <c r="E27" s="3"/>
      <c r="F27" s="3"/>
      <c r="G27" s="9"/>
      <c r="H27" s="3"/>
      <c r="I27" s="3"/>
      <c r="J27" s="76"/>
      <c r="K27" s="3"/>
      <c r="L27" s="3"/>
      <c r="M27" s="38"/>
      <c r="N27" s="60" t="s">
        <v>100</v>
      </c>
      <c r="O27" s="61"/>
      <c r="P27" s="83">
        <v>66</v>
      </c>
      <c r="Q27" s="22"/>
      <c r="R27" s="3"/>
      <c r="S27" s="23"/>
      <c r="T27" s="53" t="s">
        <v>104</v>
      </c>
      <c r="U27" s="54"/>
      <c r="V27" s="84">
        <f>($V$15-$V$14)/V26</f>
        <v>0.8</v>
      </c>
      <c r="W27" s="22"/>
      <c r="X27" s="3"/>
      <c r="Y27" s="3"/>
      <c r="Z27" s="3"/>
    </row>
    <row r="28" spans="1:26" ht="15" thickBot="1" x14ac:dyDescent="0.4">
      <c r="A28" s="3"/>
      <c r="B28" s="3"/>
      <c r="C28" s="3"/>
      <c r="D28" s="76"/>
      <c r="E28" s="3"/>
      <c r="F28" s="3"/>
      <c r="G28" s="9"/>
      <c r="H28" s="3"/>
      <c r="I28" s="3"/>
      <c r="J28" s="6"/>
      <c r="K28" s="3"/>
      <c r="L28" s="3"/>
      <c r="M28" s="38"/>
      <c r="N28" s="53" t="s">
        <v>101</v>
      </c>
      <c r="O28" s="54"/>
      <c r="P28" s="84">
        <f>(P27-P25)/P26</f>
        <v>2</v>
      </c>
      <c r="Q28" s="22"/>
      <c r="R28" s="3"/>
      <c r="S28" s="24"/>
      <c r="T28" s="25"/>
      <c r="U28" s="25"/>
      <c r="V28" s="81"/>
      <c r="W28" s="26"/>
      <c r="X28" s="3"/>
      <c r="Y28" s="3"/>
      <c r="Z28" s="3"/>
    </row>
    <row r="29" spans="1:26" ht="15" thickBot="1" x14ac:dyDescent="0.4">
      <c r="A29" s="3"/>
      <c r="B29" s="3"/>
      <c r="C29" s="3"/>
      <c r="D29" s="76"/>
      <c r="E29" s="3"/>
      <c r="F29" s="3"/>
      <c r="G29" s="3"/>
      <c r="H29" s="6"/>
      <c r="I29" s="6"/>
      <c r="J29" s="9"/>
      <c r="K29" s="3"/>
      <c r="L29" s="3"/>
      <c r="M29" s="24"/>
      <c r="N29" s="25"/>
      <c r="O29" s="25"/>
      <c r="P29" s="81"/>
      <c r="Q29" s="26"/>
      <c r="R29" s="3"/>
      <c r="S29" s="3"/>
      <c r="T29" s="3"/>
      <c r="U29" s="3"/>
      <c r="V29" s="76"/>
      <c r="W29" s="3"/>
      <c r="X29" s="3"/>
      <c r="Y29" s="3"/>
      <c r="Z29" s="3"/>
    </row>
    <row r="30" spans="1:26" ht="15" thickTop="1" x14ac:dyDescent="0.35">
      <c r="A30" s="3"/>
      <c r="B30" s="3"/>
      <c r="C30" s="3"/>
      <c r="D30" s="76"/>
      <c r="E30" s="3"/>
      <c r="F30" s="3"/>
      <c r="G30" s="3"/>
      <c r="H30" s="9"/>
      <c r="I30" s="9"/>
      <c r="J30" s="9"/>
      <c r="K30" s="3"/>
      <c r="L30" s="3"/>
      <c r="M30" s="3"/>
      <c r="N30" s="3"/>
      <c r="O30" s="3"/>
      <c r="P30" s="76"/>
      <c r="Q30" s="3"/>
      <c r="R30" s="3"/>
      <c r="S30" s="3"/>
      <c r="T30" s="3"/>
      <c r="U30" s="3"/>
      <c r="V30" s="76"/>
      <c r="W30" s="3"/>
      <c r="X30" s="3"/>
      <c r="Y30" s="3"/>
      <c r="Z30" s="3"/>
    </row>
    <row r="31" spans="1:26" x14ac:dyDescent="0.35">
      <c r="A31" s="3"/>
      <c r="B31" s="3"/>
      <c r="C31" s="3"/>
      <c r="D31" s="76"/>
      <c r="E31" s="3"/>
      <c r="F31" s="3"/>
      <c r="G31" s="3"/>
      <c r="H31" s="9"/>
      <c r="I31" s="9"/>
      <c r="J31" s="76"/>
      <c r="K31" s="3"/>
      <c r="L31" s="3"/>
      <c r="M31" s="3"/>
      <c r="N31" s="3"/>
      <c r="O31" s="3"/>
      <c r="P31" s="6"/>
      <c r="Q31" s="3"/>
      <c r="R31" s="3"/>
      <c r="S31" s="3"/>
      <c r="T31" s="6"/>
      <c r="U31" s="6"/>
      <c r="V31" s="6"/>
      <c r="W31" s="3"/>
      <c r="X31" s="3"/>
      <c r="Y31" s="3"/>
      <c r="Z31" s="3"/>
    </row>
    <row r="32" spans="1:26" x14ac:dyDescent="0.35">
      <c r="A32" s="3"/>
      <c r="B32" s="3"/>
      <c r="C32" s="3"/>
      <c r="D32" s="76"/>
      <c r="E32" s="3"/>
      <c r="F32" s="3"/>
      <c r="G32" s="3"/>
      <c r="H32" s="3"/>
      <c r="I32" s="3"/>
      <c r="J32" s="76"/>
      <c r="K32" s="3"/>
      <c r="L32" s="3"/>
      <c r="M32" s="3"/>
      <c r="N32" s="6"/>
      <c r="O32" s="6"/>
      <c r="P32" s="9"/>
      <c r="Q32" s="3"/>
      <c r="R32" s="3"/>
      <c r="S32" s="6"/>
      <c r="T32" s="6"/>
      <c r="U32" s="6"/>
      <c r="V32" s="6"/>
      <c r="W32" s="6"/>
      <c r="X32" s="3"/>
      <c r="Y32" s="3"/>
      <c r="Z32" s="3"/>
    </row>
    <row r="33" spans="1:26" x14ac:dyDescent="0.35">
      <c r="A33" s="3"/>
      <c r="B33" s="3"/>
      <c r="C33" s="3"/>
      <c r="D33" s="76"/>
      <c r="E33" s="3"/>
      <c r="F33" s="3"/>
      <c r="G33" s="3"/>
      <c r="H33" s="3"/>
      <c r="I33" s="3"/>
      <c r="J33" s="76"/>
      <c r="K33" s="3"/>
      <c r="L33" s="3"/>
      <c r="M33" s="3"/>
      <c r="N33" s="9"/>
      <c r="O33" s="9"/>
      <c r="P33" s="9"/>
      <c r="Q33" s="3"/>
      <c r="R33" s="3"/>
      <c r="S33" s="6"/>
      <c r="T33" s="9"/>
      <c r="U33" s="9"/>
      <c r="V33" s="9"/>
      <c r="W33" s="6"/>
      <c r="X33" s="3"/>
      <c r="Y33" s="3"/>
      <c r="Z33" s="3"/>
    </row>
    <row r="34" spans="1:26" x14ac:dyDescent="0.35">
      <c r="A34" s="3"/>
      <c r="B34" s="3"/>
      <c r="C34" s="3"/>
      <c r="D34" s="76"/>
      <c r="E34" s="3"/>
      <c r="F34" s="3"/>
      <c r="G34" s="3"/>
      <c r="H34" s="3"/>
      <c r="I34" s="3"/>
      <c r="J34" s="76"/>
      <c r="K34" s="3"/>
      <c r="L34" s="3"/>
      <c r="M34" s="3"/>
      <c r="N34" s="9"/>
      <c r="O34" s="9"/>
      <c r="P34" s="76"/>
      <c r="Q34" s="3"/>
      <c r="R34" s="3"/>
      <c r="S34" s="9"/>
      <c r="T34" s="9"/>
      <c r="U34" s="9"/>
      <c r="V34" s="9"/>
      <c r="W34" s="9"/>
      <c r="X34" s="3"/>
      <c r="Y34" s="3"/>
      <c r="Z34" s="3"/>
    </row>
    <row r="35" spans="1:26" s="2" customFormat="1" x14ac:dyDescent="0.35">
      <c r="A35" s="6"/>
      <c r="B35" s="6"/>
      <c r="C35" s="6"/>
      <c r="D35" s="6"/>
      <c r="E35" s="6"/>
      <c r="F35" s="6"/>
      <c r="G35" s="3"/>
      <c r="H35" s="3"/>
      <c r="I35" s="3"/>
      <c r="J35" s="76"/>
      <c r="K35" s="6"/>
      <c r="L35" s="6"/>
      <c r="M35" s="3"/>
      <c r="N35" s="3"/>
      <c r="O35" s="3"/>
      <c r="P35" s="76"/>
      <c r="Q35" s="6"/>
      <c r="R35" s="6"/>
      <c r="S35" s="9"/>
      <c r="T35" s="3"/>
      <c r="U35" s="3"/>
      <c r="V35" s="76"/>
      <c r="W35" s="9"/>
      <c r="X35" s="6"/>
      <c r="Y35" s="6"/>
      <c r="Z35" s="6"/>
    </row>
    <row r="36" spans="1:26" s="2" customFormat="1" x14ac:dyDescent="0.35">
      <c r="A36" s="6"/>
      <c r="B36" s="6"/>
      <c r="C36" s="6"/>
      <c r="D36" s="6"/>
      <c r="E36" s="6"/>
      <c r="F36" s="6"/>
      <c r="G36" s="3"/>
      <c r="H36" s="3"/>
      <c r="I36" s="3"/>
      <c r="J36" s="76"/>
      <c r="K36" s="6"/>
      <c r="L36" s="6"/>
      <c r="M36" s="3"/>
      <c r="N36" s="3"/>
      <c r="O36" s="3"/>
      <c r="P36" s="76"/>
      <c r="Q36" s="6"/>
      <c r="R36" s="6"/>
      <c r="S36" s="3"/>
      <c r="T36" s="3"/>
      <c r="U36" s="3"/>
      <c r="V36" s="76"/>
      <c r="W36" s="3"/>
      <c r="X36" s="6"/>
      <c r="Y36" s="6"/>
      <c r="Z36" s="6"/>
    </row>
    <row r="37" spans="1:26" s="1" customFormat="1" x14ac:dyDescent="0.35">
      <c r="A37" s="9"/>
      <c r="B37" s="9"/>
      <c r="C37" s="9"/>
      <c r="D37" s="9"/>
      <c r="E37" s="9"/>
      <c r="F37" s="9"/>
      <c r="G37" s="3"/>
      <c r="H37" s="3"/>
      <c r="I37" s="3"/>
      <c r="J37" s="76"/>
      <c r="K37" s="9"/>
      <c r="L37" s="9"/>
      <c r="M37" s="3"/>
      <c r="N37" s="3"/>
      <c r="O37" s="3"/>
      <c r="P37" s="76"/>
      <c r="Q37" s="9"/>
      <c r="R37" s="9"/>
      <c r="S37" s="3"/>
      <c r="T37" s="3"/>
      <c r="U37" s="3"/>
      <c r="V37" s="76"/>
      <c r="W37" s="3"/>
      <c r="X37" s="9"/>
      <c r="Y37" s="9"/>
      <c r="Z37" s="9"/>
    </row>
    <row r="38" spans="1:26" s="1" customFormat="1" x14ac:dyDescent="0.35">
      <c r="A38" s="9"/>
      <c r="B38" s="9"/>
      <c r="C38" s="9"/>
      <c r="D38" s="9"/>
      <c r="E38" s="9"/>
      <c r="F38" s="9"/>
      <c r="G38" s="3"/>
      <c r="H38" s="3"/>
      <c r="I38" s="3"/>
      <c r="J38" s="76"/>
      <c r="K38" s="9"/>
      <c r="L38" s="9"/>
      <c r="M38" s="3"/>
      <c r="N38" s="3"/>
      <c r="O38" s="3"/>
      <c r="P38" s="76"/>
      <c r="Q38" s="9"/>
      <c r="R38" s="9"/>
      <c r="S38" s="3"/>
      <c r="T38" s="3"/>
      <c r="U38" s="3"/>
      <c r="V38" s="76"/>
      <c r="W38" s="3"/>
      <c r="X38" s="9"/>
      <c r="Y38" s="9"/>
      <c r="Z38" s="9"/>
    </row>
    <row r="39" spans="1:26" x14ac:dyDescent="0.35">
      <c r="A39" s="3"/>
      <c r="B39" s="3"/>
      <c r="C39" s="3"/>
      <c r="D39" s="76"/>
      <c r="E39" s="3"/>
      <c r="F39" s="3"/>
      <c r="G39" s="3"/>
      <c r="H39" s="3"/>
      <c r="I39" s="3"/>
      <c r="J39" s="76"/>
      <c r="K39" s="3"/>
      <c r="L39" s="3"/>
      <c r="M39" s="3"/>
      <c r="N39" s="3"/>
      <c r="O39" s="3"/>
      <c r="P39" s="76"/>
      <c r="Q39" s="3"/>
      <c r="R39" s="3"/>
      <c r="S39" s="3"/>
      <c r="T39" s="3"/>
      <c r="U39" s="3"/>
      <c r="V39" s="76"/>
      <c r="W39" s="3"/>
      <c r="X39" s="3"/>
      <c r="Y39" s="3"/>
      <c r="Z39" s="3"/>
    </row>
    <row r="40" spans="1:26" x14ac:dyDescent="0.35">
      <c r="A40" s="3"/>
      <c r="B40" s="3"/>
      <c r="C40" s="3"/>
      <c r="D40" s="76"/>
      <c r="E40" s="3"/>
      <c r="F40" s="3"/>
      <c r="G40" s="3"/>
      <c r="H40" s="3"/>
      <c r="I40" s="3"/>
      <c r="J40" s="76"/>
      <c r="K40" s="3"/>
      <c r="L40" s="3"/>
      <c r="M40" s="3"/>
      <c r="N40" s="3"/>
      <c r="O40" s="3"/>
      <c r="P40" s="76"/>
      <c r="Q40" s="3"/>
      <c r="R40" s="3"/>
      <c r="S40" s="3"/>
      <c r="T40" s="3"/>
      <c r="U40" s="3"/>
      <c r="V40" s="6"/>
      <c r="W40" s="3"/>
      <c r="X40" s="3"/>
      <c r="Y40" s="3"/>
      <c r="Z40" s="3"/>
    </row>
    <row r="41" spans="1:26" x14ac:dyDescent="0.35">
      <c r="A41" s="3"/>
      <c r="B41" s="3"/>
      <c r="C41" s="3"/>
      <c r="D41" s="76"/>
      <c r="E41" s="3"/>
      <c r="F41" s="3"/>
      <c r="G41" s="3"/>
      <c r="H41" s="3"/>
      <c r="I41" s="3"/>
      <c r="J41" s="76"/>
      <c r="K41" s="3"/>
      <c r="L41" s="3"/>
      <c r="M41" s="3"/>
      <c r="N41" s="3"/>
      <c r="O41" s="3"/>
      <c r="P41" s="76"/>
      <c r="Q41" s="3"/>
      <c r="R41" s="3"/>
      <c r="S41" s="3"/>
      <c r="T41" s="6"/>
      <c r="U41" s="6"/>
      <c r="V41" s="9"/>
      <c r="W41" s="3"/>
      <c r="X41" s="3"/>
      <c r="Y41" s="3"/>
      <c r="Z41" s="3"/>
    </row>
    <row r="42" spans="1:26" x14ac:dyDescent="0.35">
      <c r="A42" s="3"/>
      <c r="B42" s="3"/>
      <c r="C42" s="3"/>
      <c r="D42" s="76"/>
      <c r="E42" s="3"/>
      <c r="F42" s="3"/>
      <c r="G42" s="3"/>
      <c r="H42" s="3"/>
      <c r="I42" s="3"/>
      <c r="J42" s="76"/>
      <c r="K42" s="3"/>
      <c r="L42" s="3"/>
      <c r="M42" s="3"/>
      <c r="N42" s="3"/>
      <c r="O42" s="3"/>
      <c r="P42" s="76"/>
      <c r="Q42" s="3"/>
      <c r="R42" s="3"/>
      <c r="S42" s="3"/>
      <c r="T42" s="9"/>
      <c r="U42" s="9"/>
      <c r="V42" s="9"/>
      <c r="W42" s="3"/>
      <c r="X42" s="3"/>
      <c r="Y42" s="3"/>
      <c r="Z42" s="3"/>
    </row>
    <row r="43" spans="1:26" x14ac:dyDescent="0.35">
      <c r="A43" s="3"/>
      <c r="B43" s="3"/>
      <c r="C43" s="3"/>
      <c r="D43" s="76"/>
      <c r="E43" s="3"/>
      <c r="F43" s="3"/>
      <c r="G43" s="3"/>
      <c r="H43" s="3"/>
      <c r="I43" s="3"/>
      <c r="J43" s="76"/>
      <c r="K43" s="3"/>
      <c r="L43" s="3"/>
      <c r="M43" s="3"/>
      <c r="N43" s="3"/>
      <c r="O43" s="3"/>
      <c r="P43" s="76"/>
      <c r="Q43" s="3"/>
      <c r="R43" s="3"/>
      <c r="S43" s="3"/>
      <c r="T43" s="9"/>
      <c r="U43" s="9"/>
      <c r="V43" s="76"/>
      <c r="W43" s="3"/>
      <c r="X43" s="3"/>
      <c r="Y43" s="3"/>
      <c r="Z43" s="3"/>
    </row>
    <row r="44" spans="1:26" x14ac:dyDescent="0.35">
      <c r="A44" s="3"/>
      <c r="B44" s="3"/>
      <c r="C44" s="3"/>
      <c r="D44" s="76"/>
      <c r="E44" s="3"/>
      <c r="F44" s="3"/>
      <c r="G44" s="3"/>
      <c r="H44" s="3"/>
      <c r="I44" s="3"/>
      <c r="J44" s="76"/>
      <c r="K44" s="3"/>
      <c r="L44" s="3"/>
      <c r="M44" s="3"/>
      <c r="N44" s="3"/>
      <c r="O44" s="3"/>
      <c r="P44" s="76"/>
      <c r="Q44" s="3"/>
      <c r="R44" s="3"/>
      <c r="S44" s="3"/>
      <c r="T44" s="3"/>
      <c r="U44" s="3"/>
      <c r="V44" s="76"/>
      <c r="W44" s="3"/>
      <c r="X44" s="3"/>
      <c r="Y44" s="3"/>
      <c r="Z44" s="3"/>
    </row>
    <row r="45" spans="1:26" x14ac:dyDescent="0.35">
      <c r="A45" s="3"/>
      <c r="B45" s="3"/>
      <c r="C45" s="3"/>
      <c r="D45" s="76"/>
      <c r="E45" s="3"/>
      <c r="F45" s="3"/>
      <c r="G45" s="3"/>
      <c r="H45" s="3"/>
      <c r="I45" s="3"/>
      <c r="J45" s="76"/>
      <c r="K45" s="3"/>
      <c r="L45" s="3"/>
      <c r="M45" s="3"/>
      <c r="N45" s="3"/>
      <c r="O45" s="3"/>
      <c r="P45" s="76"/>
      <c r="Q45" s="3"/>
      <c r="R45" s="3"/>
      <c r="S45" s="3"/>
      <c r="T45" s="3"/>
      <c r="U45" s="3"/>
      <c r="V45" s="76"/>
      <c r="W45" s="6"/>
      <c r="X45" s="3"/>
      <c r="Y45" s="3"/>
      <c r="Z45" s="3"/>
    </row>
    <row r="46" spans="1:26" x14ac:dyDescent="0.35">
      <c r="A46" s="3"/>
      <c r="B46" s="3"/>
      <c r="C46" s="3"/>
      <c r="D46" s="76"/>
      <c r="E46" s="3"/>
      <c r="F46" s="3"/>
      <c r="G46" s="3"/>
      <c r="H46" s="3"/>
      <c r="I46" s="3"/>
      <c r="J46" s="76"/>
      <c r="K46" s="3"/>
      <c r="L46" s="3"/>
      <c r="M46" s="3"/>
      <c r="N46" s="3"/>
      <c r="O46" s="3"/>
      <c r="P46" s="76"/>
      <c r="Q46" s="3"/>
      <c r="R46" s="3"/>
      <c r="S46" s="3"/>
      <c r="T46" s="3"/>
      <c r="U46" s="3"/>
      <c r="V46" s="76"/>
      <c r="W46" s="6"/>
      <c r="X46" s="3"/>
      <c r="Y46" s="3"/>
      <c r="Z46" s="3"/>
    </row>
    <row r="47" spans="1:26" x14ac:dyDescent="0.35">
      <c r="A47" s="3"/>
      <c r="B47" s="3"/>
      <c r="C47" s="3"/>
      <c r="D47" s="76"/>
      <c r="E47" s="3"/>
      <c r="F47" s="3"/>
      <c r="G47" s="3"/>
      <c r="H47" s="3"/>
      <c r="I47" s="3"/>
      <c r="J47" s="76"/>
      <c r="K47" s="3"/>
      <c r="L47" s="3"/>
      <c r="M47" s="3"/>
      <c r="N47" s="3"/>
      <c r="O47" s="3"/>
      <c r="P47" s="76"/>
      <c r="Q47" s="3"/>
      <c r="R47" s="3"/>
      <c r="S47" s="3"/>
      <c r="T47" s="3"/>
      <c r="U47" s="3"/>
      <c r="V47" s="76"/>
      <c r="W47" s="9"/>
      <c r="X47" s="3"/>
      <c r="Y47" s="3"/>
      <c r="Z47" s="3"/>
    </row>
    <row r="48" spans="1:26" x14ac:dyDescent="0.35">
      <c r="A48" s="3"/>
      <c r="B48" s="3"/>
      <c r="C48" s="3"/>
      <c r="D48" s="76"/>
      <c r="E48" s="3"/>
      <c r="F48" s="3"/>
      <c r="G48" s="3"/>
      <c r="H48" s="3"/>
      <c r="I48" s="3"/>
      <c r="J48" s="76"/>
      <c r="K48" s="3"/>
      <c r="L48" s="3"/>
      <c r="M48" s="3"/>
      <c r="N48" s="3"/>
      <c r="O48" s="3"/>
      <c r="P48" s="76"/>
      <c r="Q48" s="3"/>
      <c r="R48" s="3"/>
      <c r="S48" s="3"/>
      <c r="T48" s="3"/>
      <c r="U48" s="3"/>
      <c r="V48" s="76"/>
      <c r="W48" s="9"/>
      <c r="X48" s="3"/>
      <c r="Y48" s="3"/>
      <c r="Z48" s="3"/>
    </row>
    <row r="49" spans="1:26" x14ac:dyDescent="0.35">
      <c r="A49" s="3"/>
      <c r="B49" s="3"/>
      <c r="C49" s="3"/>
      <c r="D49" s="76"/>
      <c r="E49" s="3"/>
      <c r="F49" s="3"/>
      <c r="G49" s="3"/>
      <c r="H49" s="3"/>
      <c r="I49" s="3"/>
      <c r="J49" s="76"/>
      <c r="K49" s="3"/>
      <c r="L49" s="3"/>
      <c r="M49" s="3"/>
      <c r="N49" s="3"/>
      <c r="O49" s="3"/>
      <c r="P49" s="76"/>
      <c r="Q49" s="3"/>
      <c r="R49" s="3"/>
      <c r="S49" s="3"/>
      <c r="T49" s="3"/>
      <c r="U49" s="3"/>
      <c r="V49" s="76"/>
      <c r="W49" s="3"/>
      <c r="X49" s="3"/>
      <c r="Y49" s="3"/>
      <c r="Z49" s="3"/>
    </row>
    <row r="50" spans="1:26" x14ac:dyDescent="0.35">
      <c r="A50" s="3"/>
      <c r="B50" s="3"/>
      <c r="C50" s="3"/>
      <c r="D50" s="76"/>
      <c r="E50" s="3"/>
      <c r="F50" s="3"/>
      <c r="G50" s="3"/>
      <c r="H50" s="3"/>
      <c r="I50" s="3"/>
      <c r="J50" s="76"/>
      <c r="K50" s="3"/>
      <c r="L50" s="3"/>
      <c r="M50" s="3"/>
      <c r="N50" s="3"/>
      <c r="O50" s="3"/>
      <c r="P50" s="76"/>
      <c r="Q50" s="3"/>
      <c r="R50" s="3"/>
      <c r="S50" s="3"/>
      <c r="T50" s="3"/>
      <c r="U50" s="3"/>
      <c r="V50" s="76"/>
      <c r="W50" s="3"/>
      <c r="X50" s="3"/>
      <c r="Y50" s="3"/>
      <c r="Z50" s="3"/>
    </row>
    <row r="51" spans="1:26" x14ac:dyDescent="0.35">
      <c r="A51" s="3"/>
      <c r="B51" s="3"/>
      <c r="C51" s="3"/>
      <c r="D51" s="76"/>
      <c r="E51" s="3"/>
      <c r="F51" s="3"/>
      <c r="G51" s="3"/>
      <c r="H51" s="3"/>
      <c r="I51" s="3"/>
      <c r="J51" s="76"/>
      <c r="K51" s="3"/>
      <c r="L51" s="3"/>
      <c r="M51" s="3"/>
      <c r="N51" s="3"/>
      <c r="O51" s="3"/>
      <c r="P51" s="76"/>
      <c r="Q51" s="3"/>
      <c r="R51" s="3"/>
      <c r="S51" s="3"/>
      <c r="T51" s="3"/>
      <c r="U51" s="3"/>
      <c r="V51" s="76"/>
      <c r="W51" s="3"/>
      <c r="X51" s="3"/>
      <c r="Y51" s="3"/>
      <c r="Z51" s="3"/>
    </row>
    <row r="52" spans="1:26" x14ac:dyDescent="0.35">
      <c r="A52" s="3"/>
      <c r="B52" s="3"/>
      <c r="C52" s="3"/>
      <c r="D52" s="76"/>
      <c r="E52" s="3"/>
      <c r="F52" s="3"/>
      <c r="G52" s="3"/>
      <c r="H52" s="3"/>
      <c r="I52" s="3"/>
      <c r="J52" s="76"/>
      <c r="K52" s="3"/>
      <c r="L52" s="3"/>
      <c r="M52" s="3"/>
      <c r="N52" s="3"/>
      <c r="O52" s="3"/>
      <c r="P52" s="76"/>
      <c r="Q52" s="3"/>
      <c r="R52" s="3"/>
      <c r="S52" s="3"/>
      <c r="T52" s="3"/>
      <c r="U52" s="3"/>
      <c r="V52" s="76"/>
      <c r="W52" s="3"/>
      <c r="X52" s="3"/>
      <c r="Y52" s="3"/>
      <c r="Z52" s="3"/>
    </row>
    <row r="53" spans="1:26" x14ac:dyDescent="0.35">
      <c r="A53" s="3"/>
      <c r="B53" s="3"/>
      <c r="C53" s="3"/>
      <c r="D53" s="76"/>
      <c r="E53" s="3"/>
      <c r="F53" s="3"/>
      <c r="G53" s="3"/>
      <c r="H53" s="3"/>
      <c r="I53" s="3"/>
      <c r="J53" s="76"/>
      <c r="K53" s="3"/>
      <c r="L53" s="3"/>
      <c r="M53" s="3"/>
      <c r="N53" s="3"/>
      <c r="O53" s="3"/>
      <c r="P53" s="76"/>
      <c r="Q53" s="3"/>
      <c r="R53" s="3"/>
      <c r="S53" s="3"/>
      <c r="T53" s="3"/>
      <c r="U53" s="3"/>
      <c r="V53" s="76"/>
      <c r="W53" s="3"/>
      <c r="X53" s="3"/>
      <c r="Y53" s="3"/>
      <c r="Z53" s="3"/>
    </row>
    <row r="54" spans="1:26" x14ac:dyDescent="0.35">
      <c r="A54" s="3"/>
      <c r="B54" s="3"/>
      <c r="C54" s="3"/>
      <c r="D54" s="76"/>
      <c r="E54" s="3"/>
      <c r="F54" s="3"/>
      <c r="G54" s="3"/>
      <c r="H54" s="3"/>
      <c r="I54" s="3"/>
      <c r="J54" s="76"/>
      <c r="K54" s="3"/>
      <c r="L54" s="3"/>
      <c r="M54" s="3"/>
      <c r="N54" s="3"/>
      <c r="O54" s="3"/>
      <c r="P54" s="76"/>
      <c r="Q54" s="3"/>
      <c r="R54" s="3"/>
      <c r="S54" s="3"/>
      <c r="T54" s="3"/>
      <c r="U54" s="3"/>
      <c r="V54" s="76"/>
      <c r="W54" s="3"/>
      <c r="X54" s="3"/>
      <c r="Y54" s="3"/>
      <c r="Z54" s="3"/>
    </row>
    <row r="55" spans="1:26" x14ac:dyDescent="0.35">
      <c r="A55" s="3"/>
      <c r="B55" s="3"/>
      <c r="C55" s="3"/>
      <c r="D55" s="76"/>
      <c r="E55" s="3"/>
      <c r="F55" s="3"/>
      <c r="G55" s="3"/>
      <c r="H55" s="3"/>
      <c r="I55" s="3"/>
      <c r="J55" s="76"/>
      <c r="K55" s="3"/>
      <c r="L55" s="3"/>
      <c r="M55" s="3"/>
      <c r="N55" s="3"/>
      <c r="O55" s="3"/>
      <c r="P55" s="76"/>
      <c r="Q55" s="3"/>
      <c r="R55" s="3"/>
      <c r="S55" s="3"/>
      <c r="T55" s="3"/>
      <c r="U55" s="3"/>
      <c r="V55" s="76"/>
      <c r="W55" s="3"/>
      <c r="X55" s="3"/>
      <c r="Y55" s="3"/>
      <c r="Z55" s="3"/>
    </row>
    <row r="56" spans="1:26" x14ac:dyDescent="0.35">
      <c r="A56" s="3"/>
      <c r="B56" s="3"/>
      <c r="C56" s="3"/>
      <c r="D56" s="76"/>
      <c r="E56" s="3"/>
      <c r="F56" s="3"/>
      <c r="G56" s="3"/>
      <c r="H56" s="3"/>
      <c r="I56" s="3"/>
      <c r="J56" s="76"/>
      <c r="K56" s="3"/>
      <c r="L56" s="3"/>
      <c r="M56" s="3"/>
      <c r="N56" s="3"/>
      <c r="O56" s="3"/>
      <c r="P56" s="76"/>
      <c r="Q56" s="3"/>
      <c r="R56" s="3"/>
      <c r="S56" s="3"/>
      <c r="T56" s="3"/>
      <c r="U56" s="3"/>
      <c r="V56" s="76"/>
      <c r="W56" s="3"/>
      <c r="X56" s="3"/>
      <c r="Y56" s="3"/>
      <c r="Z56" s="3"/>
    </row>
    <row r="57" spans="1:26" x14ac:dyDescent="0.35">
      <c r="A57" s="3"/>
      <c r="B57" s="3"/>
      <c r="C57" s="3"/>
      <c r="D57" s="76"/>
      <c r="E57" s="3"/>
      <c r="F57" s="3"/>
      <c r="G57" s="3"/>
      <c r="H57" s="3"/>
      <c r="I57" s="3"/>
      <c r="J57" s="76"/>
      <c r="K57" s="3"/>
      <c r="L57" s="3"/>
      <c r="M57" s="3"/>
      <c r="N57" s="3"/>
      <c r="O57" s="3"/>
      <c r="P57" s="76"/>
      <c r="Q57" s="3"/>
      <c r="R57" s="3"/>
      <c r="S57" s="3"/>
      <c r="T57" s="3"/>
      <c r="U57" s="3"/>
      <c r="V57" s="76"/>
      <c r="W57" s="3"/>
      <c r="X57" s="3"/>
      <c r="Y57" s="3"/>
      <c r="Z57" s="3"/>
    </row>
  </sheetData>
  <mergeCells count="36">
    <mergeCell ref="H19:I19"/>
    <mergeCell ref="H18:I18"/>
    <mergeCell ref="H6:I6"/>
    <mergeCell ref="H5:I5"/>
    <mergeCell ref="H8:I8"/>
    <mergeCell ref="H12:I12"/>
    <mergeCell ref="H11:I11"/>
    <mergeCell ref="H10:I10"/>
    <mergeCell ref="H9:I9"/>
    <mergeCell ref="N26:O26"/>
    <mergeCell ref="N27:O27"/>
    <mergeCell ref="N28:O28"/>
    <mergeCell ref="T6:U6"/>
    <mergeCell ref="T5:U5"/>
    <mergeCell ref="T7:U7"/>
    <mergeCell ref="T8:U8"/>
    <mergeCell ref="N22:O22"/>
    <mergeCell ref="N18:P18"/>
    <mergeCell ref="N24:P24"/>
    <mergeCell ref="N25:O25"/>
    <mergeCell ref="N19:O19"/>
    <mergeCell ref="N20:O20"/>
    <mergeCell ref="N21:O21"/>
    <mergeCell ref="N5:O5"/>
    <mergeCell ref="N6:O6"/>
    <mergeCell ref="T26:U26"/>
    <mergeCell ref="T27:U27"/>
    <mergeCell ref="T14:U14"/>
    <mergeCell ref="T15:U15"/>
    <mergeCell ref="T22:U22"/>
    <mergeCell ref="T23:U23"/>
    <mergeCell ref="T25:V25"/>
    <mergeCell ref="T19:U19"/>
    <mergeCell ref="T18:U18"/>
    <mergeCell ref="T17:V17"/>
    <mergeCell ref="T21:V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4DA9-FB51-4F2B-8B4A-D77266CAA752}">
  <dimension ref="A1:U77"/>
  <sheetViews>
    <sheetView workbookViewId="0"/>
  </sheetViews>
  <sheetFormatPr defaultRowHeight="14.5" x14ac:dyDescent="0.35"/>
  <cols>
    <col min="1" max="1" width="2.7265625" customWidth="1"/>
    <col min="2" max="2" width="8.7265625" customWidth="1"/>
    <col min="3" max="3" width="13.36328125" customWidth="1"/>
    <col min="4" max="4" width="18.7265625" customWidth="1"/>
    <col min="5" max="6" width="2.7265625" customWidth="1"/>
    <col min="7" max="7" width="26.26953125" customWidth="1"/>
    <col min="8" max="8" width="8.7265625" style="86"/>
    <col min="9" max="11" width="2.7265625" customWidth="1"/>
    <col min="12" max="12" width="19.453125" customWidth="1"/>
    <col min="13" max="15" width="10.54296875" customWidth="1"/>
    <col min="16" max="16" width="10.90625" customWidth="1"/>
    <col min="17" max="17" width="2.7265625" customWidth="1"/>
  </cols>
  <sheetData>
    <row r="1" spans="1:21" ht="15" thickBot="1" x14ac:dyDescent="0.4">
      <c r="A1" s="3"/>
      <c r="B1" s="3"/>
      <c r="C1" s="3"/>
      <c r="D1" s="3"/>
      <c r="E1" s="3"/>
      <c r="F1" s="3"/>
      <c r="G1" s="3"/>
      <c r="H1" s="76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" customHeight="1" thickTop="1" x14ac:dyDescent="0.35">
      <c r="A2" s="3"/>
      <c r="B2" s="72" t="s">
        <v>10</v>
      </c>
      <c r="C2" s="74" t="s">
        <v>109</v>
      </c>
      <c r="D2" s="7" t="s">
        <v>11</v>
      </c>
      <c r="E2" s="6"/>
      <c r="F2" s="16"/>
      <c r="G2" s="17"/>
      <c r="H2" s="77"/>
      <c r="I2" s="18"/>
      <c r="J2" s="3"/>
      <c r="K2" s="16"/>
      <c r="L2" s="17"/>
      <c r="M2" s="17"/>
      <c r="N2" s="17"/>
      <c r="O2" s="17"/>
      <c r="P2" s="17"/>
      <c r="Q2" s="18"/>
      <c r="R2" s="3"/>
      <c r="S2" s="3"/>
      <c r="T2" s="3"/>
      <c r="U2" s="3"/>
    </row>
    <row r="3" spans="1:21" ht="18" thickBot="1" x14ac:dyDescent="0.4">
      <c r="A3" s="3"/>
      <c r="B3" s="73"/>
      <c r="C3" s="75"/>
      <c r="D3" s="8" t="s">
        <v>12</v>
      </c>
      <c r="E3" s="6"/>
      <c r="F3" s="19"/>
      <c r="G3" s="20" t="s">
        <v>110</v>
      </c>
      <c r="H3" s="78"/>
      <c r="I3" s="22"/>
      <c r="J3" s="3"/>
      <c r="K3" s="19"/>
      <c r="L3" s="20" t="s">
        <v>120</v>
      </c>
      <c r="M3" s="20"/>
      <c r="N3" s="20"/>
      <c r="O3" s="20"/>
      <c r="P3" s="21"/>
      <c r="Q3" s="22"/>
      <c r="R3" s="3"/>
      <c r="S3" s="3"/>
      <c r="T3" s="3"/>
      <c r="U3" s="3"/>
    </row>
    <row r="4" spans="1:21" ht="15" thickBot="1" x14ac:dyDescent="0.4">
      <c r="A4" s="3"/>
      <c r="B4" s="5" t="s">
        <v>0</v>
      </c>
      <c r="C4" s="12">
        <v>92</v>
      </c>
      <c r="D4" s="14">
        <f t="shared" ref="D4:D35" si="0">(C4-$G$6)^2</f>
        <v>77.943673469387647</v>
      </c>
      <c r="E4" s="3"/>
      <c r="F4" s="23"/>
      <c r="G4" s="21"/>
      <c r="H4" s="78"/>
      <c r="I4" s="22"/>
      <c r="J4" s="3"/>
      <c r="K4" s="23"/>
      <c r="L4" s="21"/>
      <c r="M4" s="21"/>
      <c r="N4" s="21"/>
      <c r="O4" s="21"/>
      <c r="P4" s="21"/>
      <c r="Q4" s="22"/>
      <c r="R4" s="3"/>
      <c r="S4" s="3"/>
      <c r="T4" s="3"/>
      <c r="U4" s="3"/>
    </row>
    <row r="5" spans="1:21" ht="15.5" thickBot="1" x14ac:dyDescent="0.4">
      <c r="A5" s="3"/>
      <c r="B5" s="4" t="s">
        <v>3</v>
      </c>
      <c r="C5" s="13">
        <v>117</v>
      </c>
      <c r="D5" s="14">
        <f t="shared" si="0"/>
        <v>261.51510204081654</v>
      </c>
      <c r="E5" s="3"/>
      <c r="F5" s="23"/>
      <c r="G5" s="28" t="s">
        <v>74</v>
      </c>
      <c r="H5" s="78"/>
      <c r="I5" s="22"/>
      <c r="J5" s="3"/>
      <c r="K5" s="23"/>
      <c r="L5" s="39" t="s">
        <v>113</v>
      </c>
      <c r="M5" s="41" t="s">
        <v>115</v>
      </c>
      <c r="N5" s="46" t="s">
        <v>114</v>
      </c>
      <c r="O5" s="46" t="s">
        <v>97</v>
      </c>
      <c r="P5" s="40" t="s">
        <v>81</v>
      </c>
      <c r="Q5" s="22"/>
      <c r="R5" s="3"/>
      <c r="S5" s="3"/>
      <c r="T5" s="3"/>
      <c r="U5" s="3"/>
    </row>
    <row r="6" spans="1:21" ht="15" thickBot="1" x14ac:dyDescent="0.4">
      <c r="A6" s="3"/>
      <c r="B6" s="4" t="s">
        <v>5</v>
      </c>
      <c r="C6" s="13">
        <v>109</v>
      </c>
      <c r="D6" s="14">
        <f t="shared" si="0"/>
        <v>66.772244897959297</v>
      </c>
      <c r="E6" s="3"/>
      <c r="F6" s="23"/>
      <c r="G6" s="29">
        <f>AVERAGE(C4:C73)</f>
        <v>100.82857142857142</v>
      </c>
      <c r="H6" s="78"/>
      <c r="I6" s="22"/>
      <c r="J6" s="3"/>
      <c r="K6" s="23"/>
      <c r="L6" s="36" t="s">
        <v>116</v>
      </c>
      <c r="M6" s="42">
        <v>6.72</v>
      </c>
      <c r="N6" s="47">
        <v>2.27</v>
      </c>
      <c r="O6" s="47">
        <v>8</v>
      </c>
      <c r="P6" s="49">
        <f>(O6-M6)/N6</f>
        <v>0.56387665198237891</v>
      </c>
      <c r="Q6" s="22"/>
      <c r="R6" s="3"/>
      <c r="S6" s="3"/>
      <c r="T6" s="3"/>
      <c r="U6" s="3"/>
    </row>
    <row r="7" spans="1:21" ht="15" thickBot="1" x14ac:dyDescent="0.4">
      <c r="A7" s="3"/>
      <c r="B7" s="4" t="s">
        <v>4</v>
      </c>
      <c r="C7" s="13">
        <v>85</v>
      </c>
      <c r="D7" s="14">
        <f t="shared" si="0"/>
        <v>250.54367346938756</v>
      </c>
      <c r="E7" s="3"/>
      <c r="F7" s="23"/>
      <c r="G7" s="21"/>
      <c r="H7" s="78"/>
      <c r="I7" s="22"/>
      <c r="J7" s="3"/>
      <c r="K7" s="23"/>
      <c r="L7" s="36" t="s">
        <v>118</v>
      </c>
      <c r="M7" s="42">
        <v>92</v>
      </c>
      <c r="N7" s="47">
        <v>24</v>
      </c>
      <c r="O7" s="47">
        <v>92</v>
      </c>
      <c r="P7" s="49">
        <f t="shared" ref="P7:P8" si="1">(O7-M7)/N7</f>
        <v>0</v>
      </c>
      <c r="Q7" s="22"/>
      <c r="R7" s="3"/>
      <c r="S7" s="3"/>
      <c r="T7" s="3"/>
      <c r="U7" s="3"/>
    </row>
    <row r="8" spans="1:21" ht="17" thickBot="1" x14ac:dyDescent="0.4">
      <c r="A8" s="3"/>
      <c r="B8" s="4" t="s">
        <v>2</v>
      </c>
      <c r="C8" s="13">
        <v>117</v>
      </c>
      <c r="D8" s="14">
        <f t="shared" si="0"/>
        <v>261.51510204081654</v>
      </c>
      <c r="E8" s="3"/>
      <c r="F8" s="23"/>
      <c r="G8" s="15" t="s">
        <v>75</v>
      </c>
      <c r="H8" s="78"/>
      <c r="I8" s="22"/>
      <c r="J8" s="3"/>
      <c r="K8" s="23"/>
      <c r="L8" s="37" t="s">
        <v>117</v>
      </c>
      <c r="M8" s="43">
        <v>77</v>
      </c>
      <c r="N8" s="48">
        <v>16</v>
      </c>
      <c r="O8" s="48">
        <v>92</v>
      </c>
      <c r="P8" s="50">
        <f t="shared" si="1"/>
        <v>0.9375</v>
      </c>
      <c r="Q8" s="22"/>
      <c r="R8" s="3"/>
      <c r="S8" s="3"/>
      <c r="T8" s="3"/>
      <c r="U8" s="3"/>
    </row>
    <row r="9" spans="1:21" ht="17.5" x14ac:dyDescent="0.35">
      <c r="A9" s="3"/>
      <c r="B9" s="4" t="s">
        <v>1</v>
      </c>
      <c r="C9" s="13">
        <v>107</v>
      </c>
      <c r="D9" s="14">
        <f t="shared" si="0"/>
        <v>38.086530612244978</v>
      </c>
      <c r="E9" s="3"/>
      <c r="F9" s="23"/>
      <c r="G9" s="30" t="s">
        <v>13</v>
      </c>
      <c r="H9" s="78"/>
      <c r="I9" s="22"/>
      <c r="J9" s="3"/>
      <c r="K9" s="23"/>
      <c r="L9" s="51"/>
      <c r="M9" s="51"/>
      <c r="N9" s="51"/>
      <c r="O9" s="51"/>
      <c r="P9" s="52"/>
      <c r="Q9" s="22"/>
      <c r="R9" s="3"/>
      <c r="S9" s="3"/>
      <c r="T9" s="3"/>
      <c r="U9" s="3"/>
    </row>
    <row r="10" spans="1:21" ht="15" thickBot="1" x14ac:dyDescent="0.4">
      <c r="A10" s="3"/>
      <c r="B10" s="4" t="s">
        <v>6</v>
      </c>
      <c r="C10" s="13">
        <v>82</v>
      </c>
      <c r="D10" s="14">
        <f t="shared" si="0"/>
        <v>354.51510204081609</v>
      </c>
      <c r="E10" s="3"/>
      <c r="F10" s="23"/>
      <c r="G10" s="31">
        <f>SUM(D4:D73)/COUNT(D4:D73)</f>
        <v>222.25632653061214</v>
      </c>
      <c r="H10" s="78"/>
      <c r="I10" s="22"/>
      <c r="J10" s="3"/>
      <c r="K10" s="19"/>
      <c r="L10" s="20" t="s">
        <v>119</v>
      </c>
      <c r="M10" s="20"/>
      <c r="N10" s="20"/>
      <c r="O10" s="20"/>
      <c r="P10" s="21"/>
      <c r="Q10" s="22"/>
      <c r="R10" s="3"/>
      <c r="S10" s="3"/>
      <c r="T10" s="3"/>
      <c r="U10" s="3"/>
    </row>
    <row r="11" spans="1:21" ht="15" thickBot="1" x14ac:dyDescent="0.4">
      <c r="A11" s="3"/>
      <c r="B11" s="4" t="s">
        <v>7</v>
      </c>
      <c r="C11" s="13">
        <v>83</v>
      </c>
      <c r="D11" s="14">
        <f t="shared" si="0"/>
        <v>317.85795918367324</v>
      </c>
      <c r="E11" s="3"/>
      <c r="F11" s="23"/>
      <c r="G11" s="21"/>
      <c r="H11" s="78"/>
      <c r="I11" s="22"/>
      <c r="J11" s="3"/>
      <c r="K11" s="23"/>
      <c r="L11" s="21"/>
      <c r="M11" s="21"/>
      <c r="N11" s="21"/>
      <c r="O11" s="21"/>
      <c r="P11" s="21"/>
      <c r="Q11" s="22"/>
      <c r="R11" s="3"/>
      <c r="S11" s="3"/>
      <c r="T11" s="3"/>
      <c r="U11" s="3"/>
    </row>
    <row r="12" spans="1:21" ht="15" thickBot="1" x14ac:dyDescent="0.4">
      <c r="A12" s="3"/>
      <c r="B12" s="4" t="s">
        <v>8</v>
      </c>
      <c r="C12" s="13">
        <v>119</v>
      </c>
      <c r="D12" s="14">
        <f t="shared" si="0"/>
        <v>330.20081632653086</v>
      </c>
      <c r="E12" s="3"/>
      <c r="F12" s="23"/>
      <c r="G12" s="32" t="s">
        <v>76</v>
      </c>
      <c r="H12" s="78"/>
      <c r="I12" s="22"/>
      <c r="J12" s="3"/>
      <c r="K12" s="23"/>
      <c r="L12" s="39" t="s">
        <v>113</v>
      </c>
      <c r="M12" s="41" t="s">
        <v>115</v>
      </c>
      <c r="N12" s="46" t="s">
        <v>114</v>
      </c>
      <c r="O12" s="40" t="s">
        <v>81</v>
      </c>
      <c r="P12" s="46" t="s">
        <v>97</v>
      </c>
      <c r="Q12" s="22"/>
      <c r="R12" s="3"/>
      <c r="S12" s="3"/>
      <c r="T12" s="3"/>
      <c r="U12" s="3"/>
    </row>
    <row r="13" spans="1:21" ht="17.5" x14ac:dyDescent="0.35">
      <c r="A13" s="3"/>
      <c r="B13" s="4" t="s">
        <v>9</v>
      </c>
      <c r="C13" s="13">
        <v>113</v>
      </c>
      <c r="D13" s="14">
        <f t="shared" si="0"/>
        <v>148.14367346938792</v>
      </c>
      <c r="E13" s="3"/>
      <c r="F13" s="23"/>
      <c r="G13" s="33" t="s">
        <v>77</v>
      </c>
      <c r="H13" s="78"/>
      <c r="I13" s="22"/>
      <c r="J13" s="3"/>
      <c r="K13" s="23"/>
      <c r="L13" s="36" t="s">
        <v>118</v>
      </c>
      <c r="M13" s="42">
        <v>92</v>
      </c>
      <c r="N13" s="47">
        <v>24</v>
      </c>
      <c r="O13" s="47">
        <v>-1.2</v>
      </c>
      <c r="P13" s="49">
        <f>(O13*N13)+M13</f>
        <v>63.2</v>
      </c>
      <c r="Q13" s="22"/>
      <c r="R13" s="3"/>
      <c r="S13" s="3"/>
      <c r="T13" s="3"/>
      <c r="U13" s="3"/>
    </row>
    <row r="14" spans="1:21" ht="15" thickBot="1" x14ac:dyDescent="0.4">
      <c r="A14" s="3"/>
      <c r="B14" s="4" t="s">
        <v>14</v>
      </c>
      <c r="C14" s="13">
        <v>101</v>
      </c>
      <c r="D14" s="14">
        <f t="shared" si="0"/>
        <v>2.9387755102043042E-2</v>
      </c>
      <c r="E14" s="3"/>
      <c r="F14" s="23"/>
      <c r="G14" s="34">
        <f>SQRT(G10)</f>
        <v>14.908263699392098</v>
      </c>
      <c r="H14" s="78"/>
      <c r="I14" s="22"/>
      <c r="J14" s="3"/>
      <c r="K14" s="24"/>
      <c r="L14" s="25"/>
      <c r="M14" s="25"/>
      <c r="N14" s="25"/>
      <c r="O14" s="25"/>
      <c r="P14" s="25"/>
      <c r="Q14" s="26"/>
      <c r="R14" s="3"/>
      <c r="S14" s="3"/>
      <c r="T14" s="3"/>
      <c r="U14" s="3"/>
    </row>
    <row r="15" spans="1:21" ht="15" thickBot="1" x14ac:dyDescent="0.4">
      <c r="A15" s="3"/>
      <c r="B15" s="4" t="s">
        <v>15</v>
      </c>
      <c r="C15" s="13">
        <v>106</v>
      </c>
      <c r="D15" s="14">
        <f t="shared" si="0"/>
        <v>26.743673469387822</v>
      </c>
      <c r="E15" s="3"/>
      <c r="F15" s="23"/>
      <c r="G15" s="21"/>
      <c r="H15" s="78"/>
      <c r="I15" s="22"/>
      <c r="J15" s="3"/>
      <c r="K15" s="9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5">
      <c r="A16" s="3"/>
      <c r="B16" s="4" t="s">
        <v>16</v>
      </c>
      <c r="C16" s="13">
        <v>101</v>
      </c>
      <c r="D16" s="14">
        <f t="shared" si="0"/>
        <v>2.9387755102043042E-2</v>
      </c>
      <c r="E16" s="3"/>
      <c r="F16" s="23"/>
      <c r="G16" s="39" t="s">
        <v>82</v>
      </c>
      <c r="H16" s="40" t="s">
        <v>81</v>
      </c>
      <c r="I16" s="2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5">
      <c r="A17" s="3"/>
      <c r="B17" s="4" t="s">
        <v>17</v>
      </c>
      <c r="C17" s="13">
        <v>84</v>
      </c>
      <c r="D17" s="14">
        <f t="shared" si="0"/>
        <v>283.2008163265304</v>
      </c>
      <c r="E17" s="3"/>
      <c r="F17" s="23"/>
      <c r="G17" s="36">
        <v>125</v>
      </c>
      <c r="H17" s="79">
        <f>(G17-$G$6)/$G$14</f>
        <v>1.621344313383335</v>
      </c>
      <c r="I17" s="2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" thickBot="1" x14ac:dyDescent="0.4">
      <c r="A18" s="3"/>
      <c r="B18" s="4" t="s">
        <v>18</v>
      </c>
      <c r="C18" s="13">
        <v>126</v>
      </c>
      <c r="D18" s="14">
        <f t="shared" si="0"/>
        <v>633.60081632653089</v>
      </c>
      <c r="E18" s="3"/>
      <c r="F18" s="23"/>
      <c r="G18" s="37">
        <v>150</v>
      </c>
      <c r="H18" s="80">
        <f t="shared" ref="H18" si="2">(G18-$G$6)/$G$14</f>
        <v>3.2982666233247269</v>
      </c>
      <c r="I18" s="2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" thickBot="1" x14ac:dyDescent="0.4">
      <c r="A19" s="3"/>
      <c r="B19" s="4" t="s">
        <v>19</v>
      </c>
      <c r="C19" s="13">
        <v>69</v>
      </c>
      <c r="D19" s="14">
        <f t="shared" si="0"/>
        <v>1013.057959183673</v>
      </c>
      <c r="E19" s="3"/>
      <c r="F19" s="24"/>
      <c r="G19" s="25"/>
      <c r="H19" s="81"/>
      <c r="I19" s="2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5" thickTop="1" thickBot="1" x14ac:dyDescent="0.4">
      <c r="A20" s="3"/>
      <c r="B20" s="4" t="s">
        <v>20</v>
      </c>
      <c r="C20" s="13">
        <v>82</v>
      </c>
      <c r="D20" s="14">
        <f t="shared" si="0"/>
        <v>354.51510204081609</v>
      </c>
      <c r="E20" s="3"/>
      <c r="F20" s="3"/>
      <c r="G20" s="3"/>
      <c r="H20" s="7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" thickTop="1" x14ac:dyDescent="0.35">
      <c r="A21" s="3"/>
      <c r="B21" s="4" t="s">
        <v>21</v>
      </c>
      <c r="C21" s="13">
        <v>79</v>
      </c>
      <c r="D21" s="14">
        <f t="shared" si="0"/>
        <v>476.48653061224462</v>
      </c>
      <c r="E21" s="3"/>
      <c r="F21" s="16"/>
      <c r="G21" s="17"/>
      <c r="H21" s="77"/>
      <c r="I21" s="1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35">
      <c r="A22" s="3"/>
      <c r="B22" s="4" t="s">
        <v>22</v>
      </c>
      <c r="C22" s="13">
        <v>84</v>
      </c>
      <c r="D22" s="14">
        <f t="shared" si="0"/>
        <v>283.2008163265304</v>
      </c>
      <c r="E22" s="3"/>
      <c r="F22" s="19"/>
      <c r="G22" s="20" t="s">
        <v>111</v>
      </c>
      <c r="H22" s="78"/>
      <c r="I22" s="2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" thickBot="1" x14ac:dyDescent="0.4">
      <c r="A23" s="3"/>
      <c r="B23" s="4" t="s">
        <v>23</v>
      </c>
      <c r="C23" s="13">
        <v>100</v>
      </c>
      <c r="D23" s="14">
        <f t="shared" si="0"/>
        <v>0.68653061224488721</v>
      </c>
      <c r="E23" s="3"/>
      <c r="F23" s="23"/>
      <c r="G23" s="21"/>
      <c r="H23" s="78"/>
      <c r="I23" s="2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35">
      <c r="A24" s="3"/>
      <c r="B24" s="4" t="s">
        <v>24</v>
      </c>
      <c r="C24" s="13">
        <v>104</v>
      </c>
      <c r="D24" s="14">
        <f t="shared" si="0"/>
        <v>10.05795918367351</v>
      </c>
      <c r="E24" s="3"/>
      <c r="F24" s="23"/>
      <c r="G24" s="35" t="s">
        <v>112</v>
      </c>
      <c r="H24" s="82">
        <v>12</v>
      </c>
      <c r="I24" s="2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35">
      <c r="A25" s="3"/>
      <c r="B25" s="4" t="s">
        <v>25</v>
      </c>
      <c r="C25" s="13">
        <v>111</v>
      </c>
      <c r="D25" s="14">
        <f t="shared" si="0"/>
        <v>103.45795918367361</v>
      </c>
      <c r="E25" s="3"/>
      <c r="F25" s="23"/>
      <c r="G25" s="44" t="s">
        <v>79</v>
      </c>
      <c r="H25" s="83">
        <v>24.5</v>
      </c>
      <c r="I25" s="2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" thickBot="1" x14ac:dyDescent="0.4">
      <c r="A26" s="3"/>
      <c r="B26" s="4" t="s">
        <v>26</v>
      </c>
      <c r="C26" s="13">
        <v>109</v>
      </c>
      <c r="D26" s="14">
        <f t="shared" si="0"/>
        <v>66.772244897959297</v>
      </c>
      <c r="E26" s="3"/>
      <c r="F26" s="23"/>
      <c r="G26" s="10" t="s">
        <v>80</v>
      </c>
      <c r="H26" s="84">
        <v>9.5</v>
      </c>
      <c r="I26" s="2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" thickBot="1" x14ac:dyDescent="0.4">
      <c r="A27" s="3"/>
      <c r="B27" s="4" t="s">
        <v>27</v>
      </c>
      <c r="C27" s="13">
        <v>92</v>
      </c>
      <c r="D27" s="14">
        <f t="shared" si="0"/>
        <v>77.943673469387647</v>
      </c>
      <c r="E27" s="3"/>
      <c r="F27" s="23"/>
      <c r="G27" s="21"/>
      <c r="H27" s="78"/>
      <c r="I27" s="2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35">
      <c r="A28" s="3"/>
      <c r="B28" s="4" t="s">
        <v>28</v>
      </c>
      <c r="C28" s="13">
        <v>93</v>
      </c>
      <c r="D28" s="14">
        <f t="shared" si="0"/>
        <v>61.286530612244796</v>
      </c>
      <c r="E28" s="3"/>
      <c r="F28" s="23"/>
      <c r="G28" s="39" t="s">
        <v>82</v>
      </c>
      <c r="H28" s="40" t="s">
        <v>81</v>
      </c>
      <c r="I28" s="22"/>
      <c r="J28" s="3"/>
      <c r="K28" s="9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" thickBot="1" x14ac:dyDescent="0.4">
      <c r="A29" s="3"/>
      <c r="B29" s="4" t="s">
        <v>29</v>
      </c>
      <c r="C29" s="13">
        <v>107</v>
      </c>
      <c r="D29" s="14">
        <f t="shared" si="0"/>
        <v>38.086530612244978</v>
      </c>
      <c r="E29" s="3"/>
      <c r="F29" s="23"/>
      <c r="G29" s="37">
        <v>33</v>
      </c>
      <c r="H29" s="85">
        <f>(G29-$H$25)/$H$26</f>
        <v>0.89473684210526316</v>
      </c>
      <c r="I29" s="22"/>
      <c r="J29" s="3"/>
      <c r="K29" s="9"/>
      <c r="L29" s="3"/>
      <c r="M29" s="3"/>
      <c r="N29" s="3"/>
      <c r="O29" s="3"/>
      <c r="P29" s="6"/>
      <c r="Q29" s="3"/>
      <c r="R29" s="3"/>
      <c r="S29" s="3"/>
      <c r="T29" s="3"/>
      <c r="U29" s="3"/>
    </row>
    <row r="30" spans="1:21" ht="15" thickBot="1" x14ac:dyDescent="0.4">
      <c r="A30" s="3"/>
      <c r="B30" s="4" t="s">
        <v>30</v>
      </c>
      <c r="C30" s="13">
        <v>81</v>
      </c>
      <c r="D30" s="14">
        <f t="shared" si="0"/>
        <v>393.17224489795893</v>
      </c>
      <c r="E30" s="3"/>
      <c r="F30" s="24"/>
      <c r="G30" s="25"/>
      <c r="H30" s="81"/>
      <c r="I30" s="26"/>
      <c r="J30" s="3"/>
      <c r="K30" s="3"/>
      <c r="L30" s="6"/>
      <c r="M30" s="6"/>
      <c r="N30" s="6"/>
      <c r="O30" s="6"/>
      <c r="P30" s="9"/>
      <c r="Q30" s="3"/>
      <c r="R30" s="3"/>
      <c r="S30" s="3"/>
      <c r="T30" s="3"/>
      <c r="U30" s="3"/>
    </row>
    <row r="31" spans="1:21" s="2" customFormat="1" ht="15" customHeight="1" thickTop="1" x14ac:dyDescent="0.35">
      <c r="A31" s="6"/>
      <c r="B31" s="4" t="s">
        <v>31</v>
      </c>
      <c r="C31" s="13">
        <v>118</v>
      </c>
      <c r="D31" s="14">
        <f t="shared" si="0"/>
        <v>294.8579591836737</v>
      </c>
      <c r="E31" s="6"/>
      <c r="F31" s="9"/>
      <c r="G31" s="3"/>
      <c r="H31" s="76"/>
      <c r="I31" s="6"/>
      <c r="J31" s="3"/>
      <c r="K31" s="3"/>
      <c r="L31" s="9"/>
      <c r="M31" s="9"/>
      <c r="N31" s="9"/>
      <c r="O31" s="9"/>
      <c r="P31" s="9"/>
      <c r="Q31" s="3"/>
      <c r="R31" s="6"/>
      <c r="S31" s="6"/>
      <c r="T31" s="6"/>
      <c r="U31" s="6"/>
    </row>
    <row r="32" spans="1:21" s="1" customFormat="1" x14ac:dyDescent="0.35">
      <c r="A32" s="9"/>
      <c r="B32" s="4" t="s">
        <v>32</v>
      </c>
      <c r="C32" s="13">
        <v>81</v>
      </c>
      <c r="D32" s="14">
        <f t="shared" si="0"/>
        <v>393.17224489795893</v>
      </c>
      <c r="E32" s="9"/>
      <c r="F32" s="3"/>
      <c r="G32" s="6"/>
      <c r="H32" s="6"/>
      <c r="I32" s="9"/>
      <c r="J32" s="3"/>
      <c r="K32" s="3"/>
      <c r="L32" s="9"/>
      <c r="M32" s="9"/>
      <c r="N32" s="9"/>
      <c r="O32" s="9"/>
      <c r="P32" s="3"/>
      <c r="Q32" s="3"/>
      <c r="R32" s="9"/>
      <c r="S32" s="9"/>
      <c r="T32" s="9"/>
      <c r="U32" s="9"/>
    </row>
    <row r="33" spans="1:21" s="1" customFormat="1" x14ac:dyDescent="0.35">
      <c r="A33" s="9"/>
      <c r="B33" s="4" t="s">
        <v>33</v>
      </c>
      <c r="C33" s="13">
        <v>133</v>
      </c>
      <c r="D33" s="14">
        <f t="shared" si="0"/>
        <v>1035.0008163265311</v>
      </c>
      <c r="E33" s="9"/>
      <c r="F33" s="3"/>
      <c r="G33" s="9"/>
      <c r="H33" s="9"/>
      <c r="I33" s="9"/>
      <c r="J33" s="3"/>
      <c r="K33" s="3"/>
      <c r="L33" s="3"/>
      <c r="M33" s="3"/>
      <c r="N33" s="3"/>
      <c r="O33" s="3"/>
      <c r="P33" s="3"/>
      <c r="Q33" s="3"/>
      <c r="R33" s="9"/>
      <c r="S33" s="9"/>
      <c r="T33" s="9"/>
      <c r="U33" s="9"/>
    </row>
    <row r="34" spans="1:21" x14ac:dyDescent="0.35">
      <c r="A34" s="3"/>
      <c r="B34" s="4" t="s">
        <v>34</v>
      </c>
      <c r="C34" s="13">
        <v>111</v>
      </c>
      <c r="D34" s="14">
        <f t="shared" si="0"/>
        <v>103.45795918367361</v>
      </c>
      <c r="E34" s="3"/>
      <c r="F34" s="3"/>
      <c r="G34" s="9"/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35">
      <c r="A35" s="3"/>
      <c r="B35" s="4" t="s">
        <v>35</v>
      </c>
      <c r="C35" s="13">
        <v>82</v>
      </c>
      <c r="D35" s="14">
        <f t="shared" si="0"/>
        <v>354.51510204081609</v>
      </c>
      <c r="E35" s="3"/>
      <c r="F35" s="3"/>
      <c r="G35" s="3"/>
      <c r="H35" s="76"/>
      <c r="I35" s="3"/>
      <c r="J35" s="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35">
      <c r="A36" s="3"/>
      <c r="B36" s="4" t="s">
        <v>36</v>
      </c>
      <c r="C36" s="13">
        <v>120</v>
      </c>
      <c r="D36" s="14">
        <f t="shared" ref="D36:D67" si="3">(C36-$G$6)^2</f>
        <v>367.54367346938801</v>
      </c>
      <c r="E36" s="3"/>
      <c r="F36" s="3"/>
      <c r="G36" s="3"/>
      <c r="H36" s="76"/>
      <c r="I36" s="3"/>
      <c r="J36" s="9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</row>
    <row r="37" spans="1:21" x14ac:dyDescent="0.35">
      <c r="A37" s="3"/>
      <c r="B37" s="4" t="s">
        <v>37</v>
      </c>
      <c r="C37" s="13">
        <v>103</v>
      </c>
      <c r="D37" s="14">
        <f t="shared" si="3"/>
        <v>4.7151020408163546</v>
      </c>
      <c r="E37" s="3"/>
      <c r="F37" s="3"/>
      <c r="G37" s="3"/>
      <c r="H37" s="76"/>
      <c r="I37" s="3"/>
      <c r="J37" s="9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</row>
    <row r="38" spans="1:21" x14ac:dyDescent="0.35">
      <c r="A38" s="3"/>
      <c r="B38" s="4" t="s">
        <v>38</v>
      </c>
      <c r="C38" s="13">
        <v>115</v>
      </c>
      <c r="D38" s="14">
        <f t="shared" si="3"/>
        <v>200.82938775510223</v>
      </c>
      <c r="E38" s="3"/>
      <c r="F38" s="3"/>
      <c r="G38" s="3"/>
      <c r="H38" s="76"/>
      <c r="I38" s="3"/>
      <c r="J38" s="3"/>
      <c r="K38" s="3"/>
      <c r="L38" s="3"/>
      <c r="M38" s="3"/>
      <c r="N38" s="3"/>
      <c r="O38" s="3"/>
      <c r="P38" s="3"/>
      <c r="Q38" s="9"/>
      <c r="R38" s="3"/>
      <c r="S38" s="3"/>
      <c r="T38" s="3"/>
      <c r="U38" s="3"/>
    </row>
    <row r="39" spans="1:21" x14ac:dyDescent="0.35">
      <c r="A39" s="3"/>
      <c r="B39" s="4" t="s">
        <v>39</v>
      </c>
      <c r="C39" s="13">
        <v>89</v>
      </c>
      <c r="D39" s="14">
        <f t="shared" si="3"/>
        <v>139.91510204081618</v>
      </c>
      <c r="E39" s="3"/>
      <c r="F39" s="3"/>
      <c r="G39" s="3"/>
      <c r="H39" s="76"/>
      <c r="I39" s="3"/>
      <c r="J39" s="3"/>
      <c r="K39" s="3"/>
      <c r="L39" s="3"/>
      <c r="M39" s="3"/>
      <c r="N39" s="3"/>
      <c r="O39" s="3"/>
      <c r="P39" s="3"/>
      <c r="Q39" s="9"/>
      <c r="R39" s="3"/>
      <c r="S39" s="3"/>
      <c r="T39" s="3"/>
      <c r="U39" s="3"/>
    </row>
    <row r="40" spans="1:21" x14ac:dyDescent="0.35">
      <c r="A40" s="3"/>
      <c r="B40" s="4" t="s">
        <v>40</v>
      </c>
      <c r="C40" s="13">
        <v>74</v>
      </c>
      <c r="D40" s="14">
        <f t="shared" si="3"/>
        <v>719.77224489795879</v>
      </c>
      <c r="E40" s="3"/>
      <c r="F40" s="3"/>
      <c r="G40" s="3"/>
      <c r="H40" s="7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35">
      <c r="A41" s="3"/>
      <c r="B41" s="4" t="s">
        <v>41</v>
      </c>
      <c r="C41" s="13">
        <v>110</v>
      </c>
      <c r="D41" s="14">
        <f t="shared" si="3"/>
        <v>84.115102040816453</v>
      </c>
      <c r="E41" s="3"/>
      <c r="F41" s="3"/>
      <c r="G41" s="3"/>
      <c r="H41" s="7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35">
      <c r="A42" s="3"/>
      <c r="B42" s="4" t="s">
        <v>42</v>
      </c>
      <c r="C42" s="13">
        <v>83</v>
      </c>
      <c r="D42" s="14">
        <f t="shared" si="3"/>
        <v>317.85795918367324</v>
      </c>
      <c r="E42" s="3"/>
      <c r="F42" s="3"/>
      <c r="G42" s="3"/>
      <c r="H42" s="7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35">
      <c r="A43" s="3"/>
      <c r="B43" s="4" t="s">
        <v>43</v>
      </c>
      <c r="C43" s="13">
        <v>110</v>
      </c>
      <c r="D43" s="14">
        <f t="shared" si="3"/>
        <v>84.115102040816453</v>
      </c>
      <c r="E43" s="3"/>
      <c r="F43" s="3"/>
      <c r="G43" s="3"/>
      <c r="H43" s="7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5">
      <c r="A44" s="3"/>
      <c r="B44" s="4" t="s">
        <v>44</v>
      </c>
      <c r="C44" s="13">
        <v>96</v>
      </c>
      <c r="D44" s="14">
        <f t="shared" si="3"/>
        <v>23.315102040816264</v>
      </c>
      <c r="E44" s="3"/>
      <c r="F44" s="3"/>
      <c r="G44" s="3"/>
      <c r="H44" s="7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5">
      <c r="A45" s="3"/>
      <c r="B45" s="4" t="s">
        <v>45</v>
      </c>
      <c r="C45" s="13">
        <v>102</v>
      </c>
      <c r="D45" s="14">
        <f t="shared" si="3"/>
        <v>1.3722448979591988</v>
      </c>
      <c r="E45" s="3"/>
      <c r="F45" s="3"/>
      <c r="G45" s="3"/>
      <c r="H45" s="7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5">
      <c r="A46" s="3"/>
      <c r="B46" s="4" t="s">
        <v>46</v>
      </c>
      <c r="C46" s="13">
        <v>108</v>
      </c>
      <c r="D46" s="14">
        <f t="shared" si="3"/>
        <v>51.429387755102134</v>
      </c>
      <c r="E46" s="3"/>
      <c r="F46" s="3"/>
      <c r="G46" s="3"/>
      <c r="H46" s="7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5">
      <c r="A47" s="3"/>
      <c r="B47" s="4" t="s">
        <v>47</v>
      </c>
      <c r="C47" s="13">
        <v>110</v>
      </c>
      <c r="D47" s="14">
        <f t="shared" si="3"/>
        <v>84.115102040816453</v>
      </c>
      <c r="E47" s="3"/>
      <c r="F47" s="3"/>
      <c r="G47" s="3"/>
      <c r="H47" s="7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5">
      <c r="A48" s="3"/>
      <c r="B48" s="4" t="s">
        <v>48</v>
      </c>
      <c r="C48" s="13">
        <v>140</v>
      </c>
      <c r="D48" s="14">
        <f t="shared" si="3"/>
        <v>1534.4008163265312</v>
      </c>
      <c r="E48" s="3"/>
      <c r="F48" s="3"/>
      <c r="G48" s="3"/>
      <c r="H48" s="7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5">
      <c r="A49" s="3"/>
      <c r="B49" s="4" t="s">
        <v>49</v>
      </c>
      <c r="C49" s="13">
        <v>106</v>
      </c>
      <c r="D49" s="14">
        <f t="shared" si="3"/>
        <v>26.743673469387822</v>
      </c>
      <c r="E49" s="3"/>
      <c r="F49" s="3"/>
      <c r="G49" s="3"/>
      <c r="H49" s="7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5">
      <c r="A50" s="3"/>
      <c r="B50" s="4" t="s">
        <v>50</v>
      </c>
      <c r="C50" s="13">
        <v>111</v>
      </c>
      <c r="D50" s="14">
        <f t="shared" si="3"/>
        <v>103.45795918367361</v>
      </c>
      <c r="E50" s="3"/>
      <c r="F50" s="3"/>
      <c r="G50" s="3"/>
      <c r="H50" s="7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5">
      <c r="A51" s="3"/>
      <c r="B51" s="4" t="s">
        <v>51</v>
      </c>
      <c r="C51" s="13">
        <v>98</v>
      </c>
      <c r="D51" s="14">
        <f t="shared" si="3"/>
        <v>8.0008163265305754</v>
      </c>
      <c r="E51" s="3"/>
      <c r="F51" s="3"/>
      <c r="G51" s="3"/>
      <c r="H51" s="7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5">
      <c r="A52" s="3"/>
      <c r="B52" s="4" t="s">
        <v>52</v>
      </c>
      <c r="C52" s="13">
        <v>98</v>
      </c>
      <c r="D52" s="14">
        <f t="shared" si="3"/>
        <v>8.0008163265305754</v>
      </c>
      <c r="E52" s="3"/>
      <c r="F52" s="3"/>
      <c r="G52" s="3"/>
      <c r="H52" s="7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5">
      <c r="A53" s="3"/>
      <c r="B53" s="4" t="s">
        <v>53</v>
      </c>
      <c r="C53" s="13">
        <v>99</v>
      </c>
      <c r="D53" s="14">
        <f t="shared" si="3"/>
        <v>3.3436734693877312</v>
      </c>
      <c r="E53" s="3"/>
      <c r="F53" s="3"/>
      <c r="G53" s="3"/>
      <c r="H53" s="7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5">
      <c r="A54" s="3"/>
      <c r="B54" s="4" t="s">
        <v>54</v>
      </c>
      <c r="C54" s="13">
        <v>74</v>
      </c>
      <c r="D54" s="14">
        <f t="shared" si="3"/>
        <v>719.77224489795879</v>
      </c>
      <c r="E54" s="3"/>
      <c r="F54" s="3"/>
      <c r="G54" s="3"/>
      <c r="H54" s="7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5">
      <c r="A55" s="3"/>
      <c r="B55" s="4" t="s">
        <v>55</v>
      </c>
      <c r="C55" s="13">
        <v>101</v>
      </c>
      <c r="D55" s="14">
        <f t="shared" si="3"/>
        <v>2.9387755102043042E-2</v>
      </c>
      <c r="E55" s="3"/>
      <c r="F55" s="3"/>
      <c r="G55" s="3"/>
      <c r="H55" s="7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5">
      <c r="A56" s="3"/>
      <c r="B56" s="4" t="s">
        <v>56</v>
      </c>
      <c r="C56" s="13">
        <v>107</v>
      </c>
      <c r="D56" s="14">
        <f t="shared" si="3"/>
        <v>38.086530612244978</v>
      </c>
      <c r="E56" s="3"/>
      <c r="F56" s="3"/>
      <c r="G56" s="3"/>
      <c r="H56" s="7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5">
      <c r="A57" s="3"/>
      <c r="B57" s="4" t="s">
        <v>57</v>
      </c>
      <c r="C57" s="13">
        <v>104</v>
      </c>
      <c r="D57" s="14">
        <f t="shared" si="3"/>
        <v>10.05795918367351</v>
      </c>
      <c r="E57" s="3"/>
      <c r="F57" s="3"/>
      <c r="G57" s="3"/>
      <c r="H57" s="7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5">
      <c r="A58" s="3"/>
      <c r="B58" s="4" t="s">
        <v>58</v>
      </c>
      <c r="C58" s="13">
        <v>128</v>
      </c>
      <c r="D58" s="14">
        <f t="shared" si="3"/>
        <v>738.2865306122452</v>
      </c>
      <c r="E58" s="3"/>
      <c r="F58" s="3"/>
      <c r="G58" s="3"/>
      <c r="H58" s="7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5">
      <c r="A59" s="3"/>
      <c r="B59" s="4" t="s">
        <v>59</v>
      </c>
      <c r="C59" s="13">
        <v>87</v>
      </c>
      <c r="D59" s="14">
        <f t="shared" si="3"/>
        <v>191.22938775510187</v>
      </c>
      <c r="E59" s="3"/>
      <c r="F59" s="3"/>
      <c r="G59" s="3"/>
      <c r="H59" s="7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5">
      <c r="A60" s="3"/>
      <c r="B60" s="4" t="s">
        <v>60</v>
      </c>
      <c r="C60" s="13">
        <v>95</v>
      </c>
      <c r="D60" s="14">
        <f t="shared" si="3"/>
        <v>33.972244897959108</v>
      </c>
      <c r="E60" s="3"/>
      <c r="F60" s="3"/>
      <c r="G60" s="3"/>
      <c r="H60" s="7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5">
      <c r="A61" s="3"/>
      <c r="B61" s="4" t="s">
        <v>61</v>
      </c>
      <c r="C61" s="13">
        <v>109</v>
      </c>
      <c r="D61" s="14">
        <f t="shared" si="3"/>
        <v>66.772244897959297</v>
      </c>
      <c r="E61" s="3"/>
      <c r="F61" s="3"/>
      <c r="G61" s="3"/>
      <c r="H61" s="7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5">
      <c r="A62" s="3"/>
      <c r="B62" s="4" t="s">
        <v>62</v>
      </c>
      <c r="C62" s="13">
        <v>104</v>
      </c>
      <c r="D62" s="14">
        <f t="shared" si="3"/>
        <v>10.05795918367351</v>
      </c>
      <c r="E62" s="3"/>
      <c r="F62" s="3"/>
      <c r="G62" s="3"/>
      <c r="H62" s="7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5">
      <c r="A63" s="3"/>
      <c r="B63" s="4" t="s">
        <v>63</v>
      </c>
      <c r="C63" s="13">
        <v>91</v>
      </c>
      <c r="D63" s="14">
        <f t="shared" si="3"/>
        <v>96.600816326530492</v>
      </c>
      <c r="E63" s="3"/>
      <c r="F63" s="3"/>
      <c r="G63" s="3"/>
      <c r="H63" s="7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5">
      <c r="A64" s="3"/>
      <c r="B64" s="4" t="s">
        <v>64</v>
      </c>
      <c r="C64" s="13">
        <v>83</v>
      </c>
      <c r="D64" s="14">
        <f t="shared" si="3"/>
        <v>317.85795918367324</v>
      </c>
      <c r="E64" s="3"/>
      <c r="F64" s="3"/>
      <c r="G64" s="3"/>
      <c r="H64" s="7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5">
      <c r="A65" s="3"/>
      <c r="B65" s="4" t="s">
        <v>65</v>
      </c>
      <c r="C65" s="13">
        <v>98</v>
      </c>
      <c r="D65" s="14">
        <f t="shared" si="3"/>
        <v>8.0008163265305754</v>
      </c>
      <c r="E65" s="3"/>
      <c r="F65" s="3"/>
      <c r="G65" s="3"/>
      <c r="H65" s="7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5">
      <c r="A66" s="3"/>
      <c r="B66" s="4" t="s">
        <v>66</v>
      </c>
      <c r="C66" s="13">
        <v>99</v>
      </c>
      <c r="D66" s="14">
        <f t="shared" si="3"/>
        <v>3.3436734693877312</v>
      </c>
      <c r="E66" s="3"/>
      <c r="F66" s="3"/>
      <c r="G66" s="3"/>
      <c r="H66" s="7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5">
      <c r="A67" s="3"/>
      <c r="B67" s="4" t="s">
        <v>67</v>
      </c>
      <c r="C67" s="13">
        <v>103</v>
      </c>
      <c r="D67" s="14">
        <f t="shared" si="3"/>
        <v>4.7151020408163546</v>
      </c>
      <c r="E67" s="3"/>
      <c r="F67" s="3"/>
      <c r="G67" s="3"/>
      <c r="H67" s="7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5">
      <c r="A68" s="3"/>
      <c r="B68" s="4" t="s">
        <v>68</v>
      </c>
      <c r="C68" s="13">
        <v>126</v>
      </c>
      <c r="D68" s="14">
        <f t="shared" ref="D68:D99" si="4">(C68-$G$6)^2</f>
        <v>633.60081632653089</v>
      </c>
      <c r="E68" s="3"/>
      <c r="F68" s="3"/>
      <c r="G68" s="3"/>
      <c r="H68" s="7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5">
      <c r="A69" s="3"/>
      <c r="B69" s="4" t="s">
        <v>69</v>
      </c>
      <c r="C69" s="13">
        <v>123</v>
      </c>
      <c r="D69" s="14">
        <f t="shared" si="4"/>
        <v>491.57224489795948</v>
      </c>
      <c r="E69" s="3"/>
      <c r="F69" s="3"/>
      <c r="G69" s="3"/>
      <c r="H69" s="7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5">
      <c r="A70" s="3"/>
      <c r="B70" s="4" t="s">
        <v>70</v>
      </c>
      <c r="C70" s="13">
        <v>85</v>
      </c>
      <c r="D70" s="14">
        <f t="shared" si="4"/>
        <v>250.54367346938756</v>
      </c>
      <c r="E70" s="3"/>
      <c r="F70" s="3"/>
      <c r="G70" s="3"/>
      <c r="H70" s="7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5">
      <c r="A71" s="3"/>
      <c r="B71" s="4" t="s">
        <v>71</v>
      </c>
      <c r="C71" s="13">
        <v>98</v>
      </c>
      <c r="D71" s="14">
        <f t="shared" si="4"/>
        <v>8.0008163265305754</v>
      </c>
      <c r="E71" s="3"/>
      <c r="F71" s="3"/>
      <c r="G71" s="3"/>
      <c r="H71" s="7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5">
      <c r="A72" s="3"/>
      <c r="B72" s="4" t="s">
        <v>72</v>
      </c>
      <c r="C72" s="13">
        <v>93</v>
      </c>
      <c r="D72" s="14">
        <f t="shared" si="4"/>
        <v>61.286530612244796</v>
      </c>
      <c r="E72" s="3"/>
      <c r="F72" s="3"/>
      <c r="G72" s="3"/>
      <c r="H72" s="7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5" thickBot="1" x14ac:dyDescent="0.4">
      <c r="A73" s="3"/>
      <c r="B73" s="11" t="s">
        <v>73</v>
      </c>
      <c r="C73" s="27">
        <v>100</v>
      </c>
      <c r="D73" s="45">
        <f t="shared" si="4"/>
        <v>0.68653061224488721</v>
      </c>
      <c r="E73" s="3"/>
      <c r="F73" s="3"/>
      <c r="G73" s="3"/>
      <c r="H73" s="7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5">
      <c r="A74" s="3"/>
      <c r="B74" s="3"/>
      <c r="C74" s="3"/>
      <c r="D74" s="3"/>
      <c r="E74" s="3"/>
      <c r="F74" s="3"/>
      <c r="G74" s="3"/>
      <c r="H74" s="7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5">
      <c r="A75" s="3"/>
      <c r="B75" s="3"/>
      <c r="C75" s="3"/>
      <c r="D75" s="3"/>
      <c r="E75" s="3"/>
      <c r="F75" s="3"/>
      <c r="G75" s="3"/>
      <c r="H75" s="7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5">
      <c r="A76" s="3"/>
      <c r="B76" s="3"/>
      <c r="C76" s="3"/>
      <c r="D76" s="3"/>
      <c r="E76" s="3"/>
      <c r="F76" s="3"/>
      <c r="G76" s="3"/>
      <c r="H76" s="7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5">
      <c r="A77" s="3"/>
      <c r="B77" s="3"/>
      <c r="C77" s="3"/>
      <c r="D77" s="3"/>
      <c r="E77" s="3"/>
      <c r="F77" s="3"/>
      <c r="G77" s="3"/>
      <c r="H77" s="7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</sheetData>
  <mergeCells count="2">
    <mergeCell ref="B2:B3"/>
    <mergeCell ref="C2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 16</vt:lpstr>
      <vt:lpstr>Lesson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 Florensia</dc:creator>
  <cp:lastModifiedBy>Sisi Florensia</cp:lastModifiedBy>
  <dcterms:created xsi:type="dcterms:W3CDTF">2018-05-15T17:25:24Z</dcterms:created>
  <dcterms:modified xsi:type="dcterms:W3CDTF">2018-05-20T18:26:17Z</dcterms:modified>
</cp:coreProperties>
</file>