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wan\Downloads\"/>
    </mc:Choice>
  </mc:AlternateContent>
  <bookViews>
    <workbookView xWindow="0" yWindow="0" windowWidth="20490" windowHeight="7620" activeTab="1"/>
  </bookViews>
  <sheets>
    <sheet name="Orders" sheetId="2" r:id="rId1"/>
    <sheet name="Check if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3" l="1" a="1"/>
  <c r="C28" i="3"/>
  <c r="G28" i="3" a="1"/>
  <c r="G28" i="3"/>
  <c r="G15" i="3"/>
  <c r="C15" i="3"/>
  <c r="K2" i="2"/>
  <c r="J2" i="2"/>
  <c r="I2" i="2"/>
  <c r="L44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2" i="2"/>
  <c r="M2" i="2"/>
  <c r="I44" i="2"/>
  <c r="J44" i="2"/>
  <c r="K44" i="2" s="1"/>
  <c r="I3" i="2"/>
  <c r="J3" i="2"/>
  <c r="K3" i="2" s="1"/>
  <c r="I4" i="2"/>
  <c r="J4" i="2" s="1"/>
  <c r="K4" i="2" s="1"/>
  <c r="I5" i="2"/>
  <c r="J5" i="2"/>
  <c r="K5" i="2" s="1"/>
  <c r="I6" i="2"/>
  <c r="J6" i="2" s="1"/>
  <c r="K6" i="2" s="1"/>
  <c r="I7" i="2"/>
  <c r="J7" i="2"/>
  <c r="K7" i="2" s="1"/>
  <c r="I8" i="2"/>
  <c r="J8" i="2" s="1"/>
  <c r="K8" i="2" s="1"/>
  <c r="I9" i="2"/>
  <c r="J9" i="2"/>
  <c r="K9" i="2" s="1"/>
  <c r="I10" i="2"/>
  <c r="J10" i="2" s="1"/>
  <c r="K10" i="2" s="1"/>
  <c r="I11" i="2"/>
  <c r="J11" i="2"/>
  <c r="K11" i="2" s="1"/>
  <c r="I12" i="2"/>
  <c r="J12" i="2" s="1"/>
  <c r="K12" i="2" s="1"/>
  <c r="I13" i="2"/>
  <c r="J13" i="2"/>
  <c r="K13" i="2" s="1"/>
  <c r="I14" i="2"/>
  <c r="J14" i="2" s="1"/>
  <c r="K14" i="2" s="1"/>
  <c r="I15" i="2"/>
  <c r="J15" i="2"/>
  <c r="K15" i="2" s="1"/>
  <c r="I16" i="2"/>
  <c r="J16" i="2" s="1"/>
  <c r="K16" i="2" s="1"/>
  <c r="I17" i="2"/>
  <c r="J17" i="2"/>
  <c r="K17" i="2" s="1"/>
  <c r="I18" i="2"/>
  <c r="J18" i="2" s="1"/>
  <c r="K18" i="2" s="1"/>
  <c r="I19" i="2"/>
  <c r="J19" i="2"/>
  <c r="K19" i="2" s="1"/>
  <c r="I20" i="2"/>
  <c r="J20" i="2" s="1"/>
  <c r="K20" i="2" s="1"/>
  <c r="I21" i="2"/>
  <c r="J21" i="2"/>
  <c r="K21" i="2" s="1"/>
  <c r="I22" i="2"/>
  <c r="J22" i="2" s="1"/>
  <c r="K22" i="2" s="1"/>
  <c r="I23" i="2"/>
  <c r="J23" i="2"/>
  <c r="K23" i="2" s="1"/>
  <c r="I24" i="2"/>
  <c r="J24" i="2" s="1"/>
  <c r="K24" i="2" s="1"/>
  <c r="I25" i="2"/>
  <c r="J25" i="2"/>
  <c r="K25" i="2" s="1"/>
  <c r="I26" i="2"/>
  <c r="J26" i="2" s="1"/>
  <c r="K26" i="2" s="1"/>
  <c r="I27" i="2"/>
  <c r="J27" i="2"/>
  <c r="K27" i="2" s="1"/>
  <c r="I28" i="2"/>
  <c r="J28" i="2" s="1"/>
  <c r="K28" i="2" s="1"/>
  <c r="I29" i="2"/>
  <c r="J29" i="2"/>
  <c r="K29" i="2" s="1"/>
  <c r="I30" i="2"/>
  <c r="J30" i="2" s="1"/>
  <c r="K30" i="2" s="1"/>
  <c r="I31" i="2"/>
  <c r="J31" i="2"/>
  <c r="K31" i="2" s="1"/>
  <c r="I32" i="2"/>
  <c r="J32" i="2" s="1"/>
  <c r="K32" i="2" s="1"/>
  <c r="I33" i="2"/>
  <c r="J33" i="2"/>
  <c r="K33" i="2" s="1"/>
  <c r="I34" i="2"/>
  <c r="J34" i="2" s="1"/>
  <c r="K34" i="2" s="1"/>
  <c r="I35" i="2"/>
  <c r="J35" i="2"/>
  <c r="K35" i="2" s="1"/>
  <c r="I36" i="2"/>
  <c r="J36" i="2" s="1"/>
  <c r="K36" i="2" s="1"/>
  <c r="I37" i="2"/>
  <c r="J37" i="2"/>
  <c r="K37" i="2" s="1"/>
  <c r="I38" i="2"/>
  <c r="J38" i="2" s="1"/>
  <c r="K38" i="2" s="1"/>
  <c r="I39" i="2"/>
  <c r="J39" i="2"/>
  <c r="K39" i="2" s="1"/>
  <c r="I40" i="2"/>
  <c r="J40" i="2" s="1"/>
  <c r="K40" i="2" s="1"/>
  <c r="I41" i="2"/>
  <c r="J41" i="2"/>
  <c r="K41" i="2" s="1"/>
  <c r="I42" i="2"/>
  <c r="J42" i="2" s="1"/>
  <c r="K42" i="2" s="1"/>
  <c r="I43" i="2"/>
  <c r="J43" i="2"/>
  <c r="K43" i="2" s="1"/>
  <c r="M51" i="2" l="1"/>
</calcChain>
</file>

<file path=xl/sharedStrings.xml><?xml version="1.0" encoding="utf-8"?>
<sst xmlns="http://schemas.openxmlformats.org/spreadsheetml/2006/main" count="171" uniqueCount="52">
  <si>
    <t>Order ID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</si>
  <si>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</si>
  <si>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</si>
  <si>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</si>
  <si>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</si>
  <si>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</si>
  <si>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</si>
  <si>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</si>
  <si>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</si>
  <si>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</si>
  <si>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</si>
  <si>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</si>
  <si>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</si>
  <si>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</si>
  <si>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</si>
  <si>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</si>
  <si>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</si>
  <si>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</si>
  <si>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</si>
  <si>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</si>
  <si>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</si>
  <si>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</si>
  <si>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</si>
  <si>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</si>
  <si>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</si>
  <si>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</si>
  <si>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</si>
  <si>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Tax (5%)</t>
  </si>
  <si>
    <t>Discount %</t>
  </si>
  <si>
    <t>Client</t>
  </si>
  <si>
    <t>Company</t>
  </si>
  <si>
    <t xml:space="preserve">Price/Share </t>
  </si>
  <si>
    <t>Shares Held</t>
  </si>
  <si>
    <t xml:space="preserve">Value </t>
  </si>
  <si>
    <t xml:space="preserve">Sell At </t>
  </si>
  <si>
    <t>Turner</t>
  </si>
  <si>
    <t>Hiabuv Toys</t>
  </si>
  <si>
    <t>Case</t>
  </si>
  <si>
    <t>Tailspin Toys</t>
  </si>
  <si>
    <t>Conroy</t>
  </si>
  <si>
    <t>Beauvoir</t>
  </si>
  <si>
    <t>Mightyflight Toys</t>
  </si>
  <si>
    <t>Lucas</t>
  </si>
  <si>
    <t>Peck n Order Toys</t>
  </si>
  <si>
    <t>Finn</t>
  </si>
  <si>
    <t>find Employee with the highest total and in which region he works?</t>
  </si>
  <si>
    <t>If the store has a policy, that you can return the product within 3 days which items can be returnd?</t>
  </si>
  <si>
    <t>Rev</t>
  </si>
  <si>
    <t>Ans Q1</t>
  </si>
  <si>
    <t>Q2</t>
  </si>
  <si>
    <t>Q1</t>
  </si>
  <si>
    <t>Answer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</si>
</sst>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5">
    <xf numFmtId="0" fontId="0" fillId="0" borderId="0"/>
    <xf numFmtId="0" fontId="5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horizontal="left" indent="1"/>
    </xf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1" fillId="0" borderId="0"/>
    <xf numFmtId="9" fontId="8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2" fontId="0" fillId="0" borderId="0" xfId="0" applyNumberFormat="1" applyAlignment="1">
      <alignment horizontal="center" vertical="center"/>
    </xf>
    <xf numFmtId="0" fontId="9" fillId="0" borderId="2" xfId="4" applyFont="1" applyFill="1" applyBorder="1"/>
    <xf numFmtId="0" fontId="9" fillId="0" borderId="2" xfId="4" applyFont="1" applyFill="1" applyBorder="1" applyAlignment="1">
      <alignment horizontal="right"/>
    </xf>
    <xf numFmtId="0" fontId="8" fillId="0" borderId="2" xfId="4" applyFill="1" applyBorder="1"/>
    <xf numFmtId="8" fontId="8" fillId="0" borderId="2" xfId="4" applyNumberFormat="1" applyFill="1" applyBorder="1"/>
    <xf numFmtId="0" fontId="2" fillId="2" borderId="3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top" wrapText="1"/>
    </xf>
    <xf numFmtId="164" fontId="5" fillId="0" borderId="1" xfId="1" applyNumberFormat="1" applyFont="1" applyFill="1" applyBorder="1" applyAlignment="1" applyProtection="1">
      <alignment vertical="center"/>
    </xf>
    <xf numFmtId="0" fontId="5" fillId="0" borderId="1" xfId="1" applyFont="1" applyFill="1" applyBorder="1" applyAlignment="1" applyProtection="1">
      <alignment vertical="center"/>
    </xf>
    <xf numFmtId="0" fontId="5" fillId="0" borderId="1" xfId="1" applyFont="1" applyFill="1" applyBorder="1" applyAlignment="1" applyProtection="1">
      <alignment horizontal="left" vertical="center"/>
    </xf>
    <xf numFmtId="0" fontId="5" fillId="0" borderId="1" xfId="1" applyFont="1" applyFill="1" applyBorder="1" applyAlignment="1" applyProtection="1">
      <alignment vertical="center"/>
      <protection locked="0"/>
    </xf>
    <xf numFmtId="43" fontId="5" fillId="0" borderId="1" xfId="2" applyFont="1" applyFill="1" applyBorder="1" applyAlignment="1" applyProtection="1">
      <alignment horizontal="left" vertical="center"/>
    </xf>
    <xf numFmtId="2" fontId="5" fillId="0" borderId="1" xfId="2" applyNumberFormat="1" applyFont="1" applyFill="1" applyBorder="1" applyAlignment="1" applyProtection="1">
      <alignment horizontal="center" vertical="center"/>
    </xf>
    <xf numFmtId="0" fontId="0" fillId="0" borderId="1" xfId="0" applyBorder="1"/>
    <xf numFmtId="2" fontId="4" fillId="0" borderId="1" xfId="0" applyNumberFormat="1" applyFont="1" applyBorder="1" applyAlignment="1">
      <alignment horizontal="center" vertical="center"/>
    </xf>
    <xf numFmtId="0" fontId="0" fillId="4" borderId="1" xfId="0" applyFill="1" applyBorder="1"/>
    <xf numFmtId="2" fontId="5" fillId="5" borderId="1" xfId="2" applyNumberFormat="1" applyFont="1" applyFill="1" applyBorder="1" applyAlignment="1" applyProtection="1">
      <alignment horizontal="center" vertical="center"/>
    </xf>
    <xf numFmtId="43" fontId="5" fillId="6" borderId="1" xfId="2" applyFont="1" applyFill="1" applyBorder="1" applyAlignment="1" applyProtection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wrapText="1"/>
    </xf>
    <xf numFmtId="2" fontId="5" fillId="7" borderId="1" xfId="2" applyNumberFormat="1" applyFont="1" applyFill="1" applyBorder="1" applyAlignment="1" applyProtection="1">
      <alignment vertical="center"/>
    </xf>
    <xf numFmtId="2" fontId="0" fillId="4" borderId="1" xfId="0" applyNumberFormat="1" applyFill="1" applyBorder="1"/>
    <xf numFmtId="2" fontId="0" fillId="0" borderId="0" xfId="0" applyNumberFormat="1"/>
    <xf numFmtId="2" fontId="0" fillId="0" borderId="0" xfId="0" applyNumberFormat="1" applyFill="1"/>
    <xf numFmtId="0" fontId="0" fillId="5" borderId="0" xfId="0" applyFill="1"/>
    <xf numFmtId="2" fontId="0" fillId="9" borderId="0" xfId="0" applyNumberFormat="1" applyFill="1"/>
  </cellXfs>
  <cellStyles count="15">
    <cellStyle name="Comma 2" xfId="2"/>
    <cellStyle name="Ctx_Hyperlink" xfId="3"/>
    <cellStyle name="Currency 2" xfId="5"/>
    <cellStyle name="Followed Hyperlink" xfId="10" builtinId="9" hidden="1"/>
    <cellStyle name="Followed Hyperlink" xfId="12" builtinId="9" hidden="1"/>
    <cellStyle name="Followed Hyperlink" xfId="14" builtinId="9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1"/>
    <cellStyle name="Normal 2 2" xfId="6"/>
    <cellStyle name="Normal 3" xfId="7"/>
    <cellStyle name="Normal 4" xfId="4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327660</xdr:colOff>
      <xdr:row>14</xdr:row>
      <xdr:rowOff>129540</xdr:rowOff>
    </xdr:from>
    <xdr:to>
      <xdr:col>8</xdr:col>
      <xdr:colOff>1546860</xdr:colOff>
      <xdr:row>21</xdr:row>
      <xdr:rowOff>129540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774374EE-79F2-4542-A743-1240DA98CBE0}"/>
            </a:ext>
          </a:extLst>
        </xdr:cNvPr>
        <xdr:cNvSpPr>
          <a:spLocks/>
        </xdr:cNvSpPr>
      </xdr:nvSpPr>
      <xdr:spPr bwMode="auto">
        <a:xfrm>
          <a:off x="4823460" y="2689860"/>
          <a:ext cx="1828800" cy="1280160"/>
        </a:xfrm>
        <a:prstGeom prst="accentBorderCallout2">
          <a:avLst>
            <a:gd name="adj1" fmla="val 10083"/>
            <a:gd name="adj2" fmla="val -4167"/>
            <a:gd name="adj3" fmla="val 10083"/>
            <a:gd name="adj4" fmla="val -10417"/>
            <a:gd name="adj5" fmla="val 4204"/>
            <a:gd name="adj6" fmla="val -17190"/>
          </a:avLst>
        </a:prstGeom>
        <a:solidFill>
          <a:srgbClr val="FFFF99">
            <a:alpha val="50000"/>
          </a:srgbClr>
        </a:solidFill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The formula in cell G15 displays either "Great!," "Good!," "OK," or "Bad!" depending on the value in cell C2.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if</a:t>
          </a:r>
          <a:r>
            <a:rPr lang="en-US" sz="800" b="0" i="0" strike="noStrike" baseline="0">
              <a:solidFill>
                <a:srgbClr val="000000"/>
              </a:solidFill>
              <a:latin typeface="Arial"/>
              <a:cs typeface="Arial"/>
            </a:rPr>
            <a:t> c2 &gt; 150 print "Great!"                        </a:t>
          </a:r>
          <a:r>
            <a:rPr lang="en-US" sz="1000" b="0" i="0">
              <a:effectLst/>
              <a:latin typeface="+mn-lt"/>
              <a:ea typeface="+mn-ea"/>
              <a:cs typeface="+mn-cs"/>
            </a:rPr>
            <a:t>if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 c2 &gt; 100 print "Good!"                  </a:t>
          </a:r>
          <a:r>
            <a:rPr lang="en-US" sz="1000" b="0" i="0">
              <a:effectLst/>
              <a:latin typeface="+mn-lt"/>
              <a:ea typeface="+mn-ea"/>
              <a:cs typeface="+mn-cs"/>
            </a:rPr>
            <a:t>if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 c2 &gt; 50 print "OK!"                          if  c2 &lt;50 print "Bad!"</a:t>
          </a:r>
          <a:endParaRPr lang="en-US" sz="800">
            <a:effectLst/>
          </a:endParaRPr>
        </a:p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76200</xdr:colOff>
      <xdr:row>14</xdr:row>
      <xdr:rowOff>175260</xdr:rowOff>
    </xdr:from>
    <xdr:to>
      <xdr:col>5</xdr:col>
      <xdr:colOff>457200</xdr:colOff>
      <xdr:row>20</xdr:row>
      <xdr:rowOff>15240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451CD193-806F-4DAA-A895-68A8AE619E34}"/>
            </a:ext>
          </a:extLst>
        </xdr:cNvPr>
        <xdr:cNvSpPr>
          <a:spLocks/>
        </xdr:cNvSpPr>
      </xdr:nvSpPr>
      <xdr:spPr bwMode="auto">
        <a:xfrm>
          <a:off x="1905000" y="2735580"/>
          <a:ext cx="1828800" cy="937260"/>
        </a:xfrm>
        <a:prstGeom prst="accentBorderCallout2">
          <a:avLst>
            <a:gd name="adj1" fmla="val 5884"/>
            <a:gd name="adj2" fmla="val -4167"/>
            <a:gd name="adj3" fmla="val 5884"/>
            <a:gd name="adj4" fmla="val -11458"/>
            <a:gd name="adj5" fmla="val 1963"/>
            <a:gd name="adj6" fmla="val -16667"/>
          </a:avLst>
        </a:prstGeom>
        <a:solidFill>
          <a:srgbClr val="FFFF99">
            <a:alpha val="50000"/>
          </a:srgbClr>
        </a:solidFill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Arial"/>
              <a:cs typeface="Arial"/>
            </a:rPr>
            <a:t>The formula in cell C15 displays the word "Good!" if D2 = 50 OR D3 = 120  we consider it true. Otherwise, the word "Bad!" is displayed.</a:t>
          </a:r>
        </a:p>
        <a:p>
          <a:pPr algn="l" rtl="0">
            <a:defRPr sz="1000"/>
          </a:pPr>
          <a:endParaRPr lang="en-US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368300</xdr:colOff>
      <xdr:row>27</xdr:row>
      <xdr:rowOff>76200</xdr:rowOff>
    </xdr:from>
    <xdr:to>
      <xdr:col>8</xdr:col>
      <xdr:colOff>1790700</xdr:colOff>
      <xdr:row>41</xdr:row>
      <xdr:rowOff>25400</xdr:rowOff>
    </xdr:to>
    <xdr:sp macro="" textlink="">
      <xdr:nvSpPr>
        <xdr:cNvPr id="4" name="AutoShape 3"/>
        <xdr:cNvSpPr>
          <a:spLocks/>
        </xdr:cNvSpPr>
      </xdr:nvSpPr>
      <xdr:spPr bwMode="auto">
        <a:xfrm>
          <a:off x="5918200" y="4876800"/>
          <a:ext cx="2095500" cy="2438400"/>
        </a:xfrm>
        <a:prstGeom prst="accentBorderCallout2">
          <a:avLst>
            <a:gd name="adj1" fmla="val 10083"/>
            <a:gd name="adj2" fmla="val -4167"/>
            <a:gd name="adj3" fmla="val 10083"/>
            <a:gd name="adj4" fmla="val -10417"/>
            <a:gd name="adj5" fmla="val 4204"/>
            <a:gd name="adj6" fmla="val -17190"/>
          </a:avLst>
        </a:prstGeom>
        <a:solidFill>
          <a:srgbClr val="FFFF99">
            <a:alpha val="50000"/>
          </a:srgbClr>
        </a:solidFill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Examples 11 and 11a: More Simple Array Formulas Using SUM and IF (a SUM-IF Formula)</a:t>
          </a:r>
        </a:p>
        <a:p>
          <a:pPr algn="l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The array formula in cell checks each cell in the range A1:A10 to see if it contains the text string "Turner." For each cell that contains this string, 1 is added to the total.</a:t>
          </a:r>
        </a:p>
        <a:p>
          <a:pPr algn="l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This allows you to count the number of cells in a range that contain a specified value or text string.</a:t>
          </a:r>
        </a:p>
        <a:p>
          <a:pPr algn="l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88900</xdr:colOff>
      <xdr:row>27</xdr:row>
      <xdr:rowOff>63500</xdr:rowOff>
    </xdr:from>
    <xdr:to>
      <xdr:col>5</xdr:col>
      <xdr:colOff>584200</xdr:colOff>
      <xdr:row>42</xdr:row>
      <xdr:rowOff>63500</xdr:rowOff>
    </xdr:to>
    <xdr:sp macro="" textlink="">
      <xdr:nvSpPr>
        <xdr:cNvPr id="5" name="AutoShape 3"/>
        <xdr:cNvSpPr>
          <a:spLocks/>
        </xdr:cNvSpPr>
      </xdr:nvSpPr>
      <xdr:spPr bwMode="auto">
        <a:xfrm>
          <a:off x="2692400" y="4864100"/>
          <a:ext cx="2095500" cy="2667000"/>
        </a:xfrm>
        <a:prstGeom prst="accentBorderCallout2">
          <a:avLst>
            <a:gd name="adj1" fmla="val 10083"/>
            <a:gd name="adj2" fmla="val -4167"/>
            <a:gd name="adj3" fmla="val 10083"/>
            <a:gd name="adj4" fmla="val -10417"/>
            <a:gd name="adj5" fmla="val 4204"/>
            <a:gd name="adj6" fmla="val -17190"/>
          </a:avLst>
        </a:prstGeom>
        <a:solidFill>
          <a:srgbClr val="FFFF99">
            <a:alpha val="50000"/>
          </a:srgbClr>
        </a:solidFill>
        <a:ln w="9525">
          <a:solidFill>
            <a:srgbClr val="000000"/>
          </a:solidFill>
          <a:miter lim="800000"/>
          <a:headEnd/>
          <a:tailEnd type="triangle" w="med" len="med"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Examples 13 and 13a: Using AVERAGE and IF in an Array Formula</a:t>
          </a:r>
        </a:p>
        <a:p>
          <a:pPr algn="l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The array formula in cell checks each cell in the range B1:B10 to see if it contains the text string "Hiabuv Toys." If it does, the matching cell in the range D1:D10 is added to the AVERAGE function. As a result, the formula returns the average number of shares in all Hiabuv Toys portfolios. There are three Hiabuv Toys portfolios that contain a combined total of 170 shares, so the average is 170/3, or 56.6667 shares.</a:t>
          </a:r>
        </a:p>
        <a:p>
          <a:pPr algn="l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B49" workbookViewId="0">
      <selection activeCell="M6" sqref="M6"/>
    </sheetView>
  </sheetViews>
  <sheetFormatPr defaultColWidth="8.85546875" defaultRowHeight="15" x14ac:dyDescent="0.25"/>
  <cols>
    <col min="2" max="2" width="13" customWidth="1"/>
    <col min="7" max="7" width="10.42578125" customWidth="1"/>
    <col min="8" max="9" width="12.42578125" style="1" customWidth="1"/>
    <col min="10" max="10" width="10.42578125" customWidth="1"/>
    <col min="11" max="11" width="8.85546875" style="26"/>
    <col min="12" max="12" width="8.85546875" style="21"/>
    <col min="13" max="13" width="80.85546875" style="26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28</v>
      </c>
      <c r="I1" s="7" t="s">
        <v>47</v>
      </c>
      <c r="J1" s="6" t="s">
        <v>27</v>
      </c>
      <c r="K1" s="23" t="s">
        <v>7</v>
      </c>
      <c r="L1" s="20" t="s">
        <v>48</v>
      </c>
      <c r="M1" s="27"/>
    </row>
    <row r="2" spans="1:13" x14ac:dyDescent="0.25">
      <c r="A2" s="8">
        <v>10260</v>
      </c>
      <c r="B2" s="9">
        <v>43173</v>
      </c>
      <c r="C2" s="10" t="s">
        <v>11</v>
      </c>
      <c r="D2" s="10" t="s">
        <v>15</v>
      </c>
      <c r="E2" s="11" t="s">
        <v>10</v>
      </c>
      <c r="F2" s="12">
        <v>95</v>
      </c>
      <c r="G2" s="13">
        <v>1.99</v>
      </c>
      <c r="H2" s="14">
        <v>0.02</v>
      </c>
      <c r="I2" s="18">
        <f>F2*G2*(1-H2)</f>
        <v>185.26900000000001</v>
      </c>
      <c r="J2" s="19">
        <f>0.05*I2</f>
        <v>9.2634500000000006</v>
      </c>
      <c r="K2" s="24">
        <f>I2-J2</f>
        <v>176.00555</v>
      </c>
      <c r="L2" s="22" t="str">
        <f ca="1">IF((NOW()-B2)&lt;=3,"Yes","No")</f>
        <v>No</v>
      </c>
      <c r="M2" s="27">
        <f ca="1">NOW()-B2</f>
        <v>226.89776851851639</v>
      </c>
    </row>
    <row r="3" spans="1:13" x14ac:dyDescent="0.25">
      <c r="A3" s="8">
        <v>10261</v>
      </c>
      <c r="B3" s="9">
        <v>43176</v>
      </c>
      <c r="C3" s="10" t="s">
        <v>11</v>
      </c>
      <c r="D3" s="10" t="s">
        <v>19</v>
      </c>
      <c r="E3" s="11" t="s">
        <v>10</v>
      </c>
      <c r="F3" s="12">
        <v>50</v>
      </c>
      <c r="G3" s="13">
        <v>19.989999999999998</v>
      </c>
      <c r="H3" s="14">
        <v>0.01</v>
      </c>
      <c r="I3" s="18">
        <f t="shared" ref="I2:I44" si="0">F3*G3*(1-H3)</f>
        <v>989.50499999999988</v>
      </c>
      <c r="J3" s="19">
        <f t="shared" ref="J2:J44" si="1">0.05*I3</f>
        <v>49.475249999999996</v>
      </c>
      <c r="K3" s="24">
        <f t="shared" ref="K2:K44" si="2">I3-J3</f>
        <v>940.02974999999992</v>
      </c>
      <c r="L3" s="22" t="str">
        <f t="shared" ref="L3:L44" ca="1" si="3">IF((NOW()-B3)&lt;=3,"Yes","No")</f>
        <v>No</v>
      </c>
      <c r="M3" s="27"/>
    </row>
    <row r="4" spans="1:13" x14ac:dyDescent="0.25">
      <c r="A4" s="8">
        <v>10256</v>
      </c>
      <c r="B4" s="9">
        <v>43177</v>
      </c>
      <c r="C4" s="10" t="s">
        <v>8</v>
      </c>
      <c r="D4" s="10" t="s">
        <v>9</v>
      </c>
      <c r="E4" s="11" t="s">
        <v>13</v>
      </c>
      <c r="F4" s="12">
        <v>36</v>
      </c>
      <c r="G4" s="13">
        <v>4.99</v>
      </c>
      <c r="H4" s="14">
        <v>0.03</v>
      </c>
      <c r="I4" s="18">
        <f t="shared" si="0"/>
        <v>174.2508</v>
      </c>
      <c r="J4" s="19">
        <f t="shared" si="1"/>
        <v>8.7125400000000006</v>
      </c>
      <c r="K4" s="24">
        <f t="shared" si="2"/>
        <v>165.53826000000001</v>
      </c>
      <c r="L4" s="22" t="str">
        <f t="shared" ca="1" si="3"/>
        <v>No</v>
      </c>
      <c r="M4" s="27"/>
    </row>
    <row r="5" spans="1:13" x14ac:dyDescent="0.25">
      <c r="A5" s="8">
        <v>10262</v>
      </c>
      <c r="B5" s="9">
        <v>43170</v>
      </c>
      <c r="C5" s="10" t="s">
        <v>11</v>
      </c>
      <c r="D5" s="10" t="s">
        <v>14</v>
      </c>
      <c r="E5" s="11" t="s">
        <v>13</v>
      </c>
      <c r="F5" s="12">
        <v>27</v>
      </c>
      <c r="G5" s="13">
        <v>19.989999999999998</v>
      </c>
      <c r="H5" s="14">
        <v>0</v>
      </c>
      <c r="I5" s="18">
        <f t="shared" si="0"/>
        <v>539.7299999999999</v>
      </c>
      <c r="J5" s="19">
        <f t="shared" si="1"/>
        <v>26.986499999999996</v>
      </c>
      <c r="K5" s="24">
        <f t="shared" si="2"/>
        <v>512.74349999999993</v>
      </c>
      <c r="L5" s="22" t="str">
        <f t="shared" ca="1" si="3"/>
        <v>No</v>
      </c>
      <c r="M5" s="27"/>
    </row>
    <row r="6" spans="1:13" x14ac:dyDescent="0.25">
      <c r="A6" s="8">
        <v>10258</v>
      </c>
      <c r="B6" s="9">
        <v>43175</v>
      </c>
      <c r="C6" s="10" t="s">
        <v>11</v>
      </c>
      <c r="D6" s="10" t="s">
        <v>15</v>
      </c>
      <c r="E6" s="11" t="s">
        <v>10</v>
      </c>
      <c r="F6" s="12">
        <v>56</v>
      </c>
      <c r="G6" s="13">
        <v>2.99</v>
      </c>
      <c r="H6" s="14">
        <v>0</v>
      </c>
      <c r="I6" s="18">
        <f t="shared" si="0"/>
        <v>167.44</v>
      </c>
      <c r="J6" s="19">
        <f t="shared" si="1"/>
        <v>8.3719999999999999</v>
      </c>
      <c r="K6" s="24">
        <f t="shared" si="2"/>
        <v>159.06799999999998</v>
      </c>
      <c r="L6" s="22" t="str">
        <f t="shared" ca="1" si="3"/>
        <v>No</v>
      </c>
      <c r="M6" s="27"/>
    </row>
    <row r="7" spans="1:13" x14ac:dyDescent="0.25">
      <c r="A7" s="8">
        <v>10252</v>
      </c>
      <c r="B7" s="9">
        <v>43174</v>
      </c>
      <c r="C7" s="10" t="s">
        <v>8</v>
      </c>
      <c r="D7" s="10" t="s">
        <v>22</v>
      </c>
      <c r="E7" s="11" t="s">
        <v>13</v>
      </c>
      <c r="F7" s="12">
        <v>60</v>
      </c>
      <c r="G7" s="13">
        <v>4.99</v>
      </c>
      <c r="H7" s="14">
        <v>0</v>
      </c>
      <c r="I7" s="18">
        <f t="shared" si="0"/>
        <v>299.40000000000003</v>
      </c>
      <c r="J7" s="19">
        <f t="shared" si="1"/>
        <v>14.970000000000002</v>
      </c>
      <c r="K7" s="24">
        <f t="shared" si="2"/>
        <v>284.43</v>
      </c>
      <c r="L7" s="22" t="str">
        <f t="shared" ca="1" si="3"/>
        <v>No</v>
      </c>
      <c r="M7" s="27"/>
    </row>
    <row r="8" spans="1:13" x14ac:dyDescent="0.25">
      <c r="A8" s="8">
        <v>10251</v>
      </c>
      <c r="B8" s="9">
        <v>43172</v>
      </c>
      <c r="C8" s="10" t="s">
        <v>17</v>
      </c>
      <c r="D8" s="10" t="s">
        <v>20</v>
      </c>
      <c r="E8" s="11" t="s">
        <v>10</v>
      </c>
      <c r="F8" s="12">
        <v>75</v>
      </c>
      <c r="G8" s="13">
        <v>1.99</v>
      </c>
      <c r="H8" s="14">
        <v>0.15</v>
      </c>
      <c r="I8" s="18">
        <f t="shared" si="0"/>
        <v>126.8625</v>
      </c>
      <c r="J8" s="19">
        <f t="shared" si="1"/>
        <v>6.3431250000000006</v>
      </c>
      <c r="K8" s="24">
        <f t="shared" si="2"/>
        <v>120.519375</v>
      </c>
      <c r="L8" s="22" t="str">
        <f t="shared" ca="1" si="3"/>
        <v>No</v>
      </c>
      <c r="M8" s="27"/>
    </row>
    <row r="9" spans="1:13" x14ac:dyDescent="0.25">
      <c r="A9" s="8">
        <v>10255</v>
      </c>
      <c r="B9" s="9">
        <v>43181</v>
      </c>
      <c r="C9" s="10" t="s">
        <v>11</v>
      </c>
      <c r="D9" s="10" t="s">
        <v>24</v>
      </c>
      <c r="E9" s="11" t="s">
        <v>10</v>
      </c>
      <c r="F9" s="12">
        <v>90</v>
      </c>
      <c r="G9" s="13">
        <v>4.99</v>
      </c>
      <c r="H9" s="14">
        <v>0.15</v>
      </c>
      <c r="I9" s="18">
        <f t="shared" si="0"/>
        <v>381.73500000000001</v>
      </c>
      <c r="J9" s="19">
        <f t="shared" si="1"/>
        <v>19.086750000000002</v>
      </c>
      <c r="K9" s="24">
        <f t="shared" si="2"/>
        <v>362.64825000000002</v>
      </c>
      <c r="L9" s="22" t="str">
        <f t="shared" ca="1" si="3"/>
        <v>No</v>
      </c>
      <c r="M9" s="27"/>
    </row>
    <row r="10" spans="1:13" x14ac:dyDescent="0.25">
      <c r="A10" s="8">
        <v>10262</v>
      </c>
      <c r="B10" s="9">
        <v>43182</v>
      </c>
      <c r="C10" s="10" t="s">
        <v>11</v>
      </c>
      <c r="D10" s="10" t="s">
        <v>19</v>
      </c>
      <c r="E10" s="11" t="s">
        <v>13</v>
      </c>
      <c r="F10" s="12">
        <v>32</v>
      </c>
      <c r="G10" s="13">
        <v>1.99</v>
      </c>
      <c r="H10" s="14">
        <v>0.05</v>
      </c>
      <c r="I10" s="18">
        <f t="shared" si="0"/>
        <v>60.495999999999995</v>
      </c>
      <c r="J10" s="19">
        <f t="shared" si="1"/>
        <v>3.0247999999999999</v>
      </c>
      <c r="K10" s="24">
        <f t="shared" si="2"/>
        <v>57.471199999999996</v>
      </c>
      <c r="L10" s="22" t="str">
        <f t="shared" ca="1" si="3"/>
        <v>No</v>
      </c>
      <c r="M10" s="27"/>
    </row>
    <row r="11" spans="1:13" x14ac:dyDescent="0.25">
      <c r="A11" s="8">
        <v>10260</v>
      </c>
      <c r="B11" s="9">
        <v>43176</v>
      </c>
      <c r="C11" s="10" t="s">
        <v>17</v>
      </c>
      <c r="D11" s="10" t="s">
        <v>18</v>
      </c>
      <c r="E11" s="11" t="s">
        <v>16</v>
      </c>
      <c r="F11" s="12">
        <v>60</v>
      </c>
      <c r="G11" s="13">
        <v>8.99</v>
      </c>
      <c r="H11" s="14">
        <v>0.05</v>
      </c>
      <c r="I11" s="18">
        <f t="shared" si="0"/>
        <v>512.42999999999995</v>
      </c>
      <c r="J11" s="19">
        <f t="shared" si="1"/>
        <v>25.621499999999997</v>
      </c>
      <c r="K11" s="24">
        <f t="shared" si="2"/>
        <v>486.80849999999998</v>
      </c>
      <c r="L11" s="22" t="str">
        <f t="shared" ca="1" si="3"/>
        <v>No</v>
      </c>
      <c r="M11" s="27"/>
    </row>
    <row r="12" spans="1:13" x14ac:dyDescent="0.25">
      <c r="A12" s="8">
        <v>10250</v>
      </c>
      <c r="B12" s="9">
        <v>43180</v>
      </c>
      <c r="C12" s="10" t="s">
        <v>11</v>
      </c>
      <c r="D12" s="10" t="s">
        <v>19</v>
      </c>
      <c r="E12" s="11" t="s">
        <v>10</v>
      </c>
      <c r="F12" s="12">
        <v>90</v>
      </c>
      <c r="G12" s="13">
        <v>4.99</v>
      </c>
      <c r="H12" s="14">
        <v>0</v>
      </c>
      <c r="I12" s="18">
        <f t="shared" si="0"/>
        <v>449.1</v>
      </c>
      <c r="J12" s="19">
        <f t="shared" si="1"/>
        <v>22.455000000000002</v>
      </c>
      <c r="K12" s="24">
        <f t="shared" si="2"/>
        <v>426.64500000000004</v>
      </c>
      <c r="L12" s="22" t="str">
        <f t="shared" ca="1" si="3"/>
        <v>No</v>
      </c>
      <c r="M12" s="27"/>
    </row>
    <row r="13" spans="1:13" x14ac:dyDescent="0.25">
      <c r="A13" s="8">
        <v>10257</v>
      </c>
      <c r="B13" s="9">
        <v>43172</v>
      </c>
      <c r="C13" s="10" t="s">
        <v>11</v>
      </c>
      <c r="D13" s="10" t="s">
        <v>19</v>
      </c>
      <c r="E13" s="11" t="s">
        <v>10</v>
      </c>
      <c r="F13" s="12">
        <v>29</v>
      </c>
      <c r="G13" s="13">
        <v>1.99</v>
      </c>
      <c r="H13" s="14">
        <v>0.05</v>
      </c>
      <c r="I13" s="18">
        <f t="shared" si="0"/>
        <v>54.8245</v>
      </c>
      <c r="J13" s="19">
        <f t="shared" si="1"/>
        <v>2.741225</v>
      </c>
      <c r="K13" s="24">
        <f t="shared" si="2"/>
        <v>52.083275</v>
      </c>
      <c r="L13" s="22" t="str">
        <f t="shared" ca="1" si="3"/>
        <v>No</v>
      </c>
      <c r="M13" s="27"/>
    </row>
    <row r="14" spans="1:13" x14ac:dyDescent="0.25">
      <c r="A14" s="8">
        <v>10256</v>
      </c>
      <c r="B14" s="9">
        <v>43178</v>
      </c>
      <c r="C14" s="10" t="s">
        <v>17</v>
      </c>
      <c r="D14" s="10" t="s">
        <v>18</v>
      </c>
      <c r="E14" s="11" t="s">
        <v>13</v>
      </c>
      <c r="F14" s="12">
        <v>81</v>
      </c>
      <c r="G14" s="13">
        <v>19.989999999999998</v>
      </c>
      <c r="H14" s="14">
        <v>0.05</v>
      </c>
      <c r="I14" s="18">
        <f t="shared" si="0"/>
        <v>1538.2304999999997</v>
      </c>
      <c r="J14" s="19">
        <f t="shared" si="1"/>
        <v>76.911524999999983</v>
      </c>
      <c r="K14" s="24">
        <f t="shared" si="2"/>
        <v>1461.3189749999997</v>
      </c>
      <c r="L14" s="22" t="str">
        <f t="shared" ca="1" si="3"/>
        <v>No</v>
      </c>
      <c r="M14" s="27"/>
    </row>
    <row r="15" spans="1:13" x14ac:dyDescent="0.25">
      <c r="A15" s="8">
        <v>10249</v>
      </c>
      <c r="B15" s="9">
        <v>43178</v>
      </c>
      <c r="C15" s="10" t="s">
        <v>17</v>
      </c>
      <c r="D15" s="10" t="s">
        <v>18</v>
      </c>
      <c r="E15" s="11" t="s">
        <v>10</v>
      </c>
      <c r="F15" s="12">
        <v>35</v>
      </c>
      <c r="G15" s="13">
        <v>4.99</v>
      </c>
      <c r="H15" s="14">
        <v>0</v>
      </c>
      <c r="I15" s="18">
        <f t="shared" si="0"/>
        <v>174.65</v>
      </c>
      <c r="J15" s="19">
        <f t="shared" si="1"/>
        <v>8.7324999999999999</v>
      </c>
      <c r="K15" s="24">
        <f t="shared" si="2"/>
        <v>165.91750000000002</v>
      </c>
      <c r="L15" s="22" t="str">
        <f t="shared" ca="1" si="3"/>
        <v>No</v>
      </c>
      <c r="M15" s="27"/>
    </row>
    <row r="16" spans="1:13" x14ac:dyDescent="0.25">
      <c r="A16" s="8">
        <v>10248</v>
      </c>
      <c r="B16" s="9">
        <v>43172</v>
      </c>
      <c r="C16" s="10" t="s">
        <v>11</v>
      </c>
      <c r="D16" s="10" t="s">
        <v>14</v>
      </c>
      <c r="E16" s="11" t="s">
        <v>10</v>
      </c>
      <c r="F16" s="12">
        <v>2</v>
      </c>
      <c r="G16" s="13">
        <v>125</v>
      </c>
      <c r="H16" s="14">
        <v>0</v>
      </c>
      <c r="I16" s="18">
        <f t="shared" si="0"/>
        <v>250</v>
      </c>
      <c r="J16" s="19">
        <f t="shared" si="1"/>
        <v>12.5</v>
      </c>
      <c r="K16" s="24">
        <f t="shared" si="2"/>
        <v>237.5</v>
      </c>
      <c r="L16" s="22" t="str">
        <f t="shared" ca="1" si="3"/>
        <v>No</v>
      </c>
      <c r="M16" s="27"/>
    </row>
    <row r="17" spans="1:13" x14ac:dyDescent="0.25">
      <c r="A17" s="8">
        <v>10252</v>
      </c>
      <c r="B17" s="9">
        <v>43181</v>
      </c>
      <c r="C17" s="10" t="s">
        <v>8</v>
      </c>
      <c r="D17" s="10" t="s">
        <v>9</v>
      </c>
      <c r="E17" s="11" t="s">
        <v>10</v>
      </c>
      <c r="F17" s="12">
        <v>16</v>
      </c>
      <c r="G17" s="13">
        <v>15.99</v>
      </c>
      <c r="H17" s="14">
        <v>0</v>
      </c>
      <c r="I17" s="18">
        <f t="shared" si="0"/>
        <v>255.84</v>
      </c>
      <c r="J17" s="19">
        <f t="shared" si="1"/>
        <v>12.792000000000002</v>
      </c>
      <c r="K17" s="24">
        <f t="shared" si="2"/>
        <v>243.048</v>
      </c>
      <c r="L17" s="22" t="str">
        <f t="shared" ca="1" si="3"/>
        <v>No</v>
      </c>
      <c r="M17" s="27"/>
    </row>
    <row r="18" spans="1:13" x14ac:dyDescent="0.25">
      <c r="A18" s="8">
        <v>10248</v>
      </c>
      <c r="B18" s="9">
        <v>43177</v>
      </c>
      <c r="C18" s="10" t="s">
        <v>8</v>
      </c>
      <c r="D18" s="10" t="s">
        <v>9</v>
      </c>
      <c r="E18" s="11" t="s">
        <v>10</v>
      </c>
      <c r="F18" s="12">
        <v>28</v>
      </c>
      <c r="G18" s="13">
        <v>8.99</v>
      </c>
      <c r="H18" s="14">
        <v>0</v>
      </c>
      <c r="I18" s="18">
        <f t="shared" si="0"/>
        <v>251.72</v>
      </c>
      <c r="J18" s="19">
        <f t="shared" si="1"/>
        <v>12.586</v>
      </c>
      <c r="K18" s="24">
        <f t="shared" si="2"/>
        <v>239.13399999999999</v>
      </c>
      <c r="L18" s="22" t="str">
        <f t="shared" ca="1" si="3"/>
        <v>No</v>
      </c>
      <c r="M18" s="27"/>
    </row>
    <row r="19" spans="1:13" x14ac:dyDescent="0.25">
      <c r="A19" s="8">
        <v>10257</v>
      </c>
      <c r="B19" s="9">
        <v>43182</v>
      </c>
      <c r="C19" s="10" t="s">
        <v>11</v>
      </c>
      <c r="D19" s="10" t="s">
        <v>14</v>
      </c>
      <c r="E19" s="11" t="s">
        <v>26</v>
      </c>
      <c r="F19" s="12">
        <v>64</v>
      </c>
      <c r="G19" s="13">
        <v>8.99</v>
      </c>
      <c r="H19" s="14">
        <v>0.15</v>
      </c>
      <c r="I19" s="18">
        <f t="shared" si="0"/>
        <v>489.05599999999998</v>
      </c>
      <c r="J19" s="19">
        <f t="shared" si="1"/>
        <v>24.4528</v>
      </c>
      <c r="K19" s="24">
        <f t="shared" si="2"/>
        <v>464.60319999999996</v>
      </c>
      <c r="L19" s="22" t="str">
        <f t="shared" ca="1" si="3"/>
        <v>No</v>
      </c>
      <c r="M19" s="27"/>
    </row>
    <row r="20" spans="1:13" x14ac:dyDescent="0.25">
      <c r="A20" s="8">
        <v>10253</v>
      </c>
      <c r="B20" s="9">
        <v>43175</v>
      </c>
      <c r="C20" s="10" t="s">
        <v>11</v>
      </c>
      <c r="D20" s="10" t="s">
        <v>24</v>
      </c>
      <c r="E20" s="11" t="s">
        <v>25</v>
      </c>
      <c r="F20" s="12">
        <v>15</v>
      </c>
      <c r="G20" s="13">
        <v>19.989999999999998</v>
      </c>
      <c r="H20" s="14">
        <v>0.15</v>
      </c>
      <c r="I20" s="18">
        <f t="shared" si="0"/>
        <v>254.87249999999997</v>
      </c>
      <c r="J20" s="19">
        <f t="shared" si="1"/>
        <v>12.743625</v>
      </c>
      <c r="K20" s="24">
        <f t="shared" si="2"/>
        <v>242.12887499999997</v>
      </c>
      <c r="L20" s="22" t="str">
        <f t="shared" ca="1" si="3"/>
        <v>No</v>
      </c>
      <c r="M20" s="27"/>
    </row>
    <row r="21" spans="1:13" x14ac:dyDescent="0.25">
      <c r="A21" s="8">
        <v>10253</v>
      </c>
      <c r="B21" s="9">
        <v>43178</v>
      </c>
      <c r="C21" s="10" t="s">
        <v>11</v>
      </c>
      <c r="D21" s="10" t="s">
        <v>21</v>
      </c>
      <c r="E21" s="11" t="s">
        <v>13</v>
      </c>
      <c r="F21" s="12">
        <v>96</v>
      </c>
      <c r="G21" s="13">
        <v>4.99</v>
      </c>
      <c r="H21" s="14">
        <v>0</v>
      </c>
      <c r="I21" s="18">
        <f t="shared" si="0"/>
        <v>479.04</v>
      </c>
      <c r="J21" s="19">
        <f t="shared" si="1"/>
        <v>23.952000000000002</v>
      </c>
      <c r="K21" s="24">
        <f t="shared" si="2"/>
        <v>455.08800000000002</v>
      </c>
      <c r="L21" s="22" t="str">
        <f t="shared" ca="1" si="3"/>
        <v>No</v>
      </c>
      <c r="M21" s="27"/>
    </row>
    <row r="22" spans="1:13" x14ac:dyDescent="0.25">
      <c r="A22" s="8">
        <v>10254</v>
      </c>
      <c r="B22" s="9">
        <v>43176</v>
      </c>
      <c r="C22" s="10" t="s">
        <v>8</v>
      </c>
      <c r="D22" s="10" t="s">
        <v>23</v>
      </c>
      <c r="E22" s="11" t="s">
        <v>16</v>
      </c>
      <c r="F22" s="12">
        <v>67</v>
      </c>
      <c r="G22" s="13">
        <v>1.29</v>
      </c>
      <c r="H22" s="14">
        <v>0</v>
      </c>
      <c r="I22" s="18">
        <f t="shared" si="0"/>
        <v>86.43</v>
      </c>
      <c r="J22" s="19">
        <f t="shared" si="1"/>
        <v>4.3215000000000003</v>
      </c>
      <c r="K22" s="24">
        <f t="shared" si="2"/>
        <v>82.108500000000006</v>
      </c>
      <c r="L22" s="22" t="str">
        <f t="shared" ca="1" si="3"/>
        <v>No</v>
      </c>
      <c r="M22" s="27"/>
    </row>
    <row r="23" spans="1:13" x14ac:dyDescent="0.25">
      <c r="A23" s="8">
        <v>10253</v>
      </c>
      <c r="B23" s="9">
        <v>43175</v>
      </c>
      <c r="C23" s="10" t="s">
        <v>8</v>
      </c>
      <c r="D23" s="10" t="s">
        <v>9</v>
      </c>
      <c r="E23" s="11" t="s">
        <v>26</v>
      </c>
      <c r="F23" s="12">
        <v>74</v>
      </c>
      <c r="G23" s="13">
        <v>15.99</v>
      </c>
      <c r="H23" s="14">
        <v>0</v>
      </c>
      <c r="I23" s="18">
        <f t="shared" si="0"/>
        <v>1183.26</v>
      </c>
      <c r="J23" s="19">
        <f t="shared" si="1"/>
        <v>59.163000000000004</v>
      </c>
      <c r="K23" s="24">
        <f t="shared" si="2"/>
        <v>1124.097</v>
      </c>
      <c r="L23" s="22" t="str">
        <f t="shared" ca="1" si="3"/>
        <v>No</v>
      </c>
      <c r="M23" s="27"/>
    </row>
    <row r="24" spans="1:13" x14ac:dyDescent="0.25">
      <c r="A24" s="8">
        <v>10250</v>
      </c>
      <c r="B24" s="9">
        <v>43170</v>
      </c>
      <c r="C24" s="10" t="s">
        <v>8</v>
      </c>
      <c r="D24" s="10" t="s">
        <v>9</v>
      </c>
      <c r="E24" s="11" t="s">
        <v>13</v>
      </c>
      <c r="F24" s="12">
        <v>46</v>
      </c>
      <c r="G24" s="13">
        <v>8.99</v>
      </c>
      <c r="H24" s="14">
        <v>0</v>
      </c>
      <c r="I24" s="18">
        <f t="shared" si="0"/>
        <v>413.54</v>
      </c>
      <c r="J24" s="19">
        <f t="shared" si="1"/>
        <v>20.677000000000003</v>
      </c>
      <c r="K24" s="24">
        <f t="shared" si="2"/>
        <v>392.863</v>
      </c>
      <c r="L24" s="22" t="str">
        <f t="shared" ca="1" si="3"/>
        <v>No</v>
      </c>
      <c r="M24" s="27"/>
    </row>
    <row r="25" spans="1:13" x14ac:dyDescent="0.25">
      <c r="A25" s="8">
        <v>10259</v>
      </c>
      <c r="B25" s="9">
        <v>43176</v>
      </c>
      <c r="C25" s="10" t="s">
        <v>8</v>
      </c>
      <c r="D25" s="10" t="s">
        <v>9</v>
      </c>
      <c r="E25" s="11" t="s">
        <v>26</v>
      </c>
      <c r="F25" s="12">
        <v>87</v>
      </c>
      <c r="G25" s="13">
        <v>15</v>
      </c>
      <c r="H25" s="14">
        <v>0</v>
      </c>
      <c r="I25" s="18">
        <f t="shared" si="0"/>
        <v>1305</v>
      </c>
      <c r="J25" s="19">
        <f t="shared" si="1"/>
        <v>65.25</v>
      </c>
      <c r="K25" s="24">
        <f t="shared" si="2"/>
        <v>1239.75</v>
      </c>
      <c r="L25" s="22" t="str">
        <f t="shared" ca="1" si="3"/>
        <v>No</v>
      </c>
      <c r="M25" s="27"/>
    </row>
    <row r="26" spans="1:13" x14ac:dyDescent="0.25">
      <c r="A26" s="8">
        <v>10250</v>
      </c>
      <c r="B26" s="9">
        <v>43175</v>
      </c>
      <c r="C26" s="10" t="s">
        <v>11</v>
      </c>
      <c r="D26" s="10" t="s">
        <v>14</v>
      </c>
      <c r="E26" s="11" t="s">
        <v>10</v>
      </c>
      <c r="F26" s="12">
        <v>4</v>
      </c>
      <c r="G26" s="13">
        <v>4.99</v>
      </c>
      <c r="H26" s="14">
        <v>0</v>
      </c>
      <c r="I26" s="18">
        <f t="shared" si="0"/>
        <v>19.96</v>
      </c>
      <c r="J26" s="19">
        <f t="shared" si="1"/>
        <v>0.99800000000000011</v>
      </c>
      <c r="K26" s="24">
        <f t="shared" si="2"/>
        <v>18.962</v>
      </c>
      <c r="L26" s="22" t="str">
        <f t="shared" ca="1" si="3"/>
        <v>No</v>
      </c>
      <c r="M26" s="27"/>
    </row>
    <row r="27" spans="1:13" x14ac:dyDescent="0.25">
      <c r="A27" s="8">
        <v>10255</v>
      </c>
      <c r="B27" s="9">
        <v>43172</v>
      </c>
      <c r="C27" s="10" t="s">
        <v>11</v>
      </c>
      <c r="D27" s="10" t="s">
        <v>15</v>
      </c>
      <c r="E27" s="11" t="s">
        <v>13</v>
      </c>
      <c r="F27" s="12">
        <v>7</v>
      </c>
      <c r="G27" s="13">
        <v>19.989999999999998</v>
      </c>
      <c r="H27" s="14">
        <v>0</v>
      </c>
      <c r="I27" s="18">
        <f t="shared" si="0"/>
        <v>139.92999999999998</v>
      </c>
      <c r="J27" s="19">
        <f t="shared" si="1"/>
        <v>6.9964999999999993</v>
      </c>
      <c r="K27" s="24">
        <f t="shared" si="2"/>
        <v>132.93349999999998</v>
      </c>
      <c r="L27" s="22" t="str">
        <f t="shared" ca="1" si="3"/>
        <v>No</v>
      </c>
      <c r="M27" s="27"/>
    </row>
    <row r="28" spans="1:13" x14ac:dyDescent="0.25">
      <c r="A28" s="8">
        <v>10251</v>
      </c>
      <c r="B28" s="9">
        <v>43180</v>
      </c>
      <c r="C28" s="10" t="s">
        <v>11</v>
      </c>
      <c r="D28" s="10" t="s">
        <v>21</v>
      </c>
      <c r="E28" s="11" t="s">
        <v>10</v>
      </c>
      <c r="F28" s="12">
        <v>50</v>
      </c>
      <c r="G28" s="13">
        <v>4.99</v>
      </c>
      <c r="H28" s="14">
        <v>0</v>
      </c>
      <c r="I28" s="18">
        <f t="shared" si="0"/>
        <v>249.5</v>
      </c>
      <c r="J28" s="19">
        <f t="shared" si="1"/>
        <v>12.475000000000001</v>
      </c>
      <c r="K28" s="24">
        <f t="shared" si="2"/>
        <v>237.02500000000001</v>
      </c>
      <c r="L28" s="22" t="str">
        <f t="shared" ca="1" si="3"/>
        <v>No</v>
      </c>
      <c r="M28" s="27"/>
    </row>
    <row r="29" spans="1:13" x14ac:dyDescent="0.25">
      <c r="A29" s="8">
        <v>10254</v>
      </c>
      <c r="B29" s="9">
        <v>43175</v>
      </c>
      <c r="C29" s="10" t="s">
        <v>11</v>
      </c>
      <c r="D29" s="10" t="s">
        <v>12</v>
      </c>
      <c r="E29" s="11" t="s">
        <v>26</v>
      </c>
      <c r="F29" s="12">
        <v>66</v>
      </c>
      <c r="G29" s="13">
        <v>1.99</v>
      </c>
      <c r="H29" s="14">
        <v>0</v>
      </c>
      <c r="I29" s="18">
        <f t="shared" si="0"/>
        <v>131.34</v>
      </c>
      <c r="J29" s="19">
        <f t="shared" si="1"/>
        <v>6.5670000000000002</v>
      </c>
      <c r="K29" s="24">
        <f t="shared" si="2"/>
        <v>124.773</v>
      </c>
      <c r="L29" s="22" t="str">
        <f t="shared" ca="1" si="3"/>
        <v>No</v>
      </c>
      <c r="M29" s="27"/>
    </row>
    <row r="30" spans="1:13" x14ac:dyDescent="0.25">
      <c r="A30" s="8">
        <v>10257</v>
      </c>
      <c r="B30" s="9">
        <v>43175</v>
      </c>
      <c r="C30" s="10" t="s">
        <v>8</v>
      </c>
      <c r="D30" s="10" t="s">
        <v>22</v>
      </c>
      <c r="E30" s="11" t="s">
        <v>16</v>
      </c>
      <c r="F30" s="12">
        <v>96</v>
      </c>
      <c r="G30" s="13">
        <v>4.99</v>
      </c>
      <c r="H30" s="14">
        <v>0</v>
      </c>
      <c r="I30" s="18">
        <f t="shared" si="0"/>
        <v>479.04</v>
      </c>
      <c r="J30" s="19">
        <f t="shared" si="1"/>
        <v>23.952000000000002</v>
      </c>
      <c r="K30" s="24">
        <f t="shared" si="2"/>
        <v>455.08800000000002</v>
      </c>
      <c r="L30" s="22" t="str">
        <f t="shared" ca="1" si="3"/>
        <v>No</v>
      </c>
      <c r="M30" s="27"/>
    </row>
    <row r="31" spans="1:13" x14ac:dyDescent="0.25">
      <c r="A31" s="8">
        <v>10254</v>
      </c>
      <c r="B31" s="9">
        <v>43180</v>
      </c>
      <c r="C31" s="10" t="s">
        <v>8</v>
      </c>
      <c r="D31" s="10" t="s">
        <v>9</v>
      </c>
      <c r="E31" s="11" t="s">
        <v>16</v>
      </c>
      <c r="F31" s="12">
        <v>53</v>
      </c>
      <c r="G31" s="13">
        <v>1.29</v>
      </c>
      <c r="H31" s="14">
        <v>0.2</v>
      </c>
      <c r="I31" s="18">
        <f t="shared" si="0"/>
        <v>54.696000000000005</v>
      </c>
      <c r="J31" s="19">
        <f t="shared" si="1"/>
        <v>2.7348000000000003</v>
      </c>
      <c r="K31" s="24">
        <f t="shared" si="2"/>
        <v>51.961200000000005</v>
      </c>
      <c r="L31" s="22" t="str">
        <f t="shared" ca="1" si="3"/>
        <v>No</v>
      </c>
      <c r="M31" s="27"/>
    </row>
    <row r="32" spans="1:13" x14ac:dyDescent="0.25">
      <c r="A32" s="8">
        <v>10258</v>
      </c>
      <c r="B32" s="9">
        <v>43177</v>
      </c>
      <c r="C32" s="10" t="s">
        <v>11</v>
      </c>
      <c r="D32" s="10" t="s">
        <v>12</v>
      </c>
      <c r="E32" s="11" t="s">
        <v>25</v>
      </c>
      <c r="F32" s="12">
        <v>80</v>
      </c>
      <c r="G32" s="13">
        <v>8.99</v>
      </c>
      <c r="H32" s="14">
        <v>0.2</v>
      </c>
      <c r="I32" s="18">
        <f t="shared" si="0"/>
        <v>575.36</v>
      </c>
      <c r="J32" s="19">
        <f t="shared" si="1"/>
        <v>28.768000000000001</v>
      </c>
      <c r="K32" s="24">
        <f t="shared" si="2"/>
        <v>546.59199999999998</v>
      </c>
      <c r="L32" s="22" t="str">
        <f t="shared" ca="1" si="3"/>
        <v>No</v>
      </c>
      <c r="M32" s="27"/>
    </row>
    <row r="33" spans="1:13" x14ac:dyDescent="0.25">
      <c r="A33" s="8">
        <v>10251</v>
      </c>
      <c r="B33" s="9">
        <v>43178</v>
      </c>
      <c r="C33" s="10" t="s">
        <v>8</v>
      </c>
      <c r="D33" s="10" t="s">
        <v>9</v>
      </c>
      <c r="E33" s="11" t="s">
        <v>13</v>
      </c>
      <c r="F33" s="12">
        <v>5</v>
      </c>
      <c r="G33" s="13">
        <v>125</v>
      </c>
      <c r="H33" s="14">
        <v>0.2</v>
      </c>
      <c r="I33" s="18">
        <f t="shared" si="0"/>
        <v>500</v>
      </c>
      <c r="J33" s="19">
        <f t="shared" si="1"/>
        <v>25</v>
      </c>
      <c r="K33" s="24">
        <f t="shared" si="2"/>
        <v>475</v>
      </c>
      <c r="L33" s="22" t="str">
        <f t="shared" ca="1" si="3"/>
        <v>No</v>
      </c>
      <c r="M33" s="27"/>
    </row>
    <row r="34" spans="1:13" x14ac:dyDescent="0.25">
      <c r="A34" s="8">
        <v>10249</v>
      </c>
      <c r="B34" s="9">
        <v>43182</v>
      </c>
      <c r="C34" s="10" t="s">
        <v>11</v>
      </c>
      <c r="D34" s="10" t="s">
        <v>15</v>
      </c>
      <c r="E34" s="11" t="s">
        <v>16</v>
      </c>
      <c r="F34" s="12">
        <v>62</v>
      </c>
      <c r="G34" s="13">
        <v>4.99</v>
      </c>
      <c r="H34" s="14">
        <v>0</v>
      </c>
      <c r="I34" s="18">
        <f t="shared" si="0"/>
        <v>309.38</v>
      </c>
      <c r="J34" s="19">
        <f t="shared" si="1"/>
        <v>15.469000000000001</v>
      </c>
      <c r="K34" s="24">
        <f t="shared" si="2"/>
        <v>293.911</v>
      </c>
      <c r="L34" s="22" t="str">
        <f t="shared" ca="1" si="3"/>
        <v>No</v>
      </c>
      <c r="M34" s="27"/>
    </row>
    <row r="35" spans="1:13" x14ac:dyDescent="0.25">
      <c r="A35" s="8">
        <v>10258</v>
      </c>
      <c r="B35" s="9">
        <v>43182</v>
      </c>
      <c r="C35" s="10" t="s">
        <v>11</v>
      </c>
      <c r="D35" s="10" t="s">
        <v>15</v>
      </c>
      <c r="E35" s="11" t="s">
        <v>13</v>
      </c>
      <c r="F35" s="12">
        <v>55</v>
      </c>
      <c r="G35" s="13">
        <v>12.49</v>
      </c>
      <c r="H35" s="14">
        <v>0</v>
      </c>
      <c r="I35" s="18">
        <f t="shared" si="0"/>
        <v>686.95</v>
      </c>
      <c r="J35" s="19">
        <f t="shared" si="1"/>
        <v>34.347500000000004</v>
      </c>
      <c r="K35" s="24">
        <f t="shared" si="2"/>
        <v>652.60250000000008</v>
      </c>
      <c r="L35" s="22" t="str">
        <f t="shared" ca="1" si="3"/>
        <v>No</v>
      </c>
      <c r="M35" s="27"/>
    </row>
    <row r="36" spans="1:13" x14ac:dyDescent="0.25">
      <c r="A36" s="8">
        <v>10259</v>
      </c>
      <c r="B36" s="9">
        <v>43181</v>
      </c>
      <c r="C36" s="10" t="s">
        <v>11</v>
      </c>
      <c r="D36" s="10" t="s">
        <v>21</v>
      </c>
      <c r="E36" s="11" t="s">
        <v>26</v>
      </c>
      <c r="F36" s="12">
        <v>42</v>
      </c>
      <c r="G36" s="13">
        <v>23.95</v>
      </c>
      <c r="H36" s="14">
        <v>0.25</v>
      </c>
      <c r="I36" s="18">
        <f t="shared" si="0"/>
        <v>754.42499999999995</v>
      </c>
      <c r="J36" s="19">
        <f t="shared" si="1"/>
        <v>37.721249999999998</v>
      </c>
      <c r="K36" s="24">
        <f t="shared" si="2"/>
        <v>716.7037499999999</v>
      </c>
      <c r="L36" s="22" t="str">
        <f t="shared" ca="1" si="3"/>
        <v>No</v>
      </c>
      <c r="M36" s="27"/>
    </row>
    <row r="37" spans="1:13" x14ac:dyDescent="0.25">
      <c r="A37" s="8">
        <v>10260</v>
      </c>
      <c r="B37" s="9">
        <v>43176</v>
      </c>
      <c r="C37" s="10" t="s">
        <v>11</v>
      </c>
      <c r="D37" s="10" t="s">
        <v>12</v>
      </c>
      <c r="E37" s="11" t="s">
        <v>26</v>
      </c>
      <c r="F37" s="12">
        <v>3</v>
      </c>
      <c r="G37" s="13">
        <v>275</v>
      </c>
      <c r="H37" s="14">
        <v>0</v>
      </c>
      <c r="I37" s="18">
        <f t="shared" si="0"/>
        <v>825</v>
      </c>
      <c r="J37" s="19">
        <f t="shared" si="1"/>
        <v>41.25</v>
      </c>
      <c r="K37" s="24">
        <f t="shared" si="2"/>
        <v>783.75</v>
      </c>
      <c r="L37" s="22" t="str">
        <f t="shared" ca="1" si="3"/>
        <v>No</v>
      </c>
      <c r="M37" s="27"/>
    </row>
    <row r="38" spans="1:13" x14ac:dyDescent="0.25">
      <c r="A38" s="8">
        <v>10260</v>
      </c>
      <c r="B38" s="9">
        <v>43170</v>
      </c>
      <c r="C38" s="10" t="s">
        <v>17</v>
      </c>
      <c r="D38" s="10" t="s">
        <v>18</v>
      </c>
      <c r="E38" s="11" t="s">
        <v>25</v>
      </c>
      <c r="F38" s="12">
        <v>7</v>
      </c>
      <c r="G38" s="13">
        <v>1.29</v>
      </c>
      <c r="H38" s="14">
        <v>0.25</v>
      </c>
      <c r="I38" s="18">
        <f t="shared" si="0"/>
        <v>6.7725000000000009</v>
      </c>
      <c r="J38" s="19">
        <f t="shared" si="1"/>
        <v>0.33862500000000006</v>
      </c>
      <c r="K38" s="24">
        <f t="shared" si="2"/>
        <v>6.4338750000000005</v>
      </c>
      <c r="L38" s="22" t="str">
        <f t="shared" ca="1" si="3"/>
        <v>No</v>
      </c>
    </row>
    <row r="39" spans="1:13" x14ac:dyDescent="0.25">
      <c r="A39" s="8">
        <v>10248</v>
      </c>
      <c r="B39" s="9">
        <v>43180</v>
      </c>
      <c r="C39" s="10" t="s">
        <v>11</v>
      </c>
      <c r="D39" s="10" t="s">
        <v>12</v>
      </c>
      <c r="E39" s="11" t="s">
        <v>13</v>
      </c>
      <c r="F39" s="12">
        <v>76</v>
      </c>
      <c r="G39" s="13">
        <v>1.99</v>
      </c>
      <c r="H39" s="14">
        <v>0.25</v>
      </c>
      <c r="I39" s="18">
        <f t="shared" si="0"/>
        <v>113.43</v>
      </c>
      <c r="J39" s="19">
        <f t="shared" si="1"/>
        <v>5.6715000000000009</v>
      </c>
      <c r="K39" s="24">
        <f t="shared" si="2"/>
        <v>107.75850000000001</v>
      </c>
      <c r="L39" s="22" t="str">
        <f t="shared" ca="1" si="3"/>
        <v>No</v>
      </c>
    </row>
    <row r="40" spans="1:13" x14ac:dyDescent="0.25">
      <c r="A40" s="8">
        <v>10261</v>
      </c>
      <c r="B40" s="9">
        <v>43177</v>
      </c>
      <c r="C40" s="10" t="s">
        <v>17</v>
      </c>
      <c r="D40" s="10" t="s">
        <v>20</v>
      </c>
      <c r="E40" s="11" t="s">
        <v>13</v>
      </c>
      <c r="F40" s="12">
        <v>57</v>
      </c>
      <c r="G40" s="13">
        <v>19.989999999999998</v>
      </c>
      <c r="H40" s="14">
        <v>0</v>
      </c>
      <c r="I40" s="18">
        <f t="shared" si="0"/>
        <v>1139.4299999999998</v>
      </c>
      <c r="J40" s="19">
        <f t="shared" si="1"/>
        <v>56.971499999999992</v>
      </c>
      <c r="K40" s="24">
        <f t="shared" si="2"/>
        <v>1082.4584999999997</v>
      </c>
      <c r="L40" s="22" t="str">
        <f t="shared" ca="1" si="3"/>
        <v>No</v>
      </c>
    </row>
    <row r="41" spans="1:13" x14ac:dyDescent="0.25">
      <c r="A41" s="8">
        <v>10255</v>
      </c>
      <c r="B41" s="9">
        <v>43176</v>
      </c>
      <c r="C41" s="10" t="s">
        <v>8</v>
      </c>
      <c r="D41" s="10" t="s">
        <v>23</v>
      </c>
      <c r="E41" s="11" t="s">
        <v>26</v>
      </c>
      <c r="F41" s="12">
        <v>14</v>
      </c>
      <c r="G41" s="13">
        <v>1.29</v>
      </c>
      <c r="H41" s="14">
        <v>0</v>
      </c>
      <c r="I41" s="18">
        <f t="shared" si="0"/>
        <v>18.060000000000002</v>
      </c>
      <c r="J41" s="19">
        <f t="shared" si="1"/>
        <v>0.90300000000000014</v>
      </c>
      <c r="K41" s="24">
        <f t="shared" si="2"/>
        <v>17.157000000000004</v>
      </c>
      <c r="L41" s="22" t="str">
        <f t="shared" ca="1" si="3"/>
        <v>No</v>
      </c>
    </row>
    <row r="42" spans="1:13" x14ac:dyDescent="0.25">
      <c r="A42" s="8">
        <v>10255</v>
      </c>
      <c r="B42" s="9">
        <v>43182</v>
      </c>
      <c r="C42" s="10" t="s">
        <v>11</v>
      </c>
      <c r="D42" s="10" t="s">
        <v>24</v>
      </c>
      <c r="E42" s="11" t="s">
        <v>13</v>
      </c>
      <c r="F42" s="12">
        <v>11</v>
      </c>
      <c r="G42" s="13">
        <v>4.99</v>
      </c>
      <c r="H42" s="14">
        <v>0.2</v>
      </c>
      <c r="I42" s="18">
        <f t="shared" si="0"/>
        <v>43.912000000000006</v>
      </c>
      <c r="J42" s="19">
        <f t="shared" si="1"/>
        <v>2.1956000000000002</v>
      </c>
      <c r="K42" s="24">
        <f t="shared" si="2"/>
        <v>41.716400000000007</v>
      </c>
      <c r="L42" s="22" t="str">
        <f t="shared" ca="1" si="3"/>
        <v>No</v>
      </c>
    </row>
    <row r="43" spans="1:13" x14ac:dyDescent="0.25">
      <c r="A43" s="8">
        <v>10262</v>
      </c>
      <c r="B43" s="9">
        <v>43173</v>
      </c>
      <c r="C43" s="10" t="s">
        <v>11</v>
      </c>
      <c r="D43" s="10" t="s">
        <v>14</v>
      </c>
      <c r="E43" s="11" t="s">
        <v>13</v>
      </c>
      <c r="F43" s="12">
        <v>94</v>
      </c>
      <c r="G43" s="13">
        <v>19.989999999999998</v>
      </c>
      <c r="H43" s="14">
        <v>0.2</v>
      </c>
      <c r="I43" s="18">
        <f t="shared" si="0"/>
        <v>1503.248</v>
      </c>
      <c r="J43" s="19">
        <f t="shared" si="1"/>
        <v>75.162400000000005</v>
      </c>
      <c r="K43" s="24">
        <f t="shared" si="2"/>
        <v>1428.0856000000001</v>
      </c>
      <c r="L43" s="22" t="str">
        <f t="shared" ca="1" si="3"/>
        <v>No</v>
      </c>
    </row>
    <row r="44" spans="1:13" x14ac:dyDescent="0.25">
      <c r="A44" s="8">
        <v>10252</v>
      </c>
      <c r="B44" s="9">
        <v>43090</v>
      </c>
      <c r="C44" s="10" t="s">
        <v>8</v>
      </c>
      <c r="D44" s="10" t="s">
        <v>23</v>
      </c>
      <c r="E44" s="11" t="s">
        <v>13</v>
      </c>
      <c r="F44" s="12">
        <v>28</v>
      </c>
      <c r="G44" s="13">
        <v>4.99</v>
      </c>
      <c r="H44" s="14">
        <v>0.2</v>
      </c>
      <c r="I44" s="18">
        <f t="shared" si="0"/>
        <v>111.77600000000001</v>
      </c>
      <c r="J44" s="19">
        <f t="shared" si="1"/>
        <v>5.5888000000000009</v>
      </c>
      <c r="K44" s="24">
        <f t="shared" si="2"/>
        <v>106.1872</v>
      </c>
      <c r="L44" s="22" t="str">
        <f t="shared" ca="1" si="3"/>
        <v>No</v>
      </c>
    </row>
    <row r="45" spans="1:13" x14ac:dyDescent="0.25">
      <c r="A45" s="15"/>
      <c r="B45" s="15"/>
      <c r="C45" s="15"/>
      <c r="D45" s="15"/>
      <c r="E45" s="15"/>
      <c r="F45" s="15"/>
      <c r="G45" s="15"/>
      <c r="H45" s="16" t="s">
        <v>7</v>
      </c>
      <c r="I45" s="16"/>
      <c r="J45" s="17"/>
      <c r="K45" s="25"/>
    </row>
    <row r="49" spans="12:13" x14ac:dyDescent="0.25">
      <c r="L49" s="21" t="s">
        <v>50</v>
      </c>
      <c r="M49" s="26" t="s">
        <v>46</v>
      </c>
    </row>
    <row r="50" spans="12:13" x14ac:dyDescent="0.25">
      <c r="L50" s="21" t="s">
        <v>49</v>
      </c>
      <c r="M50" s="26" t="s">
        <v>45</v>
      </c>
    </row>
    <row r="51" spans="12:13" x14ac:dyDescent="0.25">
      <c r="L51" s="21" t="s">
        <v>51</v>
      </c>
      <c r="M51" s="29" t="str">
        <f>CONCATENATE(LOOKUP(MAX(K2:K44), K2:K44, D2:D44),",", LOOKUP(MAX(K2:K44), K2:K44, C2:C44))</f>
        <v>Parent,East</v>
      </c>
    </row>
  </sheetData>
  <sortState ref="A2:M45">
    <sortCondition ref="K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E26" sqref="E26"/>
    </sheetView>
  </sheetViews>
  <sheetFormatPr defaultColWidth="8.85546875" defaultRowHeight="15" x14ac:dyDescent="0.25"/>
  <cols>
    <col min="2" max="2" width="16.42578125" bestFit="1" customWidth="1"/>
    <col min="5" max="5" width="12.140625" customWidth="1"/>
    <col min="9" max="9" width="49.140625" customWidth="1"/>
  </cols>
  <sheetData>
    <row r="1" spans="1:7" x14ac:dyDescent="0.25">
      <c r="A1" s="2" t="s">
        <v>29</v>
      </c>
      <c r="B1" s="2" t="s">
        <v>30</v>
      </c>
      <c r="C1" s="3" t="s">
        <v>31</v>
      </c>
      <c r="D1" s="2" t="s">
        <v>32</v>
      </c>
      <c r="E1" s="3" t="s">
        <v>33</v>
      </c>
      <c r="F1" s="3" t="s">
        <v>34</v>
      </c>
    </row>
    <row r="2" spans="1:7" x14ac:dyDescent="0.25">
      <c r="A2" s="4" t="s">
        <v>35</v>
      </c>
      <c r="B2" s="4" t="s">
        <v>36</v>
      </c>
      <c r="C2" s="5">
        <v>120</v>
      </c>
      <c r="D2" s="4">
        <v>50</v>
      </c>
      <c r="E2" s="5">
        <v>6000</v>
      </c>
      <c r="F2" s="5">
        <v>125</v>
      </c>
    </row>
    <row r="3" spans="1:7" x14ac:dyDescent="0.25">
      <c r="A3" s="4" t="s">
        <v>37</v>
      </c>
      <c r="B3" s="4" t="s">
        <v>38</v>
      </c>
      <c r="C3" s="5">
        <v>89.75</v>
      </c>
      <c r="D3" s="4">
        <v>120</v>
      </c>
      <c r="E3" s="5">
        <v>10770</v>
      </c>
      <c r="F3" s="5">
        <v>200</v>
      </c>
    </row>
    <row r="4" spans="1:7" x14ac:dyDescent="0.25">
      <c r="A4" s="4" t="s">
        <v>39</v>
      </c>
      <c r="B4" s="4" t="s">
        <v>36</v>
      </c>
      <c r="C4" s="5">
        <v>120</v>
      </c>
      <c r="D4" s="4">
        <v>20</v>
      </c>
      <c r="E4" s="5">
        <v>2400</v>
      </c>
      <c r="F4" s="5">
        <v>175</v>
      </c>
    </row>
    <row r="5" spans="1:7" x14ac:dyDescent="0.25">
      <c r="A5" s="4" t="s">
        <v>40</v>
      </c>
      <c r="B5" s="4" t="s">
        <v>41</v>
      </c>
      <c r="C5" s="5">
        <v>178</v>
      </c>
      <c r="D5" s="4">
        <v>50</v>
      </c>
      <c r="E5" s="5">
        <v>8900</v>
      </c>
      <c r="F5" s="5">
        <v>250</v>
      </c>
    </row>
    <row r="6" spans="1:7" x14ac:dyDescent="0.25">
      <c r="A6" s="4" t="s">
        <v>35</v>
      </c>
      <c r="B6" s="4" t="s">
        <v>41</v>
      </c>
      <c r="C6" s="5">
        <v>178</v>
      </c>
      <c r="D6" s="4">
        <v>200</v>
      </c>
      <c r="E6" s="5">
        <v>35600</v>
      </c>
      <c r="F6" s="5">
        <v>300</v>
      </c>
    </row>
    <row r="7" spans="1:7" x14ac:dyDescent="0.25">
      <c r="A7" s="4" t="s">
        <v>42</v>
      </c>
      <c r="B7" s="4" t="s">
        <v>43</v>
      </c>
      <c r="C7" s="5">
        <v>65.25</v>
      </c>
      <c r="D7" s="4">
        <v>50</v>
      </c>
      <c r="E7" s="5">
        <v>3262.5</v>
      </c>
      <c r="F7" s="5">
        <v>95</v>
      </c>
    </row>
    <row r="8" spans="1:7" x14ac:dyDescent="0.25">
      <c r="A8" s="4" t="s">
        <v>37</v>
      </c>
      <c r="B8" s="4" t="s">
        <v>36</v>
      </c>
      <c r="C8" s="5">
        <v>120</v>
      </c>
      <c r="D8" s="4">
        <v>100</v>
      </c>
      <c r="E8" s="5">
        <v>12000</v>
      </c>
      <c r="F8" s="5">
        <v>115</v>
      </c>
    </row>
    <row r="9" spans="1:7" x14ac:dyDescent="0.25">
      <c r="A9" s="4" t="s">
        <v>44</v>
      </c>
      <c r="B9" s="4" t="s">
        <v>38</v>
      </c>
      <c r="C9" s="5">
        <v>89.75</v>
      </c>
      <c r="D9" s="4">
        <v>80</v>
      </c>
      <c r="E9" s="5">
        <v>7180</v>
      </c>
      <c r="F9" s="5">
        <v>90</v>
      </c>
    </row>
    <row r="10" spans="1:7" x14ac:dyDescent="0.25">
      <c r="A10" s="4" t="s">
        <v>40</v>
      </c>
      <c r="B10" s="4" t="s">
        <v>43</v>
      </c>
      <c r="C10" s="5">
        <v>65.25</v>
      </c>
      <c r="D10" s="4">
        <v>400</v>
      </c>
      <c r="E10" s="5">
        <v>26100</v>
      </c>
      <c r="F10" s="5">
        <v>80</v>
      </c>
    </row>
    <row r="15" spans="1:7" x14ac:dyDescent="0.25">
      <c r="C15" s="28" t="str">
        <f>IF(OR(D2=50,D3=120),"Good!","Bad!")</f>
        <v>Good!</v>
      </c>
      <c r="G15" s="28" t="str">
        <f>IF(C2&gt;150,"Great!",IF(C2&gt;100,"Good!",IF(C2&gt;50,"OK","Bad!")))</f>
        <v>Good!</v>
      </c>
    </row>
    <row r="28" spans="3:7" x14ac:dyDescent="0.25">
      <c r="C28">
        <f t="array" ref="C28">AVERAGE(IF(B2:B10="Hiabuv Toys",D2:D10))</f>
        <v>56.666666666666664</v>
      </c>
      <c r="G28">
        <f t="array" ref="G28">SUM(IF(A2:A10="Turner",1))</f>
        <v>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Check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M. Alhelou</dc:creator>
  <cp:lastModifiedBy>Marwan</cp:lastModifiedBy>
  <dcterms:created xsi:type="dcterms:W3CDTF">2017-11-23T16:11:12Z</dcterms:created>
  <dcterms:modified xsi:type="dcterms:W3CDTF">2018-10-26T18:32:50Z</dcterms:modified>
</cp:coreProperties>
</file>