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edictive Analytics for Business\Predictive Analytics for Business ME\Project01\project1-3\Projec03-1\p2-files\"/>
    </mc:Choice>
  </mc:AlternateContent>
  <bookViews>
    <workbookView xWindow="240" yWindow="120" windowWidth="12795" windowHeight="9600" activeTab="1"/>
  </bookViews>
  <sheets>
    <sheet name="Chart1" sheetId="2" r:id="rId1"/>
    <sheet name="Sheet1" sheetId="1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E18" i="1"/>
  <c r="F19" i="1"/>
  <c r="F22" i="1"/>
  <c r="B18" i="1"/>
  <c r="C27" i="1"/>
  <c r="D27" i="1"/>
  <c r="E27" i="1"/>
  <c r="F27" i="1"/>
  <c r="G27" i="1"/>
  <c r="B27" i="1"/>
  <c r="C18" i="1" l="1"/>
  <c r="D18" i="1"/>
  <c r="F18" i="1"/>
  <c r="G18" i="1"/>
  <c r="C19" i="1"/>
  <c r="D19" i="1"/>
  <c r="E19" i="1"/>
  <c r="G19" i="1"/>
  <c r="C20" i="1"/>
  <c r="D20" i="1"/>
  <c r="E20" i="1"/>
  <c r="F20" i="1"/>
  <c r="G20" i="1"/>
  <c r="C21" i="1"/>
  <c r="D21" i="1"/>
  <c r="E21" i="1"/>
  <c r="F21" i="1"/>
  <c r="F24" i="1" s="1"/>
  <c r="G21" i="1"/>
  <c r="C22" i="1"/>
  <c r="D22" i="1"/>
  <c r="E22" i="1"/>
  <c r="G22" i="1"/>
  <c r="B22" i="1"/>
  <c r="B21" i="1"/>
  <c r="B20" i="1"/>
  <c r="B19" i="1"/>
  <c r="D24" i="1" l="1"/>
  <c r="D25" i="1" s="1"/>
  <c r="B24" i="1"/>
  <c r="B26" i="1" s="1"/>
  <c r="F26" i="1"/>
  <c r="F25" i="1"/>
  <c r="D26" i="1"/>
  <c r="G24" i="1"/>
  <c r="G26" i="1" s="1"/>
  <c r="E24" i="1"/>
  <c r="E25" i="1" s="1"/>
  <c r="C24" i="1"/>
  <c r="C26" i="1" s="1"/>
  <c r="C14" i="1"/>
  <c r="D14" i="1"/>
  <c r="E14" i="1"/>
  <c r="F14" i="1"/>
  <c r="G14" i="1"/>
  <c r="B14" i="1"/>
  <c r="E26" i="1" l="1"/>
  <c r="B25" i="1"/>
  <c r="C25" i="1"/>
  <c r="G25" i="1"/>
</calcChain>
</file>

<file path=xl/sharedStrings.xml><?xml version="1.0" encoding="utf-8"?>
<sst xmlns="http://schemas.openxmlformats.org/spreadsheetml/2006/main" count="30" uniqueCount="30">
  <si>
    <t>City</t>
  </si>
  <si>
    <t>Total Pawdacity Sales</t>
  </si>
  <si>
    <t>2010_Census_Population</t>
  </si>
  <si>
    <t>Land_Area</t>
  </si>
  <si>
    <t>Household_with_Under_18</t>
  </si>
  <si>
    <t>Population_Density</t>
  </si>
  <si>
    <t>Total_Families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</si>
  <si>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</si>
  <si>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</si>
  <si>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</si>
  <si>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</si>
  <si>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</si>
  <si>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</si>
  <si>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</si>
  <si>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</si>
  <si>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</si>
  <si>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 Springs</t>
  </si>
  <si>
    <t>Sheridan</t>
  </si>
  <si>
    <t>Sum</t>
  </si>
  <si>
    <t>average</t>
  </si>
  <si>
    <t>Min</t>
  </si>
  <si>
    <t>Q1</t>
  </si>
  <si>
    <t>Q3</t>
  </si>
  <si>
    <t>Max</t>
  </si>
  <si>
    <t>IQR</t>
  </si>
  <si>
    <t>Upper Fence</t>
  </si>
  <si>
    <t>Lower Fence</t>
  </si>
  <si>
    <t>Median(Q2)</t>
  </si>
  <si>
    <t>IQR Steps</t>
  </si>
  <si>
    <t>Std.Dev.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</si>
</sst>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Border="1"/>
    <xf numFmtId="2" fontId="0" fillId="0" borderId="0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2" xfId="0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vertical="center"/>
    </xf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5" fillId="2" borderId="7" xfId="0" applyNumberFormat="1" applyFont="1" applyFill="1" applyBorder="1" applyAlignment="1">
      <alignment horizontal="center" vertical="center"/>
    </xf>
    <xf numFmtId="2" fontId="5" fillId="2" borderId="8" xfId="0" applyNumberFormat="1" applyFont="1" applyFill="1" applyBorder="1" applyAlignment="1">
      <alignment horizontal="center" vertical="center"/>
    </xf>
    <xf numFmtId="2" fontId="5" fillId="2" borderId="9" xfId="0" applyNumberFormat="1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11" xfId="0" applyNumberFormat="1" applyFont="1" applyFill="1" applyBorder="1" applyAlignment="1">
      <alignment horizontal="center" vertical="center"/>
    </xf>
    <xf numFmtId="2" fontId="5" fillId="2" borderId="1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Sheet1!$A$1:$A$11</c:f>
              <c:strCache>
                <c:ptCount val="11"/>
                <c:pt idx="0">
                  <c:v>City</c:v>
                </c:pt>
                <c:pt idx="1">
                  <c:v>Buffalo</c:v>
                </c:pt>
                <c:pt idx="2">
                  <c:v>Casper</c:v>
                </c:pt>
                <c:pt idx="3">
                  <c:v>Cheyenne</c:v>
                </c:pt>
                <c:pt idx="4">
                  <c:v>Cody</c:v>
                </c:pt>
                <c:pt idx="5">
                  <c:v>Douglas</c:v>
                </c:pt>
                <c:pt idx="6">
                  <c:v>Evanston</c:v>
                </c:pt>
                <c:pt idx="7">
                  <c:v>Gillette</c:v>
                </c:pt>
                <c:pt idx="8">
                  <c:v>Powell</c:v>
                </c:pt>
                <c:pt idx="9">
                  <c:v>Riverton</c:v>
                </c:pt>
                <c:pt idx="10">
                  <c:v>Rock Springs</c:v>
                </c:pt>
              </c:strCache>
            </c:strRef>
          </c:cat>
          <c:val>
            <c:numRef>
              <c:f>Sheet1!$A$12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E-4730-A1F2-2DCE73D5AAB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Total Pawdacity Sales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Sheet1!$B$2:$B$12</c:f>
              <c:numCache>
                <c:formatCode>0</c:formatCode>
                <c:ptCount val="11"/>
                <c:pt idx="0">
                  <c:v>185328</c:v>
                </c:pt>
                <c:pt idx="1">
                  <c:v>317736</c:v>
                </c:pt>
                <c:pt idx="2">
                  <c:v>917892</c:v>
                </c:pt>
                <c:pt idx="3">
                  <c:v>218376</c:v>
                </c:pt>
                <c:pt idx="4">
                  <c:v>208008</c:v>
                </c:pt>
                <c:pt idx="5">
                  <c:v>283824</c:v>
                </c:pt>
                <c:pt idx="6">
                  <c:v>543132</c:v>
                </c:pt>
                <c:pt idx="7">
                  <c:v>233928</c:v>
                </c:pt>
                <c:pt idx="8">
                  <c:v>303264</c:v>
                </c:pt>
                <c:pt idx="9">
                  <c:v>253584</c:v>
                </c:pt>
                <c:pt idx="10">
                  <c:v>308232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E-4730-A1F2-2DCE73D5AA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0455631"/>
        <c:axId val="10459791"/>
      </c:barChart>
      <c:catAx>
        <c:axId val="10455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791"/>
        <c:crosses val="autoZero"/>
        <c:auto val="1"/>
        <c:lblAlgn val="ctr"/>
        <c:lblOffset val="100"/>
        <c:noMultiLvlLbl val="0"/>
      </c:catAx>
      <c:valAx>
        <c:axId val="104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63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Plot 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97954879917467"/>
          <c:y val="0.1277288458411725"/>
          <c:w val="0.68127471060337108"/>
          <c:h val="0.63948575012194275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[1]Sheet1!$B$1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Sheet1!$A$2:$A$12</c:f>
              <c:strCache>
                <c:ptCount val="11"/>
                <c:pt idx="0">
                  <c:v>Buffalo</c:v>
                </c:pt>
                <c:pt idx="1">
                  <c:v>Casper</c:v>
                </c:pt>
                <c:pt idx="2">
                  <c:v>Cheyenne</c:v>
                </c:pt>
                <c:pt idx="3">
                  <c:v>Cody</c:v>
                </c:pt>
                <c:pt idx="4">
                  <c:v>Douglas</c:v>
                </c:pt>
                <c:pt idx="5">
                  <c:v>Evanston</c:v>
                </c:pt>
                <c:pt idx="6">
                  <c:v>Gillette</c:v>
                </c:pt>
                <c:pt idx="7">
                  <c:v>Powell</c:v>
                </c:pt>
                <c:pt idx="8">
                  <c:v>Riverton</c:v>
                </c:pt>
                <c:pt idx="9">
                  <c:v>Rock Springs</c:v>
                </c:pt>
                <c:pt idx="10">
                  <c:v>Sheridan</c:v>
                </c:pt>
              </c:strCache>
            </c:strRef>
          </c:cat>
          <c:val>
            <c:numRef>
              <c:f>[1]Sheet1!$B$2:$B$13</c:f>
              <c:numCache>
                <c:formatCode>General</c:formatCode>
                <c:ptCount val="12"/>
                <c:pt idx="0">
                  <c:v>200</c:v>
                </c:pt>
                <c:pt idx="1">
                  <c:v>350</c:v>
                </c:pt>
                <c:pt idx="2">
                  <c:v>420</c:v>
                </c:pt>
                <c:pt idx="3">
                  <c:v>380</c:v>
                </c:pt>
                <c:pt idx="4">
                  <c:v>800</c:v>
                </c:pt>
                <c:pt idx="5">
                  <c:v>720</c:v>
                </c:pt>
                <c:pt idx="6">
                  <c:v>1000</c:v>
                </c:pt>
                <c:pt idx="7">
                  <c:v>650</c:v>
                </c:pt>
                <c:pt idx="8">
                  <c:v>400</c:v>
                </c:pt>
                <c:pt idx="9">
                  <c:v>830</c:v>
                </c:pt>
                <c:pt idx="10">
                  <c:v>1100</c:v>
                </c:pt>
                <c:pt idx="11">
                  <c:v>670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F6A-498D-B7F7-5F84C6155FD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Total Pawdacity Sales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Buffalo</c:v>
                </c:pt>
                <c:pt idx="1">
                  <c:v>Casper</c:v>
                </c:pt>
                <c:pt idx="2">
                  <c:v>Cheyenne</c:v>
                </c:pt>
                <c:pt idx="3">
                  <c:v>Cody</c:v>
                </c:pt>
                <c:pt idx="4">
                  <c:v>Douglas</c:v>
                </c:pt>
                <c:pt idx="5">
                  <c:v>Evanston</c:v>
                </c:pt>
                <c:pt idx="6">
                  <c:v>Gillette</c:v>
                </c:pt>
                <c:pt idx="7">
                  <c:v>Powell</c:v>
                </c:pt>
                <c:pt idx="8">
                  <c:v>Riverton</c:v>
                </c:pt>
                <c:pt idx="9">
                  <c:v>Rock Springs</c:v>
                </c:pt>
                <c:pt idx="10">
                  <c:v>Sheridan</c:v>
                </c:pt>
              </c:strCache>
            </c:strRef>
          </c:cat>
          <c:val>
            <c:numRef>
              <c:f>Sheet1!$B$2:$B$12</c:f>
              <c:numCache>
                <c:formatCode>0</c:formatCode>
                <c:ptCount val="11"/>
                <c:pt idx="0">
                  <c:v>185328</c:v>
                </c:pt>
                <c:pt idx="1">
                  <c:v>317736</c:v>
                </c:pt>
                <c:pt idx="2">
                  <c:v>917892</c:v>
                </c:pt>
                <c:pt idx="3">
                  <c:v>218376</c:v>
                </c:pt>
                <c:pt idx="4">
                  <c:v>208008</c:v>
                </c:pt>
                <c:pt idx="5">
                  <c:v>283824</c:v>
                </c:pt>
                <c:pt idx="6">
                  <c:v>543132</c:v>
                </c:pt>
                <c:pt idx="7">
                  <c:v>233928</c:v>
                </c:pt>
                <c:pt idx="8">
                  <c:v>303264</c:v>
                </c:pt>
                <c:pt idx="9">
                  <c:v>253584</c:v>
                </c:pt>
                <c:pt idx="10">
                  <c:v>308232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6A-498D-B7F7-5F84C6155FD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2010_Census_Population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Buffalo</c:v>
                </c:pt>
                <c:pt idx="1">
                  <c:v>Casper</c:v>
                </c:pt>
                <c:pt idx="2">
                  <c:v>Cheyenne</c:v>
                </c:pt>
                <c:pt idx="3">
                  <c:v>Cody</c:v>
                </c:pt>
                <c:pt idx="4">
                  <c:v>Douglas</c:v>
                </c:pt>
                <c:pt idx="5">
                  <c:v>Evanston</c:v>
                </c:pt>
                <c:pt idx="6">
                  <c:v>Gillette</c:v>
                </c:pt>
                <c:pt idx="7">
                  <c:v>Powell</c:v>
                </c:pt>
                <c:pt idx="8">
                  <c:v>Riverton</c:v>
                </c:pt>
                <c:pt idx="9">
                  <c:v>Rock Springs</c:v>
                </c:pt>
                <c:pt idx="10">
                  <c:v>Sheridan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4585</c:v>
                </c:pt>
                <c:pt idx="1">
                  <c:v>35316</c:v>
                </c:pt>
                <c:pt idx="2">
                  <c:v>59466</c:v>
                </c:pt>
                <c:pt idx="3">
                  <c:v>9520</c:v>
                </c:pt>
                <c:pt idx="4">
                  <c:v>6120</c:v>
                </c:pt>
                <c:pt idx="5">
                  <c:v>12359</c:v>
                </c:pt>
                <c:pt idx="6">
                  <c:v>29087</c:v>
                </c:pt>
                <c:pt idx="7">
                  <c:v>6314</c:v>
                </c:pt>
                <c:pt idx="8">
                  <c:v>10615</c:v>
                </c:pt>
                <c:pt idx="9">
                  <c:v>23036</c:v>
                </c:pt>
                <c:pt idx="10">
                  <c:v>17444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6A-498D-B7F7-5F84C6155FD7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Land_Area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Buffalo</c:v>
                </c:pt>
                <c:pt idx="1">
                  <c:v>Casper</c:v>
                </c:pt>
                <c:pt idx="2">
                  <c:v>Cheyenne</c:v>
                </c:pt>
                <c:pt idx="3">
                  <c:v>Cody</c:v>
                </c:pt>
                <c:pt idx="4">
                  <c:v>Douglas</c:v>
                </c:pt>
                <c:pt idx="5">
                  <c:v>Evanston</c:v>
                </c:pt>
                <c:pt idx="6">
                  <c:v>Gillette</c:v>
                </c:pt>
                <c:pt idx="7">
                  <c:v>Powell</c:v>
                </c:pt>
                <c:pt idx="8">
                  <c:v>Riverton</c:v>
                </c:pt>
                <c:pt idx="9">
                  <c:v>Rock Springs</c:v>
                </c:pt>
                <c:pt idx="10">
                  <c:v>Sheridan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3115.50756835938</c:v>
                </c:pt>
                <c:pt idx="1">
                  <c:v>3894.30908203125</c:v>
                </c:pt>
                <c:pt idx="2">
                  <c:v>1500.17834472656</c:v>
                </c:pt>
                <c:pt idx="3">
                  <c:v>2998.95703125</c:v>
                </c:pt>
                <c:pt idx="4">
                  <c:v>1829.46508789063</c:v>
                </c:pt>
                <c:pt idx="5">
                  <c:v>999.4970703125</c:v>
                </c:pt>
                <c:pt idx="6">
                  <c:v>2748.85278320313</c:v>
                </c:pt>
                <c:pt idx="7">
                  <c:v>2673.57446289063</c:v>
                </c:pt>
                <c:pt idx="8">
                  <c:v>4796.85986328125</c:v>
                </c:pt>
                <c:pt idx="9">
                  <c:v>6620.2021484375</c:v>
                </c:pt>
                <c:pt idx="10">
                  <c:v>1893.97705078125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6A-498D-B7F7-5F84C6155FD7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Household_with_Under_18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Buffalo</c:v>
                </c:pt>
                <c:pt idx="1">
                  <c:v>Casper</c:v>
                </c:pt>
                <c:pt idx="2">
                  <c:v>Cheyenne</c:v>
                </c:pt>
                <c:pt idx="3">
                  <c:v>Cody</c:v>
                </c:pt>
                <c:pt idx="4">
                  <c:v>Douglas</c:v>
                </c:pt>
                <c:pt idx="5">
                  <c:v>Evanston</c:v>
                </c:pt>
                <c:pt idx="6">
                  <c:v>Gillette</c:v>
                </c:pt>
                <c:pt idx="7">
                  <c:v>Powell</c:v>
                </c:pt>
                <c:pt idx="8">
                  <c:v>Riverton</c:v>
                </c:pt>
                <c:pt idx="9">
                  <c:v>Rock Springs</c:v>
                </c:pt>
                <c:pt idx="10">
                  <c:v>Sheridan</c:v>
                </c:pt>
              </c:strCache>
            </c:strRef>
          </c:cat>
          <c:val>
            <c:numRef>
              <c:f>Sheet1!$E$2:$E$12</c:f>
              <c:numCache>
                <c:formatCode>0</c:formatCode>
                <c:ptCount val="11"/>
                <c:pt idx="0">
                  <c:v>746</c:v>
                </c:pt>
                <c:pt idx="1">
                  <c:v>7788</c:v>
                </c:pt>
                <c:pt idx="2">
                  <c:v>7158</c:v>
                </c:pt>
                <c:pt idx="3">
                  <c:v>1403</c:v>
                </c:pt>
                <c:pt idx="4">
                  <c:v>832</c:v>
                </c:pt>
                <c:pt idx="5">
                  <c:v>1486</c:v>
                </c:pt>
                <c:pt idx="6">
                  <c:v>4052</c:v>
                </c:pt>
                <c:pt idx="7">
                  <c:v>1251</c:v>
                </c:pt>
                <c:pt idx="8">
                  <c:v>2680</c:v>
                </c:pt>
                <c:pt idx="9">
                  <c:v>4022</c:v>
                </c:pt>
                <c:pt idx="10">
                  <c:v>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6A-498D-B7F7-5F84C6155FD7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Population_Density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Buffalo</c:v>
                </c:pt>
                <c:pt idx="1">
                  <c:v>Casper</c:v>
                </c:pt>
                <c:pt idx="2">
                  <c:v>Cheyenne</c:v>
                </c:pt>
                <c:pt idx="3">
                  <c:v>Cody</c:v>
                </c:pt>
                <c:pt idx="4">
                  <c:v>Douglas</c:v>
                </c:pt>
                <c:pt idx="5">
                  <c:v>Evanston</c:v>
                </c:pt>
                <c:pt idx="6">
                  <c:v>Gillette</c:v>
                </c:pt>
                <c:pt idx="7">
                  <c:v>Powell</c:v>
                </c:pt>
                <c:pt idx="8">
                  <c:v>Riverton</c:v>
                </c:pt>
                <c:pt idx="9">
                  <c:v>Rock Springs</c:v>
                </c:pt>
                <c:pt idx="10">
                  <c:v>Sheridan</c:v>
                </c:pt>
              </c:strCache>
            </c:str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1.55</c:v>
                </c:pt>
                <c:pt idx="1">
                  <c:v>11.16</c:v>
                </c:pt>
                <c:pt idx="2">
                  <c:v>20.34</c:v>
                </c:pt>
                <c:pt idx="3">
                  <c:v>1.82</c:v>
                </c:pt>
                <c:pt idx="4">
                  <c:v>1.46</c:v>
                </c:pt>
                <c:pt idx="5">
                  <c:v>4.95</c:v>
                </c:pt>
                <c:pt idx="6">
                  <c:v>5.8</c:v>
                </c:pt>
                <c:pt idx="7">
                  <c:v>1.62</c:v>
                </c:pt>
                <c:pt idx="8">
                  <c:v>2.34</c:v>
                </c:pt>
                <c:pt idx="9">
                  <c:v>2.78</c:v>
                </c:pt>
                <c:pt idx="10">
                  <c:v>8.98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6A-498D-B7F7-5F84C6155FD7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Total_Families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Buffalo</c:v>
                </c:pt>
                <c:pt idx="1">
                  <c:v>Casper</c:v>
                </c:pt>
                <c:pt idx="2">
                  <c:v>Cheyenne</c:v>
                </c:pt>
                <c:pt idx="3">
                  <c:v>Cody</c:v>
                </c:pt>
                <c:pt idx="4">
                  <c:v>Douglas</c:v>
                </c:pt>
                <c:pt idx="5">
                  <c:v>Evanston</c:v>
                </c:pt>
                <c:pt idx="6">
                  <c:v>Gillette</c:v>
                </c:pt>
                <c:pt idx="7">
                  <c:v>Powell</c:v>
                </c:pt>
                <c:pt idx="8">
                  <c:v>Riverton</c:v>
                </c:pt>
                <c:pt idx="9">
                  <c:v>Rock Springs</c:v>
                </c:pt>
                <c:pt idx="10">
                  <c:v>Sheridan</c:v>
                </c:pt>
              </c:strCache>
            </c: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1819.5</c:v>
                </c:pt>
                <c:pt idx="1">
                  <c:v>8756.32</c:v>
                </c:pt>
                <c:pt idx="2">
                  <c:v>14612.64</c:v>
                </c:pt>
                <c:pt idx="3">
                  <c:v>3515.62</c:v>
                </c:pt>
                <c:pt idx="4">
                  <c:v>1744.08</c:v>
                </c:pt>
                <c:pt idx="5">
                  <c:v>2712.64</c:v>
                </c:pt>
                <c:pt idx="6">
                  <c:v>7189.43</c:v>
                </c:pt>
                <c:pt idx="7">
                  <c:v>3134.18</c:v>
                </c:pt>
                <c:pt idx="8">
                  <c:v>5556.49</c:v>
                </c:pt>
                <c:pt idx="9">
                  <c:v>7572.18</c:v>
                </c:pt>
                <c:pt idx="10">
                  <c:v>6039.71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6A-498D-B7F7-5F84C6155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0523620"/>
        <c:axId val="171665121"/>
      </c:barChart>
      <c:catAx>
        <c:axId val="390523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1665121"/>
        <c:crosses val="autoZero"/>
        <c:auto val="1"/>
        <c:lblAlgn val="ctr"/>
        <c:lblOffset val="100"/>
        <c:noMultiLvlLbl val="1"/>
      </c:catAx>
      <c:valAx>
        <c:axId val="171665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3905236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492936102837044"/>
          <c:y val="5.232666713121039E-2"/>
          <c:w val="0.25459274223686768"/>
          <c:h val="0.32005156435091631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180975</xdr:colOff>
      <xdr:row>5</xdr:row>
      <xdr:rowOff>57150</xdr:rowOff>
    </xdr:from>
    <xdr:ext cx="2143125" cy="3124200"/>
    <xdr:graphicFrame macro="">
      <xdr:nvGraphicFramePr>
        <xdr:cNvPr id="11" name="Chart 10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x%20dawnload/product-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Sales</v>
          </cell>
          <cell r="C1" t="str">
            <v xml:space="preserve">Prod 1 </v>
          </cell>
          <cell r="D1" t="str">
            <v>Prod 2</v>
          </cell>
          <cell r="E1" t="str">
            <v>Prod 3</v>
          </cell>
        </row>
        <row r="2">
          <cell r="A2" t="str">
            <v>Jan</v>
          </cell>
          <cell r="B2">
            <v>200</v>
          </cell>
          <cell r="C2">
            <v>100</v>
          </cell>
          <cell r="D2">
            <v>80</v>
          </cell>
          <cell r="E2">
            <v>20</v>
          </cell>
        </row>
        <row r="3">
          <cell r="A3" t="str">
            <v>Feb</v>
          </cell>
          <cell r="B3">
            <v>350</v>
          </cell>
          <cell r="C3">
            <v>200</v>
          </cell>
          <cell r="D3">
            <v>30</v>
          </cell>
          <cell r="E3">
            <v>120</v>
          </cell>
        </row>
        <row r="4">
          <cell r="A4" t="str">
            <v>Mar</v>
          </cell>
          <cell r="B4">
            <v>420</v>
          </cell>
          <cell r="C4">
            <v>210</v>
          </cell>
          <cell r="D4">
            <v>120</v>
          </cell>
          <cell r="E4">
            <v>90</v>
          </cell>
        </row>
        <row r="5">
          <cell r="A5" t="str">
            <v>Apr</v>
          </cell>
          <cell r="B5">
            <v>380</v>
          </cell>
          <cell r="C5">
            <v>100</v>
          </cell>
          <cell r="D5">
            <v>100</v>
          </cell>
          <cell r="E5">
            <v>180</v>
          </cell>
        </row>
        <row r="6">
          <cell r="A6" t="str">
            <v>May</v>
          </cell>
          <cell r="B6">
            <v>800</v>
          </cell>
          <cell r="C6">
            <v>300</v>
          </cell>
          <cell r="D6">
            <v>190</v>
          </cell>
          <cell r="E6">
            <v>310</v>
          </cell>
        </row>
        <row r="7">
          <cell r="A7" t="str">
            <v>Jun</v>
          </cell>
          <cell r="B7">
            <v>720</v>
          </cell>
          <cell r="C7">
            <v>200</v>
          </cell>
          <cell r="D7">
            <v>140</v>
          </cell>
          <cell r="E7">
            <v>380</v>
          </cell>
        </row>
        <row r="8">
          <cell r="A8" t="str">
            <v>Jul</v>
          </cell>
          <cell r="B8">
            <v>1000</v>
          </cell>
          <cell r="C8">
            <v>350</v>
          </cell>
          <cell r="D8">
            <v>200</v>
          </cell>
          <cell r="E8">
            <v>450</v>
          </cell>
        </row>
        <row r="9">
          <cell r="A9" t="str">
            <v>Aug</v>
          </cell>
          <cell r="B9">
            <v>650</v>
          </cell>
          <cell r="C9">
            <v>200</v>
          </cell>
          <cell r="D9">
            <v>100</v>
          </cell>
          <cell r="E9">
            <v>350</v>
          </cell>
        </row>
        <row r="10">
          <cell r="A10" t="str">
            <v>Sep</v>
          </cell>
          <cell r="B10">
            <v>400</v>
          </cell>
          <cell r="C10">
            <v>100</v>
          </cell>
          <cell r="D10">
            <v>70</v>
          </cell>
          <cell r="E10">
            <v>230</v>
          </cell>
        </row>
        <row r="11">
          <cell r="A11" t="str">
            <v>Oct</v>
          </cell>
          <cell r="B11">
            <v>830</v>
          </cell>
          <cell r="C11">
            <v>400</v>
          </cell>
          <cell r="D11">
            <v>230</v>
          </cell>
          <cell r="E11">
            <v>200</v>
          </cell>
        </row>
        <row r="12">
          <cell r="A12" t="str">
            <v>Nov</v>
          </cell>
          <cell r="B12">
            <v>1100</v>
          </cell>
          <cell r="C12">
            <v>500</v>
          </cell>
          <cell r="D12">
            <v>120</v>
          </cell>
          <cell r="E12">
            <v>480</v>
          </cell>
        </row>
        <row r="13">
          <cell r="A13" t="str">
            <v>Dec</v>
          </cell>
          <cell r="B13">
            <v>670</v>
          </cell>
          <cell r="C13">
            <v>300</v>
          </cell>
          <cell r="D13">
            <v>200</v>
          </cell>
          <cell r="E13">
            <v>170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H11" sqref="H11"/>
    </sheetView>
  </sheetViews>
  <sheetFormatPr defaultRowHeight="15" x14ac:dyDescent="0.25"/>
  <cols>
    <col min="1" max="1" width="13.42578125" customWidth="1"/>
    <col min="2" max="7" width="16.42578125" customWidth="1"/>
  </cols>
  <sheetData>
    <row r="1" spans="1:7" ht="38.25" customHeight="1" thickBot="1" x14ac:dyDescent="0.3">
      <c r="A1" s="1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2" t="s">
        <v>6</v>
      </c>
    </row>
    <row r="2" spans="1:7" x14ac:dyDescent="0.25">
      <c r="A2" s="8" t="s">
        <v>7</v>
      </c>
      <c r="B2" s="9">
        <v>185328</v>
      </c>
      <c r="C2" s="10">
        <v>4585</v>
      </c>
      <c r="D2" s="10">
        <v>3115.50756835938</v>
      </c>
      <c r="E2" s="9">
        <v>746</v>
      </c>
      <c r="F2" s="10">
        <v>1.55</v>
      </c>
      <c r="G2" s="10">
        <v>1819.5</v>
      </c>
    </row>
    <row r="3" spans="1:7" x14ac:dyDescent="0.25">
      <c r="A3" s="5" t="s">
        <v>8</v>
      </c>
      <c r="B3" s="1">
        <v>317736</v>
      </c>
      <c r="C3" s="6">
        <v>35316</v>
      </c>
      <c r="D3" s="6">
        <v>3894.30908203125</v>
      </c>
      <c r="E3" s="1">
        <v>7788</v>
      </c>
      <c r="F3" s="6">
        <v>11.16</v>
      </c>
      <c r="G3" s="6">
        <v>8756.32</v>
      </c>
    </row>
    <row r="4" spans="1:7" x14ac:dyDescent="0.25">
      <c r="A4" s="5" t="s">
        <v>9</v>
      </c>
      <c r="B4" s="1">
        <v>917892</v>
      </c>
      <c r="C4" s="6">
        <v>59466</v>
      </c>
      <c r="D4" s="6">
        <v>1500.17834472656</v>
      </c>
      <c r="E4" s="1">
        <v>7158</v>
      </c>
      <c r="F4" s="6">
        <v>20.34</v>
      </c>
      <c r="G4" s="6">
        <v>14612.64</v>
      </c>
    </row>
    <row r="5" spans="1:7" x14ac:dyDescent="0.25">
      <c r="A5" s="5" t="s">
        <v>10</v>
      </c>
      <c r="B5" s="1">
        <v>218376</v>
      </c>
      <c r="C5" s="6">
        <v>9520</v>
      </c>
      <c r="D5" s="6">
        <v>2998.95703125</v>
      </c>
      <c r="E5" s="1">
        <v>1403</v>
      </c>
      <c r="F5" s="6">
        <v>1.82</v>
      </c>
      <c r="G5" s="6">
        <v>3515.62</v>
      </c>
    </row>
    <row r="6" spans="1:7" x14ac:dyDescent="0.25">
      <c r="A6" s="5" t="s">
        <v>11</v>
      </c>
      <c r="B6" s="1">
        <v>208008</v>
      </c>
      <c r="C6" s="6">
        <v>6120</v>
      </c>
      <c r="D6" s="6">
        <v>1829.46508789063</v>
      </c>
      <c r="E6" s="1">
        <v>832</v>
      </c>
      <c r="F6" s="6">
        <v>1.46</v>
      </c>
      <c r="G6" s="6">
        <v>1744.08</v>
      </c>
    </row>
    <row r="7" spans="1:7" x14ac:dyDescent="0.25">
      <c r="A7" s="5" t="s">
        <v>12</v>
      </c>
      <c r="B7" s="1">
        <v>283824</v>
      </c>
      <c r="C7" s="6">
        <v>12359</v>
      </c>
      <c r="D7" s="6">
        <v>999.4970703125</v>
      </c>
      <c r="E7" s="1">
        <v>1486</v>
      </c>
      <c r="F7" s="6">
        <v>4.95</v>
      </c>
      <c r="G7" s="6">
        <v>2712.64</v>
      </c>
    </row>
    <row r="8" spans="1:7" x14ac:dyDescent="0.25">
      <c r="A8" s="5" t="s">
        <v>13</v>
      </c>
      <c r="B8" s="1">
        <v>543132</v>
      </c>
      <c r="C8" s="6">
        <v>29087</v>
      </c>
      <c r="D8" s="6">
        <v>2748.85278320313</v>
      </c>
      <c r="E8" s="1">
        <v>4052</v>
      </c>
      <c r="F8" s="6">
        <v>5.8</v>
      </c>
      <c r="G8" s="6">
        <v>7189.43</v>
      </c>
    </row>
    <row r="9" spans="1:7" x14ac:dyDescent="0.25">
      <c r="A9" s="5" t="s">
        <v>14</v>
      </c>
      <c r="B9" s="1">
        <v>233928</v>
      </c>
      <c r="C9" s="6">
        <v>6314</v>
      </c>
      <c r="D9" s="6">
        <v>2673.57446289063</v>
      </c>
      <c r="E9" s="1">
        <v>1251</v>
      </c>
      <c r="F9" s="6">
        <v>1.62</v>
      </c>
      <c r="G9" s="6">
        <v>3134.18</v>
      </c>
    </row>
    <row r="10" spans="1:7" x14ac:dyDescent="0.25">
      <c r="A10" s="5" t="s">
        <v>15</v>
      </c>
      <c r="B10" s="1">
        <v>303264</v>
      </c>
      <c r="C10" s="6">
        <v>10615</v>
      </c>
      <c r="D10" s="6">
        <v>4796.85986328125</v>
      </c>
      <c r="E10" s="1">
        <v>2680</v>
      </c>
      <c r="F10" s="6">
        <v>2.34</v>
      </c>
      <c r="G10" s="6">
        <v>5556.49</v>
      </c>
    </row>
    <row r="11" spans="1:7" x14ac:dyDescent="0.25">
      <c r="A11" s="5" t="s">
        <v>16</v>
      </c>
      <c r="B11" s="1">
        <v>253584</v>
      </c>
      <c r="C11" s="6">
        <v>23036</v>
      </c>
      <c r="D11" s="6">
        <v>6620.2021484375</v>
      </c>
      <c r="E11" s="1">
        <v>4022</v>
      </c>
      <c r="F11" s="6">
        <v>2.78</v>
      </c>
      <c r="G11" s="6">
        <v>7572.18</v>
      </c>
    </row>
    <row r="12" spans="1:7" x14ac:dyDescent="0.25">
      <c r="A12" s="5" t="s">
        <v>17</v>
      </c>
      <c r="B12" s="1">
        <v>308232</v>
      </c>
      <c r="C12" s="6">
        <v>17444</v>
      </c>
      <c r="D12" s="6">
        <v>1893.97705078125</v>
      </c>
      <c r="E12" s="1">
        <v>2646</v>
      </c>
      <c r="F12" s="6">
        <v>8.98</v>
      </c>
      <c r="G12" s="6">
        <v>6039.71</v>
      </c>
    </row>
    <row r="14" spans="1:7" ht="18.75" x14ac:dyDescent="0.3">
      <c r="A14" s="13" t="s">
        <v>18</v>
      </c>
      <c r="B14" s="1">
        <f>SUM(B2:B12)</f>
        <v>3773304</v>
      </c>
      <c r="C14" s="1">
        <f>SUM(C2:C12)</f>
        <v>213862</v>
      </c>
      <c r="D14" s="1">
        <f>SUM(D2:D12)</f>
        <v>33071.380493164077</v>
      </c>
      <c r="E14" s="1">
        <f>SUM(E2:E12)</f>
        <v>34064</v>
      </c>
      <c r="F14" s="1">
        <f>SUM(F2:F12)</f>
        <v>62.8</v>
      </c>
      <c r="G14" s="1">
        <f>SUM(G2:G12)</f>
        <v>62652.789999999994</v>
      </c>
    </row>
    <row r="15" spans="1:7" ht="19.5" thickBot="1" x14ac:dyDescent="0.35">
      <c r="A15" s="13" t="s">
        <v>19</v>
      </c>
      <c r="B15" s="2">
        <f t="shared" ref="B15:G15" si="0">AVERAGE(B2:B12)</f>
        <v>343027.63636363635</v>
      </c>
      <c r="C15" s="14">
        <f t="shared" si="0"/>
        <v>19442</v>
      </c>
      <c r="D15" s="14">
        <f t="shared" si="0"/>
        <v>3006.4891357421889</v>
      </c>
      <c r="E15" s="14">
        <f t="shared" si="0"/>
        <v>3096.7272727272725</v>
      </c>
      <c r="F15" s="2">
        <f t="shared" si="0"/>
        <v>5.709090909090909</v>
      </c>
      <c r="G15" s="2">
        <f t="shared" si="0"/>
        <v>5695.7081818181814</v>
      </c>
    </row>
    <row r="16" spans="1:7" ht="15" customHeight="1" x14ac:dyDescent="0.25">
      <c r="A16" s="3"/>
      <c r="B16" s="4"/>
      <c r="C16" s="15" t="s">
        <v>28</v>
      </c>
      <c r="D16" s="16"/>
      <c r="E16" s="17"/>
      <c r="F16" s="4"/>
      <c r="G16" s="4"/>
    </row>
    <row r="17" spans="1:7" ht="15" customHeight="1" thickBot="1" x14ac:dyDescent="0.3">
      <c r="C17" s="18"/>
      <c r="D17" s="19"/>
      <c r="E17" s="20"/>
    </row>
    <row r="18" spans="1:7" ht="15.75" x14ac:dyDescent="0.25">
      <c r="A18" s="12" t="s">
        <v>20</v>
      </c>
      <c r="B18" s="1">
        <f>_xlfn.QUARTILE.INC(B2:B12,0)</f>
        <v>185328</v>
      </c>
      <c r="C18" s="9">
        <f>_xlfn.QUARTILE.INC(C2:C12,0)</f>
        <v>4585</v>
      </c>
      <c r="D18" s="9">
        <f>_xlfn.QUARTILE.INC(D2:D12,0)</f>
        <v>999.4970703125</v>
      </c>
      <c r="E18" s="9">
        <f>_xlfn.QUARTILE.INC(E2:E12,0)</f>
        <v>746</v>
      </c>
      <c r="F18" s="1">
        <f>_xlfn.QUARTILE.INC(F2:F12,0)</f>
        <v>1.46</v>
      </c>
      <c r="G18" s="1">
        <f>_xlfn.QUARTILE.INC(G2:G12,0)</f>
        <v>1744.08</v>
      </c>
    </row>
    <row r="19" spans="1:7" ht="15.75" x14ac:dyDescent="0.25">
      <c r="A19" s="12" t="s">
        <v>21</v>
      </c>
      <c r="B19" s="6">
        <f>_xlfn.QUARTILE.INC(B2:B12,1)</f>
        <v>226152</v>
      </c>
      <c r="C19" s="6">
        <f>_xlfn.QUARTILE.INC(C2:C12,1)</f>
        <v>7917</v>
      </c>
      <c r="D19" s="6">
        <f>_xlfn.QUARTILE.INC(D2:D12,1)</f>
        <v>1861.72106933594</v>
      </c>
      <c r="E19" s="6">
        <f>_xlfn.QUARTILE.INC(E2:E12,1)</f>
        <v>1327</v>
      </c>
      <c r="F19" s="6">
        <f>_xlfn.QUARTILE.INC(F2:F12,1)</f>
        <v>1.7200000000000002</v>
      </c>
      <c r="G19" s="6">
        <f>_xlfn.QUARTILE.INC(G2:G12,1)</f>
        <v>2923.41</v>
      </c>
    </row>
    <row r="20" spans="1:7" ht="15.75" x14ac:dyDescent="0.25">
      <c r="A20" s="12" t="s">
        <v>27</v>
      </c>
      <c r="B20" s="6">
        <f>_xlfn.QUARTILE.INC(B2:B12,2)</f>
        <v>283824</v>
      </c>
      <c r="C20" s="6">
        <f>_xlfn.QUARTILE.INC(C2:C12,2)</f>
        <v>12359</v>
      </c>
      <c r="D20" s="6">
        <f>_xlfn.QUARTILE.INC(D2:D12,2)</f>
        <v>2748.85278320313</v>
      </c>
      <c r="E20" s="6">
        <f>_xlfn.QUARTILE.INC(E2:E12,2)</f>
        <v>2646</v>
      </c>
      <c r="F20" s="6">
        <f>_xlfn.QUARTILE.INC(F2:F12,2)</f>
        <v>2.78</v>
      </c>
      <c r="G20" s="6">
        <f>_xlfn.QUARTILE.INC(G2:G12,2)</f>
        <v>5556.49</v>
      </c>
    </row>
    <row r="21" spans="1:7" ht="15.75" x14ac:dyDescent="0.25">
      <c r="A21" s="12" t="s">
        <v>22</v>
      </c>
      <c r="B21" s="6">
        <f>_xlfn.QUARTILE.INC(B2:B12,3)</f>
        <v>312984</v>
      </c>
      <c r="C21" s="6">
        <f>_xlfn.QUARTILE.INC(C2:C12,3)</f>
        <v>26061.5</v>
      </c>
      <c r="D21" s="6">
        <f>_xlfn.QUARTILE.INC(D2:D12,3)</f>
        <v>3504.9083251953152</v>
      </c>
      <c r="E21" s="6">
        <f>_xlfn.QUARTILE.INC(E2:E12,3)</f>
        <v>4037</v>
      </c>
      <c r="F21" s="6">
        <f>_xlfn.QUARTILE.INC(F2:F12,3)</f>
        <v>7.3900000000000006</v>
      </c>
      <c r="G21" s="6">
        <f>_xlfn.QUARTILE.INC(G2:G12,3)</f>
        <v>7380.8050000000003</v>
      </c>
    </row>
    <row r="22" spans="1:7" ht="15.75" x14ac:dyDescent="0.25">
      <c r="A22" s="12" t="s">
        <v>23</v>
      </c>
      <c r="B22" s="6">
        <f>_xlfn.QUARTILE.INC(B2:B12,4)</f>
        <v>917892</v>
      </c>
      <c r="C22" s="6">
        <f>_xlfn.QUARTILE.INC(C2:C12,4)</f>
        <v>59466</v>
      </c>
      <c r="D22" s="6">
        <f>_xlfn.QUARTILE.INC(D2:D12,4)</f>
        <v>6620.2021484375</v>
      </c>
      <c r="E22" s="6">
        <f>_xlfn.QUARTILE.INC(E2:E12,4)</f>
        <v>7788</v>
      </c>
      <c r="F22" s="6">
        <f>_xlfn.QUARTILE.INC(F2:F12,4)</f>
        <v>20.34</v>
      </c>
      <c r="G22" s="6">
        <f>_xlfn.QUARTILE.INC(G2:G12,4)</f>
        <v>14612.64</v>
      </c>
    </row>
    <row r="23" spans="1:7" ht="6.75" customHeight="1" x14ac:dyDescent="0.25"/>
    <row r="24" spans="1:7" ht="15.75" x14ac:dyDescent="0.25">
      <c r="A24" s="12" t="s">
        <v>24</v>
      </c>
      <c r="B24" s="6">
        <f t="shared" ref="B24:G24" si="1">B21-B19</f>
        <v>86832</v>
      </c>
      <c r="C24" s="6">
        <f t="shared" si="1"/>
        <v>18144.5</v>
      </c>
      <c r="D24" s="6">
        <f t="shared" si="1"/>
        <v>1643.1872558593752</v>
      </c>
      <c r="E24" s="6">
        <f t="shared" si="1"/>
        <v>2710</v>
      </c>
      <c r="F24" s="6">
        <f t="shared" si="1"/>
        <v>5.67</v>
      </c>
      <c r="G24" s="6">
        <f t="shared" si="1"/>
        <v>4457.3950000000004</v>
      </c>
    </row>
    <row r="25" spans="1:7" ht="15.75" x14ac:dyDescent="0.25">
      <c r="A25" s="12" t="s">
        <v>25</v>
      </c>
      <c r="B25" s="6">
        <f>B21+(1.5*B24)</f>
        <v>443232</v>
      </c>
      <c r="C25" s="6">
        <f t="shared" ref="C25:G25" si="2">C21+(1.5*C24)</f>
        <v>53278.25</v>
      </c>
      <c r="D25" s="6">
        <f t="shared" si="2"/>
        <v>5969.6892089843786</v>
      </c>
      <c r="E25" s="6">
        <f t="shared" si="2"/>
        <v>8102</v>
      </c>
      <c r="F25" s="6">
        <f t="shared" si="2"/>
        <v>15.895</v>
      </c>
      <c r="G25" s="6">
        <f t="shared" si="2"/>
        <v>14066.897500000001</v>
      </c>
    </row>
    <row r="26" spans="1:7" ht="15.75" x14ac:dyDescent="0.25">
      <c r="A26" s="12" t="s">
        <v>26</v>
      </c>
      <c r="B26" s="6">
        <f t="shared" ref="B26:G26" si="3">B19-(1.5*B24)</f>
        <v>95904</v>
      </c>
      <c r="C26" s="6">
        <f t="shared" si="3"/>
        <v>-19299.75</v>
      </c>
      <c r="D26" s="6">
        <f t="shared" si="3"/>
        <v>-603.05981445312295</v>
      </c>
      <c r="E26" s="6">
        <f t="shared" si="3"/>
        <v>-2738</v>
      </c>
      <c r="F26" s="6">
        <f t="shared" si="3"/>
        <v>-6.7849999999999984</v>
      </c>
      <c r="G26" s="6">
        <f t="shared" si="3"/>
        <v>-3762.6825000000008</v>
      </c>
    </row>
    <row r="27" spans="1:7" ht="15.75" x14ac:dyDescent="0.25">
      <c r="A27" s="12" t="s">
        <v>29</v>
      </c>
      <c r="B27" s="2">
        <f>_xlfn.STDEV.P(B2:B12)</f>
        <v>203601.17345226795</v>
      </c>
      <c r="C27" s="2">
        <f>_xlfn.STDEV.P(C2:C12)</f>
        <v>15842.752102517359</v>
      </c>
      <c r="D27" s="2">
        <f>_xlfn.STDEV.P(D2:D12)</f>
        <v>1542.187992791459</v>
      </c>
      <c r="E27" s="2">
        <f>_xlfn.STDEV.P(E2:E12)</f>
        <v>2338.8466501445882</v>
      </c>
      <c r="F27" s="2">
        <f>_xlfn.STDEV.P(F2:F12)</f>
        <v>5.5774553574603196</v>
      </c>
      <c r="G27" s="2">
        <f>_xlfn.STDEV.P(G2:G12)</f>
        <v>3638.4605898094737</v>
      </c>
    </row>
    <row r="28" spans="1:7" ht="15.75" x14ac:dyDescent="0.25">
      <c r="A28" s="7"/>
    </row>
  </sheetData>
  <mergeCells count="1">
    <mergeCell ref="C16:E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 alyemen</dc:creator>
  <dc:description/>
  <cp:lastModifiedBy>marwan alyemen</cp:lastModifiedBy>
  <dcterms:created xsi:type="dcterms:W3CDTF">2019-12-26T11:41:04Z</dcterms:created>
  <dcterms:modified xsi:type="dcterms:W3CDTF">2019-12-27T13:09:12Z</dcterms:modified>
</cp:coreProperties>
</file>