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BDD\"/>
    </mc:Choice>
  </mc:AlternateContent>
  <xr:revisionPtr revIDLastSave="0" documentId="13_ncr:1_{11094D0A-9905-44D7-9053-C69D7BE20045}" xr6:coauthVersionLast="47" xr6:coauthVersionMax="47" xr10:uidLastSave="{00000000-0000-0000-0000-000000000000}"/>
  <bookViews>
    <workbookView xWindow="-108" yWindow="-108" windowWidth="23256" windowHeight="12576" tabRatio="808" firstSheet="28" activeTab="52" xr2:uid="{00000000-000D-0000-FFFF-FFFF00000000}"/>
  </bookViews>
  <sheets>
    <sheet name="S01" sheetId="5" r:id="rId1"/>
    <sheet name="S02" sheetId="8" r:id="rId2"/>
    <sheet name="S03" sheetId="9" r:id="rId3"/>
    <sheet name="S04" sheetId="10" r:id="rId4"/>
    <sheet name="S05" sheetId="11" r:id="rId5"/>
    <sheet name="S06" sheetId="12" r:id="rId6"/>
    <sheet name="S07" sheetId="13" r:id="rId7"/>
    <sheet name="S08" sheetId="14" r:id="rId8"/>
    <sheet name="S09" sheetId="15" r:id="rId9"/>
    <sheet name="S10" sheetId="16" r:id="rId10"/>
    <sheet name="S11" sheetId="17" r:id="rId11"/>
    <sheet name="S12" sheetId="18" r:id="rId12"/>
    <sheet name="S13" sheetId="19" r:id="rId13"/>
    <sheet name="S14" sheetId="20" r:id="rId14"/>
    <sheet name="S15" sheetId="21" r:id="rId15"/>
    <sheet name="S16" sheetId="22" r:id="rId16"/>
    <sheet name="S17" sheetId="23" r:id="rId17"/>
    <sheet name="S18" sheetId="24" r:id="rId18"/>
    <sheet name="S19" sheetId="25" r:id="rId19"/>
    <sheet name="S20" sheetId="26" r:id="rId20"/>
    <sheet name="S21" sheetId="27" r:id="rId21"/>
    <sheet name="S22" sheetId="28" r:id="rId22"/>
    <sheet name="S23" sheetId="29" r:id="rId23"/>
    <sheet name="S24" sheetId="30" r:id="rId24"/>
    <sheet name="S25" sheetId="31" r:id="rId25"/>
    <sheet name="S26" sheetId="32" r:id="rId26"/>
    <sheet name="S27" sheetId="33" r:id="rId27"/>
    <sheet name="S28" sheetId="34" r:id="rId28"/>
    <sheet name="S29" sheetId="35" r:id="rId29"/>
    <sheet name="S30" sheetId="36" r:id="rId30"/>
    <sheet name="S31" sheetId="37" r:id="rId31"/>
    <sheet name="S32" sheetId="38" r:id="rId32"/>
    <sheet name="S33" sheetId="39" r:id="rId33"/>
    <sheet name="S34" sheetId="40" r:id="rId34"/>
    <sheet name="S35" sheetId="41" r:id="rId35"/>
    <sheet name="S36" sheetId="42" r:id="rId36"/>
    <sheet name="S37" sheetId="43" r:id="rId37"/>
    <sheet name="S38" sheetId="44" r:id="rId38"/>
    <sheet name="S39" sheetId="45" r:id="rId39"/>
    <sheet name="S40" sheetId="46" r:id="rId40"/>
    <sheet name="S41" sheetId="47" r:id="rId41"/>
    <sheet name="S42" sheetId="48" r:id="rId42"/>
    <sheet name="S43" sheetId="49" r:id="rId43"/>
    <sheet name="S44" sheetId="50" r:id="rId44"/>
    <sheet name="S45" sheetId="51" r:id="rId45"/>
    <sheet name="S46" sheetId="52" r:id="rId46"/>
    <sheet name="S47" sheetId="53" r:id="rId47"/>
    <sheet name="S48" sheetId="54" r:id="rId48"/>
    <sheet name="S49" sheetId="55" r:id="rId49"/>
    <sheet name="S50" sheetId="56" r:id="rId50"/>
    <sheet name="S51" sheetId="57" r:id="rId51"/>
    <sheet name="S52" sheetId="58" r:id="rId52"/>
    <sheet name="BDD" sheetId="1" r:id="rId53"/>
  </sheets>
  <definedNames>
    <definedName name="TACH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5" i="1"/>
  <c r="K16" i="1"/>
  <c r="K17" i="1"/>
  <c r="K11" i="1"/>
  <c r="K3" i="1"/>
  <c r="K4" i="1"/>
  <c r="K6" i="1"/>
  <c r="K7" i="1"/>
  <c r="K8" i="1"/>
  <c r="K2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H3" i="1"/>
  <c r="N34" i="58"/>
  <c r="J34" i="58"/>
  <c r="I34" i="58"/>
  <c r="K34" i="58" s="1"/>
  <c r="H34" i="58"/>
  <c r="G34" i="58"/>
  <c r="F34" i="58"/>
  <c r="N33" i="58"/>
  <c r="K33" i="58"/>
  <c r="N32" i="58"/>
  <c r="K32" i="58"/>
  <c r="N31" i="58"/>
  <c r="K31" i="58"/>
  <c r="N30" i="58"/>
  <c r="K30" i="58"/>
  <c r="N29" i="58"/>
  <c r="K29" i="58"/>
  <c r="N28" i="58"/>
  <c r="K28" i="58"/>
  <c r="N27" i="58"/>
  <c r="K27" i="58"/>
  <c r="N26" i="58"/>
  <c r="K26" i="58"/>
  <c r="N25" i="58"/>
  <c r="K25" i="58"/>
  <c r="N24" i="58"/>
  <c r="K24" i="58"/>
  <c r="N23" i="58"/>
  <c r="K23" i="58"/>
  <c r="N22" i="58"/>
  <c r="K22" i="58"/>
  <c r="Q21" i="58"/>
  <c r="N21" i="58"/>
  <c r="K21" i="58"/>
  <c r="Q20" i="58"/>
  <c r="N20" i="58"/>
  <c r="K20" i="58"/>
  <c r="Q19" i="58"/>
  <c r="N19" i="58"/>
  <c r="K19" i="58"/>
  <c r="Q18" i="58"/>
  <c r="N18" i="58"/>
  <c r="K18" i="58"/>
  <c r="Q17" i="58"/>
  <c r="N17" i="58"/>
  <c r="K17" i="58"/>
  <c r="Q16" i="58"/>
  <c r="N16" i="58"/>
  <c r="K16" i="58"/>
  <c r="Q15" i="58"/>
  <c r="N15" i="58"/>
  <c r="K15" i="58"/>
  <c r="N14" i="58"/>
  <c r="K14" i="58"/>
  <c r="N13" i="58"/>
  <c r="K13" i="58"/>
  <c r="Q12" i="58"/>
  <c r="N12" i="58"/>
  <c r="K12" i="58"/>
  <c r="Q11" i="58"/>
  <c r="N11" i="58"/>
  <c r="K11" i="58"/>
  <c r="Q10" i="58"/>
  <c r="N10" i="58"/>
  <c r="Q9" i="58"/>
  <c r="N9" i="58"/>
  <c r="Q8" i="58"/>
  <c r="N8" i="58"/>
  <c r="Q7" i="58"/>
  <c r="N7" i="58"/>
  <c r="Q6" i="58"/>
  <c r="M6" i="58"/>
  <c r="P5" i="58"/>
  <c r="F2" i="58"/>
  <c r="N34" i="57"/>
  <c r="J34" i="57"/>
  <c r="I34" i="57"/>
  <c r="H34" i="57"/>
  <c r="G34" i="57"/>
  <c r="K34" i="57" s="1"/>
  <c r="F34" i="57"/>
  <c r="N33" i="57"/>
  <c r="K33" i="57"/>
  <c r="N32" i="57"/>
  <c r="K32" i="57"/>
  <c r="N31" i="57"/>
  <c r="K31" i="57"/>
  <c r="N30" i="57"/>
  <c r="K30" i="57"/>
  <c r="N29" i="57"/>
  <c r="K29" i="57"/>
  <c r="N28" i="57"/>
  <c r="K28" i="57"/>
  <c r="N27" i="57"/>
  <c r="K27" i="57"/>
  <c r="N26" i="57"/>
  <c r="K26" i="57"/>
  <c r="N25" i="57"/>
  <c r="K25" i="57"/>
  <c r="N24" i="57"/>
  <c r="K24" i="57"/>
  <c r="N23" i="57"/>
  <c r="K23" i="57"/>
  <c r="N22" i="57"/>
  <c r="K22" i="57"/>
  <c r="Q21" i="57"/>
  <c r="N21" i="57"/>
  <c r="K21" i="57"/>
  <c r="Q20" i="57"/>
  <c r="N20" i="57"/>
  <c r="K20" i="57"/>
  <c r="Q19" i="57"/>
  <c r="N19" i="57"/>
  <c r="K19" i="57"/>
  <c r="Q18" i="57"/>
  <c r="N18" i="57"/>
  <c r="K18" i="57"/>
  <c r="Q17" i="57"/>
  <c r="N17" i="57"/>
  <c r="K17" i="57"/>
  <c r="Q16" i="57"/>
  <c r="N16" i="57"/>
  <c r="K16" i="57"/>
  <c r="Q15" i="57"/>
  <c r="N15" i="57"/>
  <c r="K15" i="57"/>
  <c r="N14" i="57"/>
  <c r="K14" i="57"/>
  <c r="N13" i="57"/>
  <c r="K13" i="57"/>
  <c r="Q12" i="57"/>
  <c r="N12" i="57"/>
  <c r="K12" i="57"/>
  <c r="Q11" i="57"/>
  <c r="N11" i="57"/>
  <c r="K11" i="57"/>
  <c r="Q10" i="57"/>
  <c r="N10" i="57"/>
  <c r="Q9" i="57"/>
  <c r="N9" i="57"/>
  <c r="Q8" i="57"/>
  <c r="N8" i="57"/>
  <c r="Q7" i="57"/>
  <c r="N7" i="57"/>
  <c r="Q6" i="57"/>
  <c r="M6" i="57"/>
  <c r="P5" i="57"/>
  <c r="F2" i="57"/>
  <c r="N34" i="56"/>
  <c r="J34" i="56"/>
  <c r="I34" i="56"/>
  <c r="H34" i="56"/>
  <c r="G34" i="56"/>
  <c r="K34" i="56" s="1"/>
  <c r="F34" i="56"/>
  <c r="N33" i="56"/>
  <c r="K33" i="56"/>
  <c r="N32" i="56"/>
  <c r="K32" i="56"/>
  <c r="N31" i="56"/>
  <c r="K31" i="56"/>
  <c r="N30" i="56"/>
  <c r="K30" i="56"/>
  <c r="N29" i="56"/>
  <c r="K29" i="56"/>
  <c r="N28" i="56"/>
  <c r="K28" i="56"/>
  <c r="N27" i="56"/>
  <c r="K27" i="56"/>
  <c r="N26" i="56"/>
  <c r="K26" i="56"/>
  <c r="N25" i="56"/>
  <c r="K25" i="56"/>
  <c r="N24" i="56"/>
  <c r="K24" i="56"/>
  <c r="N23" i="56"/>
  <c r="K23" i="56"/>
  <c r="N22" i="56"/>
  <c r="K22" i="56"/>
  <c r="Q21" i="56"/>
  <c r="N21" i="56"/>
  <c r="K21" i="56"/>
  <c r="Q20" i="56"/>
  <c r="N20" i="56"/>
  <c r="K20" i="56"/>
  <c r="Q19" i="56"/>
  <c r="N19" i="56"/>
  <c r="K19" i="56"/>
  <c r="Q18" i="56"/>
  <c r="N18" i="56"/>
  <c r="K18" i="56"/>
  <c r="Q17" i="56"/>
  <c r="N17" i="56"/>
  <c r="K17" i="56"/>
  <c r="Q16" i="56"/>
  <c r="N16" i="56"/>
  <c r="K16" i="56"/>
  <c r="Q15" i="56"/>
  <c r="N15" i="56"/>
  <c r="K15" i="56"/>
  <c r="N14" i="56"/>
  <c r="K14" i="56"/>
  <c r="N13" i="56"/>
  <c r="K13" i="56"/>
  <c r="Q12" i="56"/>
  <c r="N12" i="56"/>
  <c r="K12" i="56"/>
  <c r="Q11" i="56"/>
  <c r="N11" i="56"/>
  <c r="K11" i="56"/>
  <c r="Q10" i="56"/>
  <c r="N10" i="56"/>
  <c r="Q9" i="56"/>
  <c r="N9" i="56"/>
  <c r="Q8" i="56"/>
  <c r="N8" i="56"/>
  <c r="Q7" i="56"/>
  <c r="N7" i="56"/>
  <c r="Q6" i="56"/>
  <c r="M6" i="56"/>
  <c r="P5" i="56"/>
  <c r="F2" i="56"/>
  <c r="N34" i="55"/>
  <c r="K34" i="55"/>
  <c r="J34" i="55"/>
  <c r="I34" i="55"/>
  <c r="H34" i="55"/>
  <c r="G34" i="55"/>
  <c r="F34" i="55"/>
  <c r="N33" i="55"/>
  <c r="K33" i="55"/>
  <c r="N32" i="55"/>
  <c r="K32" i="55"/>
  <c r="N31" i="55"/>
  <c r="K31" i="55"/>
  <c r="N30" i="55"/>
  <c r="K30" i="55"/>
  <c r="N29" i="55"/>
  <c r="K29" i="55"/>
  <c r="N28" i="55"/>
  <c r="K28" i="55"/>
  <c r="N27" i="55"/>
  <c r="K27" i="55"/>
  <c r="N26" i="55"/>
  <c r="K26" i="55"/>
  <c r="N25" i="55"/>
  <c r="K25" i="55"/>
  <c r="N24" i="55"/>
  <c r="K24" i="55"/>
  <c r="N23" i="55"/>
  <c r="K23" i="55"/>
  <c r="N22" i="55"/>
  <c r="K22" i="55"/>
  <c r="Q21" i="55"/>
  <c r="N21" i="55"/>
  <c r="K21" i="55"/>
  <c r="Q20" i="55"/>
  <c r="N20" i="55"/>
  <c r="K20" i="55"/>
  <c r="Q19" i="55"/>
  <c r="N19" i="55"/>
  <c r="K19" i="55"/>
  <c r="Q18" i="55"/>
  <c r="N18" i="55"/>
  <c r="K18" i="55"/>
  <c r="Q17" i="55"/>
  <c r="N17" i="55"/>
  <c r="K17" i="55"/>
  <c r="Q16" i="55"/>
  <c r="N16" i="55"/>
  <c r="K16" i="55"/>
  <c r="Q15" i="55"/>
  <c r="N15" i="55"/>
  <c r="K15" i="55"/>
  <c r="N14" i="55"/>
  <c r="K14" i="55"/>
  <c r="N13" i="55"/>
  <c r="K13" i="55"/>
  <c r="Q12" i="55"/>
  <c r="N12" i="55"/>
  <c r="K12" i="55"/>
  <c r="Q11" i="55"/>
  <c r="N11" i="55"/>
  <c r="K11" i="55"/>
  <c r="Q10" i="55"/>
  <c r="N10" i="55"/>
  <c r="Q9" i="55"/>
  <c r="N9" i="55"/>
  <c r="Q8" i="55"/>
  <c r="N8" i="55"/>
  <c r="Q7" i="55"/>
  <c r="N7" i="55"/>
  <c r="Q6" i="55"/>
  <c r="M6" i="55"/>
  <c r="P5" i="55"/>
  <c r="F2" i="55"/>
  <c r="N34" i="54"/>
  <c r="J34" i="54"/>
  <c r="I34" i="54"/>
  <c r="K34" i="54" s="1"/>
  <c r="H34" i="54"/>
  <c r="G34" i="54"/>
  <c r="F34" i="54"/>
  <c r="N33" i="54"/>
  <c r="K33" i="54"/>
  <c r="N32" i="54"/>
  <c r="K32" i="54"/>
  <c r="N31" i="54"/>
  <c r="K31" i="54"/>
  <c r="N30" i="54"/>
  <c r="K30" i="54"/>
  <c r="N29" i="54"/>
  <c r="K29" i="54"/>
  <c r="N28" i="54"/>
  <c r="K28" i="54"/>
  <c r="N27" i="54"/>
  <c r="K27" i="54"/>
  <c r="N26" i="54"/>
  <c r="K26" i="54"/>
  <c r="N25" i="54"/>
  <c r="K25" i="54"/>
  <c r="N24" i="54"/>
  <c r="K24" i="54"/>
  <c r="N23" i="54"/>
  <c r="K23" i="54"/>
  <c r="N22" i="54"/>
  <c r="K22" i="54"/>
  <c r="Q21" i="54"/>
  <c r="N21" i="54"/>
  <c r="K21" i="54"/>
  <c r="Q20" i="54"/>
  <c r="N20" i="54"/>
  <c r="K20" i="54"/>
  <c r="Q19" i="54"/>
  <c r="N19" i="54"/>
  <c r="K19" i="54"/>
  <c r="Q18" i="54"/>
  <c r="N18" i="54"/>
  <c r="K18" i="54"/>
  <c r="Q17" i="54"/>
  <c r="N17" i="54"/>
  <c r="K17" i="54"/>
  <c r="Q16" i="54"/>
  <c r="N16" i="54"/>
  <c r="K16" i="54"/>
  <c r="Q15" i="54"/>
  <c r="N15" i="54"/>
  <c r="K15" i="54"/>
  <c r="N14" i="54"/>
  <c r="K14" i="54"/>
  <c r="N13" i="54"/>
  <c r="K13" i="54"/>
  <c r="Q12" i="54"/>
  <c r="N12" i="54"/>
  <c r="K12" i="54"/>
  <c r="Q11" i="54"/>
  <c r="N11" i="54"/>
  <c r="K11" i="54"/>
  <c r="Q10" i="54"/>
  <c r="N10" i="54"/>
  <c r="Q9" i="54"/>
  <c r="N9" i="54"/>
  <c r="Q8" i="54"/>
  <c r="N8" i="54"/>
  <c r="Q7" i="54"/>
  <c r="N7" i="54"/>
  <c r="Q6" i="54"/>
  <c r="M6" i="54"/>
  <c r="P5" i="54"/>
  <c r="F2" i="54"/>
  <c r="N34" i="53"/>
  <c r="J34" i="53"/>
  <c r="I34" i="53"/>
  <c r="H34" i="53"/>
  <c r="G34" i="53"/>
  <c r="K34" i="53" s="1"/>
  <c r="F34" i="53"/>
  <c r="N33" i="53"/>
  <c r="K33" i="53"/>
  <c r="N32" i="53"/>
  <c r="K32" i="53"/>
  <c r="N31" i="53"/>
  <c r="K31" i="53"/>
  <c r="N30" i="53"/>
  <c r="K30" i="53"/>
  <c r="N29" i="53"/>
  <c r="K29" i="53"/>
  <c r="N28" i="53"/>
  <c r="K28" i="53"/>
  <c r="N27" i="53"/>
  <c r="K27" i="53"/>
  <c r="N26" i="53"/>
  <c r="K26" i="53"/>
  <c r="N25" i="53"/>
  <c r="K25" i="53"/>
  <c r="N24" i="53"/>
  <c r="K24" i="53"/>
  <c r="N23" i="53"/>
  <c r="K23" i="53"/>
  <c r="N22" i="53"/>
  <c r="K22" i="53"/>
  <c r="Q21" i="53"/>
  <c r="N21" i="53"/>
  <c r="K21" i="53"/>
  <c r="Q20" i="53"/>
  <c r="N20" i="53"/>
  <c r="K20" i="53"/>
  <c r="Q19" i="53"/>
  <c r="N19" i="53"/>
  <c r="K19" i="53"/>
  <c r="Q18" i="53"/>
  <c r="N18" i="53"/>
  <c r="K18" i="53"/>
  <c r="Q17" i="53"/>
  <c r="N17" i="53"/>
  <c r="K17" i="53"/>
  <c r="Q16" i="53"/>
  <c r="N16" i="53"/>
  <c r="K16" i="53"/>
  <c r="Q15" i="53"/>
  <c r="N15" i="53"/>
  <c r="K15" i="53"/>
  <c r="N14" i="53"/>
  <c r="K14" i="53"/>
  <c r="N13" i="53"/>
  <c r="K13" i="53"/>
  <c r="Q12" i="53"/>
  <c r="N12" i="53"/>
  <c r="K12" i="53"/>
  <c r="Q11" i="53"/>
  <c r="N11" i="53"/>
  <c r="K11" i="53"/>
  <c r="Q10" i="53"/>
  <c r="N10" i="53"/>
  <c r="Q9" i="53"/>
  <c r="N9" i="53"/>
  <c r="Q8" i="53"/>
  <c r="N8" i="53"/>
  <c r="Q7" i="53"/>
  <c r="N7" i="53"/>
  <c r="Q6" i="53"/>
  <c r="M6" i="53"/>
  <c r="P5" i="53"/>
  <c r="F2" i="53"/>
  <c r="N34" i="52"/>
  <c r="J34" i="52"/>
  <c r="I34" i="52"/>
  <c r="H34" i="52"/>
  <c r="G34" i="52"/>
  <c r="K34" i="52" s="1"/>
  <c r="F34" i="52"/>
  <c r="N33" i="52"/>
  <c r="K33" i="52"/>
  <c r="N32" i="52"/>
  <c r="K32" i="52"/>
  <c r="N31" i="52"/>
  <c r="K31" i="52"/>
  <c r="N30" i="52"/>
  <c r="K30" i="52"/>
  <c r="N29" i="52"/>
  <c r="K29" i="52"/>
  <c r="N28" i="52"/>
  <c r="K28" i="52"/>
  <c r="N27" i="52"/>
  <c r="K27" i="52"/>
  <c r="N26" i="52"/>
  <c r="K26" i="52"/>
  <c r="N25" i="52"/>
  <c r="K25" i="52"/>
  <c r="N24" i="52"/>
  <c r="K24" i="52"/>
  <c r="N23" i="52"/>
  <c r="K23" i="52"/>
  <c r="N22" i="52"/>
  <c r="K22" i="52"/>
  <c r="Q21" i="52"/>
  <c r="N21" i="52"/>
  <c r="K21" i="52"/>
  <c r="Q20" i="52"/>
  <c r="N20" i="52"/>
  <c r="K20" i="52"/>
  <c r="Q19" i="52"/>
  <c r="N19" i="52"/>
  <c r="K19" i="52"/>
  <c r="Q18" i="52"/>
  <c r="N18" i="52"/>
  <c r="K18" i="52"/>
  <c r="Q17" i="52"/>
  <c r="N17" i="52"/>
  <c r="K17" i="52"/>
  <c r="Q16" i="52"/>
  <c r="N16" i="52"/>
  <c r="K16" i="52"/>
  <c r="Q15" i="52"/>
  <c r="N15" i="52"/>
  <c r="K15" i="52"/>
  <c r="N14" i="52"/>
  <c r="K14" i="52"/>
  <c r="N13" i="52"/>
  <c r="K13" i="52"/>
  <c r="Q12" i="52"/>
  <c r="N12" i="52"/>
  <c r="K12" i="52"/>
  <c r="Q11" i="52"/>
  <c r="N11" i="52"/>
  <c r="K11" i="52"/>
  <c r="Q10" i="52"/>
  <c r="N10" i="52"/>
  <c r="Q9" i="52"/>
  <c r="N9" i="52"/>
  <c r="Q8" i="52"/>
  <c r="N8" i="52"/>
  <c r="Q7" i="52"/>
  <c r="N7" i="52"/>
  <c r="Q6" i="52"/>
  <c r="M6" i="52"/>
  <c r="P5" i="52"/>
  <c r="F2" i="52"/>
  <c r="N34" i="51"/>
  <c r="K34" i="51"/>
  <c r="J34" i="51"/>
  <c r="I34" i="51"/>
  <c r="H34" i="51"/>
  <c r="G34" i="51"/>
  <c r="F34" i="51"/>
  <c r="N33" i="51"/>
  <c r="K33" i="51"/>
  <c r="N32" i="51"/>
  <c r="K32" i="51"/>
  <c r="N31" i="51"/>
  <c r="K31" i="51"/>
  <c r="N30" i="51"/>
  <c r="K30" i="51"/>
  <c r="N29" i="51"/>
  <c r="K29" i="51"/>
  <c r="N28" i="51"/>
  <c r="K28" i="51"/>
  <c r="N27" i="51"/>
  <c r="K27" i="51"/>
  <c r="N26" i="51"/>
  <c r="K26" i="51"/>
  <c r="N25" i="51"/>
  <c r="K25" i="51"/>
  <c r="N24" i="51"/>
  <c r="K24" i="51"/>
  <c r="N23" i="51"/>
  <c r="K23" i="51"/>
  <c r="N22" i="51"/>
  <c r="K22" i="51"/>
  <c r="Q21" i="51"/>
  <c r="N21" i="51"/>
  <c r="K21" i="51"/>
  <c r="Q20" i="51"/>
  <c r="N20" i="51"/>
  <c r="K20" i="51"/>
  <c r="Q19" i="51"/>
  <c r="N19" i="51"/>
  <c r="K19" i="51"/>
  <c r="Q18" i="51"/>
  <c r="N18" i="51"/>
  <c r="K18" i="51"/>
  <c r="Q17" i="51"/>
  <c r="N17" i="51"/>
  <c r="K17" i="51"/>
  <c r="Q16" i="51"/>
  <c r="N16" i="51"/>
  <c r="K16" i="51"/>
  <c r="Q15" i="51"/>
  <c r="N15" i="51"/>
  <c r="K15" i="51"/>
  <c r="N14" i="51"/>
  <c r="K14" i="51"/>
  <c r="N13" i="51"/>
  <c r="K13" i="51"/>
  <c r="Q12" i="51"/>
  <c r="N12" i="51"/>
  <c r="K12" i="51"/>
  <c r="Q11" i="51"/>
  <c r="N11" i="51"/>
  <c r="K11" i="51"/>
  <c r="Q10" i="51"/>
  <c r="N10" i="51"/>
  <c r="Q9" i="51"/>
  <c r="N9" i="51"/>
  <c r="Q8" i="51"/>
  <c r="N8" i="51"/>
  <c r="Q7" i="51"/>
  <c r="N7" i="51"/>
  <c r="Q6" i="51"/>
  <c r="M6" i="51"/>
  <c r="P5" i="51"/>
  <c r="F2" i="51"/>
  <c r="N34" i="50"/>
  <c r="J34" i="50"/>
  <c r="I34" i="50"/>
  <c r="K34" i="50" s="1"/>
  <c r="H34" i="50"/>
  <c r="G34" i="50"/>
  <c r="F34" i="50"/>
  <c r="N33" i="50"/>
  <c r="K33" i="50"/>
  <c r="N32" i="50"/>
  <c r="K32" i="50"/>
  <c r="N31" i="50"/>
  <c r="K31" i="50"/>
  <c r="N30" i="50"/>
  <c r="K30" i="50"/>
  <c r="N29" i="50"/>
  <c r="K29" i="50"/>
  <c r="N28" i="50"/>
  <c r="K28" i="50"/>
  <c r="N27" i="50"/>
  <c r="K27" i="50"/>
  <c r="N26" i="50"/>
  <c r="K26" i="50"/>
  <c r="N25" i="50"/>
  <c r="K25" i="50"/>
  <c r="N24" i="50"/>
  <c r="K24" i="50"/>
  <c r="N23" i="50"/>
  <c r="K23" i="50"/>
  <c r="N22" i="50"/>
  <c r="K22" i="50"/>
  <c r="Q21" i="50"/>
  <c r="N21" i="50"/>
  <c r="K21" i="50"/>
  <c r="Q20" i="50"/>
  <c r="N20" i="50"/>
  <c r="K20" i="50"/>
  <c r="Q19" i="50"/>
  <c r="N19" i="50"/>
  <c r="K19" i="50"/>
  <c r="Q18" i="50"/>
  <c r="N18" i="50"/>
  <c r="K18" i="50"/>
  <c r="Q17" i="50"/>
  <c r="N17" i="50"/>
  <c r="K17" i="50"/>
  <c r="Q16" i="50"/>
  <c r="N16" i="50"/>
  <c r="K16" i="50"/>
  <c r="Q15" i="50"/>
  <c r="N15" i="50"/>
  <c r="K15" i="50"/>
  <c r="N14" i="50"/>
  <c r="K14" i="50"/>
  <c r="N13" i="50"/>
  <c r="K13" i="50"/>
  <c r="Q12" i="50"/>
  <c r="N12" i="50"/>
  <c r="K12" i="50"/>
  <c r="Q11" i="50"/>
  <c r="N11" i="50"/>
  <c r="K11" i="50"/>
  <c r="Q10" i="50"/>
  <c r="N10" i="50"/>
  <c r="Q9" i="50"/>
  <c r="N9" i="50"/>
  <c r="Q8" i="50"/>
  <c r="N8" i="50"/>
  <c r="Q7" i="50"/>
  <c r="N7" i="50"/>
  <c r="Q6" i="50"/>
  <c r="M6" i="50"/>
  <c r="P5" i="50"/>
  <c r="F2" i="50"/>
  <c r="N34" i="49"/>
  <c r="J34" i="49"/>
  <c r="I34" i="49"/>
  <c r="H34" i="49"/>
  <c r="G34" i="49"/>
  <c r="K34" i="49" s="1"/>
  <c r="F34" i="49"/>
  <c r="N33" i="49"/>
  <c r="K33" i="49"/>
  <c r="N32" i="49"/>
  <c r="K32" i="49"/>
  <c r="N31" i="49"/>
  <c r="K31" i="49"/>
  <c r="N30" i="49"/>
  <c r="K30" i="49"/>
  <c r="N29" i="49"/>
  <c r="K29" i="49"/>
  <c r="N28" i="49"/>
  <c r="K28" i="49"/>
  <c r="N27" i="49"/>
  <c r="K27" i="49"/>
  <c r="N26" i="49"/>
  <c r="K26" i="49"/>
  <c r="N25" i="49"/>
  <c r="K25" i="49"/>
  <c r="N24" i="49"/>
  <c r="K24" i="49"/>
  <c r="N23" i="49"/>
  <c r="K23" i="49"/>
  <c r="N22" i="49"/>
  <c r="K22" i="49"/>
  <c r="Q21" i="49"/>
  <c r="N21" i="49"/>
  <c r="K21" i="49"/>
  <c r="Q20" i="49"/>
  <c r="N20" i="49"/>
  <c r="K20" i="49"/>
  <c r="Q19" i="49"/>
  <c r="N19" i="49"/>
  <c r="K19" i="49"/>
  <c r="Q18" i="49"/>
  <c r="N18" i="49"/>
  <c r="K18" i="49"/>
  <c r="Q17" i="49"/>
  <c r="N17" i="49"/>
  <c r="K17" i="49"/>
  <c r="Q16" i="49"/>
  <c r="N16" i="49"/>
  <c r="K16" i="49"/>
  <c r="Q15" i="49"/>
  <c r="N15" i="49"/>
  <c r="K15" i="49"/>
  <c r="N14" i="49"/>
  <c r="K14" i="49"/>
  <c r="N13" i="49"/>
  <c r="K13" i="49"/>
  <c r="Q12" i="49"/>
  <c r="N12" i="49"/>
  <c r="K12" i="49"/>
  <c r="Q11" i="49"/>
  <c r="N11" i="49"/>
  <c r="K11" i="49"/>
  <c r="Q10" i="49"/>
  <c r="N10" i="49"/>
  <c r="Q9" i="49"/>
  <c r="N9" i="49"/>
  <c r="Q8" i="49"/>
  <c r="N8" i="49"/>
  <c r="Q7" i="49"/>
  <c r="N7" i="49"/>
  <c r="Q6" i="49"/>
  <c r="M6" i="49"/>
  <c r="P5" i="49"/>
  <c r="F2" i="49"/>
  <c r="N34" i="48"/>
  <c r="J34" i="48"/>
  <c r="I34" i="48"/>
  <c r="H34" i="48"/>
  <c r="G34" i="48"/>
  <c r="K34" i="48" s="1"/>
  <c r="F34" i="48"/>
  <c r="N33" i="48"/>
  <c r="K33" i="48"/>
  <c r="N32" i="48"/>
  <c r="K32" i="48"/>
  <c r="N31" i="48"/>
  <c r="K31" i="48"/>
  <c r="N30" i="48"/>
  <c r="K30" i="48"/>
  <c r="N29" i="48"/>
  <c r="K29" i="48"/>
  <c r="N28" i="48"/>
  <c r="K28" i="48"/>
  <c r="N27" i="48"/>
  <c r="K27" i="48"/>
  <c r="N26" i="48"/>
  <c r="K26" i="48"/>
  <c r="N25" i="48"/>
  <c r="K25" i="48"/>
  <c r="N24" i="48"/>
  <c r="K24" i="48"/>
  <c r="N23" i="48"/>
  <c r="K23" i="48"/>
  <c r="N22" i="48"/>
  <c r="K22" i="48"/>
  <c r="Q21" i="48"/>
  <c r="N21" i="48"/>
  <c r="K21" i="48"/>
  <c r="Q20" i="48"/>
  <c r="N20" i="48"/>
  <c r="K20" i="48"/>
  <c r="Q19" i="48"/>
  <c r="N19" i="48"/>
  <c r="K19" i="48"/>
  <c r="Q18" i="48"/>
  <c r="N18" i="48"/>
  <c r="K18" i="48"/>
  <c r="Q17" i="48"/>
  <c r="N17" i="48"/>
  <c r="K17" i="48"/>
  <c r="Q16" i="48"/>
  <c r="N16" i="48"/>
  <c r="K16" i="48"/>
  <c r="Q15" i="48"/>
  <c r="N15" i="48"/>
  <c r="K15" i="48"/>
  <c r="N14" i="48"/>
  <c r="K14" i="48"/>
  <c r="N13" i="48"/>
  <c r="K13" i="48"/>
  <c r="Q12" i="48"/>
  <c r="N12" i="48"/>
  <c r="K12" i="48"/>
  <c r="Q11" i="48"/>
  <c r="N11" i="48"/>
  <c r="K11" i="48"/>
  <c r="Q10" i="48"/>
  <c r="N10" i="48"/>
  <c r="Q9" i="48"/>
  <c r="N9" i="48"/>
  <c r="Q8" i="48"/>
  <c r="N8" i="48"/>
  <c r="Q7" i="48"/>
  <c r="N7" i="48"/>
  <c r="Q6" i="48"/>
  <c r="M6" i="48"/>
  <c r="P5" i="48"/>
  <c r="F2" i="48"/>
  <c r="N34" i="47"/>
  <c r="K34" i="47"/>
  <c r="J34" i="47"/>
  <c r="I34" i="47"/>
  <c r="H34" i="47"/>
  <c r="G34" i="47"/>
  <c r="F34" i="47"/>
  <c r="N33" i="47"/>
  <c r="K33" i="47"/>
  <c r="N32" i="47"/>
  <c r="K32" i="47"/>
  <c r="N31" i="47"/>
  <c r="K31" i="47"/>
  <c r="N30" i="47"/>
  <c r="K30" i="47"/>
  <c r="N29" i="47"/>
  <c r="K29" i="47"/>
  <c r="N28" i="47"/>
  <c r="K28" i="47"/>
  <c r="N27" i="47"/>
  <c r="K27" i="47"/>
  <c r="N26" i="47"/>
  <c r="K26" i="47"/>
  <c r="N25" i="47"/>
  <c r="K25" i="47"/>
  <c r="N24" i="47"/>
  <c r="K24" i="47"/>
  <c r="N23" i="47"/>
  <c r="K23" i="47"/>
  <c r="N22" i="47"/>
  <c r="K22" i="47"/>
  <c r="Q21" i="47"/>
  <c r="N21" i="47"/>
  <c r="K21" i="47"/>
  <c r="Q20" i="47"/>
  <c r="N20" i="47"/>
  <c r="K20" i="47"/>
  <c r="Q19" i="47"/>
  <c r="N19" i="47"/>
  <c r="K19" i="47"/>
  <c r="Q18" i="47"/>
  <c r="N18" i="47"/>
  <c r="K18" i="47"/>
  <c r="Q17" i="47"/>
  <c r="N17" i="47"/>
  <c r="K17" i="47"/>
  <c r="Q16" i="47"/>
  <c r="N16" i="47"/>
  <c r="K16" i="47"/>
  <c r="Q15" i="47"/>
  <c r="N15" i="47"/>
  <c r="K15" i="47"/>
  <c r="N14" i="47"/>
  <c r="K14" i="47"/>
  <c r="N13" i="47"/>
  <c r="K13" i="47"/>
  <c r="Q12" i="47"/>
  <c r="N12" i="47"/>
  <c r="K12" i="47"/>
  <c r="Q11" i="47"/>
  <c r="N11" i="47"/>
  <c r="K11" i="47"/>
  <c r="Q10" i="47"/>
  <c r="N10" i="47"/>
  <c r="Q9" i="47"/>
  <c r="N9" i="47"/>
  <c r="Q8" i="47"/>
  <c r="N8" i="47"/>
  <c r="Q7" i="47"/>
  <c r="N7" i="47"/>
  <c r="Q6" i="47"/>
  <c r="M6" i="47"/>
  <c r="P5" i="47"/>
  <c r="F2" i="47"/>
  <c r="N34" i="46"/>
  <c r="K34" i="46"/>
  <c r="J34" i="46"/>
  <c r="I34" i="46"/>
  <c r="H34" i="46"/>
  <c r="G34" i="46"/>
  <c r="F34" i="46"/>
  <c r="N33" i="46"/>
  <c r="K33" i="46"/>
  <c r="N32" i="46"/>
  <c r="K32" i="46"/>
  <c r="N31" i="46"/>
  <c r="K31" i="46"/>
  <c r="N30" i="46"/>
  <c r="K30" i="46"/>
  <c r="N29" i="46"/>
  <c r="K29" i="46"/>
  <c r="N28" i="46"/>
  <c r="K28" i="46"/>
  <c r="N27" i="46"/>
  <c r="K27" i="46"/>
  <c r="N26" i="46"/>
  <c r="K26" i="46"/>
  <c r="N25" i="46"/>
  <c r="K25" i="46"/>
  <c r="N24" i="46"/>
  <c r="K24" i="46"/>
  <c r="N23" i="46"/>
  <c r="K23" i="46"/>
  <c r="N22" i="46"/>
  <c r="K22" i="46"/>
  <c r="Q21" i="46"/>
  <c r="N21" i="46"/>
  <c r="K21" i="46"/>
  <c r="Q20" i="46"/>
  <c r="N20" i="46"/>
  <c r="K20" i="46"/>
  <c r="Q19" i="46"/>
  <c r="N19" i="46"/>
  <c r="K19" i="46"/>
  <c r="Q18" i="46"/>
  <c r="N18" i="46"/>
  <c r="K18" i="46"/>
  <c r="Q17" i="46"/>
  <c r="N17" i="46"/>
  <c r="K17" i="46"/>
  <c r="Q16" i="46"/>
  <c r="N16" i="46"/>
  <c r="K16" i="46"/>
  <c r="Q15" i="46"/>
  <c r="N15" i="46"/>
  <c r="K15" i="46"/>
  <c r="N14" i="46"/>
  <c r="K14" i="46"/>
  <c r="N13" i="46"/>
  <c r="K13" i="46"/>
  <c r="Q12" i="46"/>
  <c r="N12" i="46"/>
  <c r="K12" i="46"/>
  <c r="Q11" i="46"/>
  <c r="N11" i="46"/>
  <c r="K11" i="46"/>
  <c r="Q10" i="46"/>
  <c r="N10" i="46"/>
  <c r="Q9" i="46"/>
  <c r="N9" i="46"/>
  <c r="Q8" i="46"/>
  <c r="N8" i="46"/>
  <c r="Q7" i="46"/>
  <c r="N7" i="46"/>
  <c r="Q6" i="46"/>
  <c r="M6" i="46"/>
  <c r="P5" i="46"/>
  <c r="F2" i="46"/>
  <c r="N34" i="45"/>
  <c r="J34" i="45"/>
  <c r="I34" i="45"/>
  <c r="H34" i="45"/>
  <c r="G34" i="45"/>
  <c r="K34" i="45" s="1"/>
  <c r="F34" i="45"/>
  <c r="N33" i="45"/>
  <c r="K33" i="45"/>
  <c r="N32" i="45"/>
  <c r="K32" i="45"/>
  <c r="N31" i="45"/>
  <c r="K31" i="45"/>
  <c r="N30" i="45"/>
  <c r="K30" i="45"/>
  <c r="N29" i="45"/>
  <c r="K29" i="45"/>
  <c r="N28" i="45"/>
  <c r="K28" i="45"/>
  <c r="N27" i="45"/>
  <c r="K27" i="45"/>
  <c r="N26" i="45"/>
  <c r="K26" i="45"/>
  <c r="N25" i="45"/>
  <c r="K25" i="45"/>
  <c r="N24" i="45"/>
  <c r="K24" i="45"/>
  <c r="N23" i="45"/>
  <c r="K23" i="45"/>
  <c r="N22" i="45"/>
  <c r="K22" i="45"/>
  <c r="Q21" i="45"/>
  <c r="N21" i="45"/>
  <c r="K21" i="45"/>
  <c r="Q20" i="45"/>
  <c r="N20" i="45"/>
  <c r="K20" i="45"/>
  <c r="Q19" i="45"/>
  <c r="N19" i="45"/>
  <c r="K19" i="45"/>
  <c r="Q18" i="45"/>
  <c r="N18" i="45"/>
  <c r="K18" i="45"/>
  <c r="Q17" i="45"/>
  <c r="N17" i="45"/>
  <c r="K17" i="45"/>
  <c r="Q16" i="45"/>
  <c r="N16" i="45"/>
  <c r="K16" i="45"/>
  <c r="Q15" i="45"/>
  <c r="N15" i="45"/>
  <c r="K15" i="45"/>
  <c r="N14" i="45"/>
  <c r="K14" i="45"/>
  <c r="N13" i="45"/>
  <c r="K13" i="45"/>
  <c r="Q12" i="45"/>
  <c r="N12" i="45"/>
  <c r="K12" i="45"/>
  <c r="Q11" i="45"/>
  <c r="N11" i="45"/>
  <c r="K11" i="45"/>
  <c r="Q10" i="45"/>
  <c r="N10" i="45"/>
  <c r="Q9" i="45"/>
  <c r="N9" i="45"/>
  <c r="Q8" i="45"/>
  <c r="N8" i="45"/>
  <c r="Q7" i="45"/>
  <c r="N7" i="45"/>
  <c r="Q6" i="45"/>
  <c r="M6" i="45"/>
  <c r="P5" i="45"/>
  <c r="F2" i="45"/>
  <c r="N34" i="44"/>
  <c r="J34" i="44"/>
  <c r="I34" i="44"/>
  <c r="H34" i="44"/>
  <c r="G34" i="44"/>
  <c r="K34" i="44" s="1"/>
  <c r="F34" i="44"/>
  <c r="N33" i="44"/>
  <c r="K33" i="44"/>
  <c r="N32" i="44"/>
  <c r="K32" i="44"/>
  <c r="N31" i="44"/>
  <c r="K31" i="44"/>
  <c r="N30" i="44"/>
  <c r="K30" i="44"/>
  <c r="N29" i="44"/>
  <c r="K29" i="44"/>
  <c r="N28" i="44"/>
  <c r="K28" i="44"/>
  <c r="N27" i="44"/>
  <c r="K27" i="44"/>
  <c r="N26" i="44"/>
  <c r="K26" i="44"/>
  <c r="N25" i="44"/>
  <c r="K25" i="44"/>
  <c r="N24" i="44"/>
  <c r="K24" i="44"/>
  <c r="N23" i="44"/>
  <c r="K23" i="44"/>
  <c r="N22" i="44"/>
  <c r="K22" i="44"/>
  <c r="Q21" i="44"/>
  <c r="N21" i="44"/>
  <c r="K21" i="44"/>
  <c r="Q20" i="44"/>
  <c r="N20" i="44"/>
  <c r="K20" i="44"/>
  <c r="Q19" i="44"/>
  <c r="N19" i="44"/>
  <c r="K19" i="44"/>
  <c r="Q18" i="44"/>
  <c r="N18" i="44"/>
  <c r="K18" i="44"/>
  <c r="Q17" i="44"/>
  <c r="N17" i="44"/>
  <c r="K17" i="44"/>
  <c r="Q16" i="44"/>
  <c r="N16" i="44"/>
  <c r="K16" i="44"/>
  <c r="Q15" i="44"/>
  <c r="N15" i="44"/>
  <c r="K15" i="44"/>
  <c r="N14" i="44"/>
  <c r="K14" i="44"/>
  <c r="N13" i="44"/>
  <c r="K13" i="44"/>
  <c r="Q12" i="44"/>
  <c r="N12" i="44"/>
  <c r="K12" i="44"/>
  <c r="Q11" i="44"/>
  <c r="N11" i="44"/>
  <c r="K11" i="44"/>
  <c r="Q10" i="44"/>
  <c r="N10" i="44"/>
  <c r="Q9" i="44"/>
  <c r="N9" i="44"/>
  <c r="Q8" i="44"/>
  <c r="N8" i="44"/>
  <c r="Q7" i="44"/>
  <c r="N7" i="44"/>
  <c r="Q6" i="44"/>
  <c r="M6" i="44"/>
  <c r="P5" i="44"/>
  <c r="F2" i="44"/>
  <c r="N34" i="43"/>
  <c r="K34" i="43"/>
  <c r="J34" i="43"/>
  <c r="I34" i="43"/>
  <c r="H34" i="43"/>
  <c r="G34" i="43"/>
  <c r="F34" i="43"/>
  <c r="N33" i="43"/>
  <c r="K33" i="43"/>
  <c r="N32" i="43"/>
  <c r="K32" i="43"/>
  <c r="N31" i="43"/>
  <c r="K31" i="43"/>
  <c r="N30" i="43"/>
  <c r="K30" i="43"/>
  <c r="N29" i="43"/>
  <c r="K29" i="43"/>
  <c r="N28" i="43"/>
  <c r="K28" i="43"/>
  <c r="N27" i="43"/>
  <c r="K27" i="43"/>
  <c r="N26" i="43"/>
  <c r="K26" i="43"/>
  <c r="N25" i="43"/>
  <c r="K25" i="43"/>
  <c r="N24" i="43"/>
  <c r="K24" i="43"/>
  <c r="N23" i="43"/>
  <c r="K23" i="43"/>
  <c r="N22" i="43"/>
  <c r="K22" i="43"/>
  <c r="Q21" i="43"/>
  <c r="N21" i="43"/>
  <c r="K21" i="43"/>
  <c r="Q20" i="43"/>
  <c r="N20" i="43"/>
  <c r="K20" i="43"/>
  <c r="Q19" i="43"/>
  <c r="N19" i="43"/>
  <c r="K19" i="43"/>
  <c r="Q18" i="43"/>
  <c r="N18" i="43"/>
  <c r="K18" i="43"/>
  <c r="Q17" i="43"/>
  <c r="N17" i="43"/>
  <c r="K17" i="43"/>
  <c r="Q16" i="43"/>
  <c r="N16" i="43"/>
  <c r="K16" i="43"/>
  <c r="Q15" i="43"/>
  <c r="N15" i="43"/>
  <c r="K15" i="43"/>
  <c r="N14" i="43"/>
  <c r="K14" i="43"/>
  <c r="N13" i="43"/>
  <c r="K13" i="43"/>
  <c r="Q12" i="43"/>
  <c r="N12" i="43"/>
  <c r="K12" i="43"/>
  <c r="Q11" i="43"/>
  <c r="N11" i="43"/>
  <c r="K11" i="43"/>
  <c r="Q10" i="43"/>
  <c r="N10" i="43"/>
  <c r="Q9" i="43"/>
  <c r="N9" i="43"/>
  <c r="Q8" i="43"/>
  <c r="N8" i="43"/>
  <c r="Q7" i="43"/>
  <c r="N7" i="43"/>
  <c r="Q6" i="43"/>
  <c r="M6" i="43"/>
  <c r="P5" i="43"/>
  <c r="F2" i="43"/>
  <c r="N34" i="42"/>
  <c r="J34" i="42"/>
  <c r="I34" i="42"/>
  <c r="K34" i="42" s="1"/>
  <c r="H34" i="42"/>
  <c r="G34" i="42"/>
  <c r="F34" i="42"/>
  <c r="N33" i="42"/>
  <c r="K33" i="42"/>
  <c r="N32" i="42"/>
  <c r="K32" i="42"/>
  <c r="N31" i="42"/>
  <c r="K31" i="42"/>
  <c r="N30" i="42"/>
  <c r="K30" i="42"/>
  <c r="N29" i="42"/>
  <c r="K29" i="42"/>
  <c r="N28" i="42"/>
  <c r="K28" i="42"/>
  <c r="N27" i="42"/>
  <c r="K27" i="42"/>
  <c r="N26" i="42"/>
  <c r="K26" i="42"/>
  <c r="N25" i="42"/>
  <c r="K25" i="42"/>
  <c r="N24" i="42"/>
  <c r="K24" i="42"/>
  <c r="N23" i="42"/>
  <c r="K23" i="42"/>
  <c r="N22" i="42"/>
  <c r="K22" i="42"/>
  <c r="Q21" i="42"/>
  <c r="N21" i="42"/>
  <c r="K21" i="42"/>
  <c r="Q20" i="42"/>
  <c r="N20" i="42"/>
  <c r="K20" i="42"/>
  <c r="Q19" i="42"/>
  <c r="N19" i="42"/>
  <c r="K19" i="42"/>
  <c r="Q18" i="42"/>
  <c r="N18" i="42"/>
  <c r="K18" i="42"/>
  <c r="Q17" i="42"/>
  <c r="N17" i="42"/>
  <c r="K17" i="42"/>
  <c r="Q16" i="42"/>
  <c r="N16" i="42"/>
  <c r="K16" i="42"/>
  <c r="Q15" i="42"/>
  <c r="N15" i="42"/>
  <c r="K15" i="42"/>
  <c r="N14" i="42"/>
  <c r="K14" i="42"/>
  <c r="N13" i="42"/>
  <c r="K13" i="42"/>
  <c r="Q12" i="42"/>
  <c r="N12" i="42"/>
  <c r="K12" i="42"/>
  <c r="Q11" i="42"/>
  <c r="N11" i="42"/>
  <c r="K11" i="42"/>
  <c r="Q10" i="42"/>
  <c r="N10" i="42"/>
  <c r="Q9" i="42"/>
  <c r="N9" i="42"/>
  <c r="Q8" i="42"/>
  <c r="N8" i="42"/>
  <c r="Q7" i="42"/>
  <c r="N7" i="42"/>
  <c r="Q6" i="42"/>
  <c r="M6" i="42"/>
  <c r="P5" i="42"/>
  <c r="F2" i="42"/>
  <c r="N34" i="41"/>
  <c r="J34" i="41"/>
  <c r="I34" i="41"/>
  <c r="H34" i="41"/>
  <c r="G34" i="41"/>
  <c r="K34" i="41" s="1"/>
  <c r="F34" i="41"/>
  <c r="N33" i="41"/>
  <c r="K33" i="41"/>
  <c r="N32" i="41"/>
  <c r="K32" i="41"/>
  <c r="N31" i="41"/>
  <c r="K31" i="41"/>
  <c r="N30" i="41"/>
  <c r="K30" i="41"/>
  <c r="N29" i="41"/>
  <c r="K29" i="41"/>
  <c r="N28" i="41"/>
  <c r="K28" i="41"/>
  <c r="N27" i="41"/>
  <c r="K27" i="41"/>
  <c r="N26" i="41"/>
  <c r="K26" i="41"/>
  <c r="N25" i="41"/>
  <c r="K25" i="41"/>
  <c r="N24" i="41"/>
  <c r="K24" i="41"/>
  <c r="N23" i="41"/>
  <c r="K23" i="41"/>
  <c r="N22" i="41"/>
  <c r="K22" i="41"/>
  <c r="Q21" i="41"/>
  <c r="N21" i="41"/>
  <c r="K21" i="41"/>
  <c r="Q20" i="41"/>
  <c r="N20" i="41"/>
  <c r="K20" i="41"/>
  <c r="Q19" i="41"/>
  <c r="N19" i="41"/>
  <c r="K19" i="41"/>
  <c r="Q18" i="41"/>
  <c r="N18" i="41"/>
  <c r="K18" i="41"/>
  <c r="Q17" i="41"/>
  <c r="N17" i="41"/>
  <c r="K17" i="41"/>
  <c r="Q16" i="41"/>
  <c r="N16" i="41"/>
  <c r="K16" i="41"/>
  <c r="Q15" i="41"/>
  <c r="N15" i="41"/>
  <c r="K15" i="41"/>
  <c r="N14" i="41"/>
  <c r="K14" i="41"/>
  <c r="N13" i="41"/>
  <c r="K13" i="41"/>
  <c r="Q12" i="41"/>
  <c r="N12" i="41"/>
  <c r="K12" i="41"/>
  <c r="Q11" i="41"/>
  <c r="N11" i="41"/>
  <c r="K11" i="41"/>
  <c r="Q10" i="41"/>
  <c r="N10" i="41"/>
  <c r="Q9" i="41"/>
  <c r="N9" i="41"/>
  <c r="Q8" i="41"/>
  <c r="N8" i="41"/>
  <c r="Q7" i="41"/>
  <c r="N7" i="41"/>
  <c r="Q6" i="41"/>
  <c r="M6" i="41"/>
  <c r="P5" i="41"/>
  <c r="F2" i="41"/>
  <c r="N34" i="40"/>
  <c r="J34" i="40"/>
  <c r="I34" i="40"/>
  <c r="H34" i="40"/>
  <c r="G34" i="40"/>
  <c r="K34" i="40" s="1"/>
  <c r="F34" i="40"/>
  <c r="N33" i="40"/>
  <c r="K33" i="40"/>
  <c r="N32" i="40"/>
  <c r="K32" i="40"/>
  <c r="N31" i="40"/>
  <c r="K31" i="40"/>
  <c r="N30" i="40"/>
  <c r="K30" i="40"/>
  <c r="N29" i="40"/>
  <c r="K29" i="40"/>
  <c r="N28" i="40"/>
  <c r="K28" i="40"/>
  <c r="N27" i="40"/>
  <c r="K27" i="40"/>
  <c r="N26" i="40"/>
  <c r="K26" i="40"/>
  <c r="N25" i="40"/>
  <c r="K25" i="40"/>
  <c r="N24" i="40"/>
  <c r="K24" i="40"/>
  <c r="N23" i="40"/>
  <c r="K23" i="40"/>
  <c r="N22" i="40"/>
  <c r="K22" i="40"/>
  <c r="Q21" i="40"/>
  <c r="N21" i="40"/>
  <c r="K21" i="40"/>
  <c r="Q20" i="40"/>
  <c r="N20" i="40"/>
  <c r="K20" i="40"/>
  <c r="Q19" i="40"/>
  <c r="N19" i="40"/>
  <c r="K19" i="40"/>
  <c r="Q18" i="40"/>
  <c r="N18" i="40"/>
  <c r="K18" i="40"/>
  <c r="Q17" i="40"/>
  <c r="N17" i="40"/>
  <c r="K17" i="40"/>
  <c r="Q16" i="40"/>
  <c r="N16" i="40"/>
  <c r="K16" i="40"/>
  <c r="Q15" i="40"/>
  <c r="N15" i="40"/>
  <c r="K15" i="40"/>
  <c r="N14" i="40"/>
  <c r="K14" i="40"/>
  <c r="N13" i="40"/>
  <c r="K13" i="40"/>
  <c r="Q12" i="40"/>
  <c r="N12" i="40"/>
  <c r="K12" i="40"/>
  <c r="Q11" i="40"/>
  <c r="N11" i="40"/>
  <c r="K11" i="40"/>
  <c r="Q10" i="40"/>
  <c r="N10" i="40"/>
  <c r="Q9" i="40"/>
  <c r="N9" i="40"/>
  <c r="Q8" i="40"/>
  <c r="N8" i="40"/>
  <c r="Q7" i="40"/>
  <c r="N7" i="40"/>
  <c r="Q6" i="40"/>
  <c r="M6" i="40"/>
  <c r="P5" i="40"/>
  <c r="F2" i="40"/>
  <c r="N34" i="39"/>
  <c r="K34" i="39"/>
  <c r="J34" i="39"/>
  <c r="I34" i="39"/>
  <c r="H34" i="39"/>
  <c r="G34" i="39"/>
  <c r="F34" i="39"/>
  <c r="N33" i="39"/>
  <c r="K33" i="39"/>
  <c r="N32" i="39"/>
  <c r="K32" i="39"/>
  <c r="N31" i="39"/>
  <c r="K31" i="39"/>
  <c r="N30" i="39"/>
  <c r="K30" i="39"/>
  <c r="N29" i="39"/>
  <c r="K29" i="39"/>
  <c r="N28" i="39"/>
  <c r="K28" i="39"/>
  <c r="N27" i="39"/>
  <c r="K27" i="39"/>
  <c r="N26" i="39"/>
  <c r="K26" i="39"/>
  <c r="N25" i="39"/>
  <c r="K25" i="39"/>
  <c r="N24" i="39"/>
  <c r="K24" i="39"/>
  <c r="N23" i="39"/>
  <c r="K23" i="39"/>
  <c r="N22" i="39"/>
  <c r="K22" i="39"/>
  <c r="Q21" i="39"/>
  <c r="N21" i="39"/>
  <c r="K21" i="39"/>
  <c r="Q20" i="39"/>
  <c r="N20" i="39"/>
  <c r="K20" i="39"/>
  <c r="Q19" i="39"/>
  <c r="N19" i="39"/>
  <c r="K19" i="39"/>
  <c r="Q18" i="39"/>
  <c r="N18" i="39"/>
  <c r="K18" i="39"/>
  <c r="Q17" i="39"/>
  <c r="N17" i="39"/>
  <c r="K17" i="39"/>
  <c r="Q16" i="39"/>
  <c r="N16" i="39"/>
  <c r="K16" i="39"/>
  <c r="Q15" i="39"/>
  <c r="N15" i="39"/>
  <c r="K15" i="39"/>
  <c r="N14" i="39"/>
  <c r="K14" i="39"/>
  <c r="N13" i="39"/>
  <c r="K13" i="39"/>
  <c r="Q12" i="39"/>
  <c r="N12" i="39"/>
  <c r="K12" i="39"/>
  <c r="Q11" i="39"/>
  <c r="N11" i="39"/>
  <c r="K11" i="39"/>
  <c r="Q10" i="39"/>
  <c r="N10" i="39"/>
  <c r="Q9" i="39"/>
  <c r="N9" i="39"/>
  <c r="Q8" i="39"/>
  <c r="N8" i="39"/>
  <c r="Q7" i="39"/>
  <c r="N7" i="39"/>
  <c r="Q6" i="39"/>
  <c r="M6" i="39"/>
  <c r="P5" i="39"/>
  <c r="F2" i="39"/>
  <c r="N34" i="38"/>
  <c r="J34" i="38"/>
  <c r="I34" i="38"/>
  <c r="H34" i="38"/>
  <c r="G34" i="38"/>
  <c r="F34" i="38"/>
  <c r="K34" i="38" s="1"/>
  <c r="N33" i="38"/>
  <c r="K33" i="38"/>
  <c r="N32" i="38"/>
  <c r="K32" i="38"/>
  <c r="N31" i="38"/>
  <c r="K31" i="38"/>
  <c r="N30" i="38"/>
  <c r="K30" i="38"/>
  <c r="N29" i="38"/>
  <c r="K29" i="38"/>
  <c r="N28" i="38"/>
  <c r="K28" i="38"/>
  <c r="N27" i="38"/>
  <c r="K27" i="38"/>
  <c r="N26" i="38"/>
  <c r="K26" i="38"/>
  <c r="N25" i="38"/>
  <c r="K25" i="38"/>
  <c r="N24" i="38"/>
  <c r="K24" i="38"/>
  <c r="N23" i="38"/>
  <c r="K23" i="38"/>
  <c r="N22" i="38"/>
  <c r="K22" i="38"/>
  <c r="Q21" i="38"/>
  <c r="N21" i="38"/>
  <c r="K21" i="38"/>
  <c r="Q20" i="38"/>
  <c r="N20" i="38"/>
  <c r="K20" i="38"/>
  <c r="Q19" i="38"/>
  <c r="N19" i="38"/>
  <c r="K19" i="38"/>
  <c r="Q18" i="38"/>
  <c r="N18" i="38"/>
  <c r="K18" i="38"/>
  <c r="Q17" i="38"/>
  <c r="N17" i="38"/>
  <c r="K17" i="38"/>
  <c r="Q16" i="38"/>
  <c r="N16" i="38"/>
  <c r="K16" i="38"/>
  <c r="Q15" i="38"/>
  <c r="N15" i="38"/>
  <c r="K15" i="38"/>
  <c r="N14" i="38"/>
  <c r="K14" i="38"/>
  <c r="N13" i="38"/>
  <c r="K13" i="38"/>
  <c r="Q12" i="38"/>
  <c r="N12" i="38"/>
  <c r="K12" i="38"/>
  <c r="Q11" i="38"/>
  <c r="N11" i="38"/>
  <c r="K11" i="38"/>
  <c r="Q10" i="38"/>
  <c r="N10" i="38"/>
  <c r="Q9" i="38"/>
  <c r="N9" i="38"/>
  <c r="Q8" i="38"/>
  <c r="N8" i="38"/>
  <c r="Q7" i="38"/>
  <c r="N7" i="38"/>
  <c r="Q6" i="38"/>
  <c r="M6" i="38"/>
  <c r="P5" i="38"/>
  <c r="F2" i="38"/>
  <c r="N34" i="37"/>
  <c r="J34" i="37"/>
  <c r="I34" i="37"/>
  <c r="H34" i="37"/>
  <c r="G34" i="37"/>
  <c r="F34" i="37"/>
  <c r="K34" i="37" s="1"/>
  <c r="N33" i="37"/>
  <c r="K33" i="37"/>
  <c r="N32" i="37"/>
  <c r="K32" i="37"/>
  <c r="N31" i="37"/>
  <c r="K31" i="37"/>
  <c r="N30" i="37"/>
  <c r="K30" i="37"/>
  <c r="N29" i="37"/>
  <c r="K29" i="37"/>
  <c r="N28" i="37"/>
  <c r="K28" i="37"/>
  <c r="N27" i="37"/>
  <c r="K27" i="37"/>
  <c r="N26" i="37"/>
  <c r="K26" i="37"/>
  <c r="N25" i="37"/>
  <c r="K25" i="37"/>
  <c r="N24" i="37"/>
  <c r="K24" i="37"/>
  <c r="N23" i="37"/>
  <c r="K23" i="37"/>
  <c r="N22" i="37"/>
  <c r="K22" i="37"/>
  <c r="Q21" i="37"/>
  <c r="N21" i="37"/>
  <c r="K21" i="37"/>
  <c r="Q20" i="37"/>
  <c r="N20" i="37"/>
  <c r="K20" i="37"/>
  <c r="Q19" i="37"/>
  <c r="N19" i="37"/>
  <c r="K19" i="37"/>
  <c r="Q18" i="37"/>
  <c r="N18" i="37"/>
  <c r="K18" i="37"/>
  <c r="Q17" i="37"/>
  <c r="N17" i="37"/>
  <c r="K17" i="37"/>
  <c r="Q16" i="37"/>
  <c r="N16" i="37"/>
  <c r="K16" i="37"/>
  <c r="Q15" i="37"/>
  <c r="N15" i="37"/>
  <c r="K15" i="37"/>
  <c r="N14" i="37"/>
  <c r="K14" i="37"/>
  <c r="N13" i="37"/>
  <c r="K13" i="37"/>
  <c r="Q12" i="37"/>
  <c r="N12" i="37"/>
  <c r="K12" i="37"/>
  <c r="Q11" i="37"/>
  <c r="N11" i="37"/>
  <c r="K11" i="37"/>
  <c r="Q10" i="37"/>
  <c r="N10" i="37"/>
  <c r="Q9" i="37"/>
  <c r="N9" i="37"/>
  <c r="Q8" i="37"/>
  <c r="N8" i="37"/>
  <c r="Q7" i="37"/>
  <c r="N7" i="37"/>
  <c r="Q6" i="37"/>
  <c r="M6" i="37"/>
  <c r="P5" i="37"/>
  <c r="F2" i="37"/>
  <c r="N34" i="36"/>
  <c r="J34" i="36"/>
  <c r="I34" i="36"/>
  <c r="H34" i="36"/>
  <c r="G34" i="36"/>
  <c r="K34" i="36" s="1"/>
  <c r="F34" i="36"/>
  <c r="N33" i="36"/>
  <c r="K33" i="36"/>
  <c r="N32" i="36"/>
  <c r="K32" i="36"/>
  <c r="N31" i="36"/>
  <c r="K31" i="36"/>
  <c r="N30" i="36"/>
  <c r="K30" i="36"/>
  <c r="N29" i="36"/>
  <c r="K29" i="36"/>
  <c r="N28" i="36"/>
  <c r="K28" i="36"/>
  <c r="N27" i="36"/>
  <c r="K27" i="36"/>
  <c r="N26" i="36"/>
  <c r="K26" i="36"/>
  <c r="N25" i="36"/>
  <c r="K25" i="36"/>
  <c r="N24" i="36"/>
  <c r="K24" i="36"/>
  <c r="N23" i="36"/>
  <c r="K23" i="36"/>
  <c r="N22" i="36"/>
  <c r="K22" i="36"/>
  <c r="Q21" i="36"/>
  <c r="N21" i="36"/>
  <c r="K21" i="36"/>
  <c r="Q20" i="36"/>
  <c r="N20" i="36"/>
  <c r="K20" i="36"/>
  <c r="Q19" i="36"/>
  <c r="N19" i="36"/>
  <c r="K19" i="36"/>
  <c r="Q18" i="36"/>
  <c r="N18" i="36"/>
  <c r="K18" i="36"/>
  <c r="Q17" i="36"/>
  <c r="N17" i="36"/>
  <c r="K17" i="36"/>
  <c r="Q16" i="36"/>
  <c r="N16" i="36"/>
  <c r="K16" i="36"/>
  <c r="Q15" i="36"/>
  <c r="N15" i="36"/>
  <c r="K15" i="36"/>
  <c r="N14" i="36"/>
  <c r="K14" i="36"/>
  <c r="N13" i="36"/>
  <c r="K13" i="36"/>
  <c r="Q12" i="36"/>
  <c r="N12" i="36"/>
  <c r="K12" i="36"/>
  <c r="Q11" i="36"/>
  <c r="N11" i="36"/>
  <c r="K11" i="36"/>
  <c r="Q10" i="36"/>
  <c r="N10" i="36"/>
  <c r="Q9" i="36"/>
  <c r="N9" i="36"/>
  <c r="Q8" i="36"/>
  <c r="N8" i="36"/>
  <c r="Q7" i="36"/>
  <c r="N7" i="36"/>
  <c r="Q6" i="36"/>
  <c r="M6" i="36"/>
  <c r="P5" i="36"/>
  <c r="F2" i="36"/>
  <c r="N34" i="35"/>
  <c r="J34" i="35"/>
  <c r="I34" i="35"/>
  <c r="K34" i="35" s="1"/>
  <c r="H34" i="35"/>
  <c r="G34" i="35"/>
  <c r="F34" i="35"/>
  <c r="N33" i="35"/>
  <c r="K33" i="35"/>
  <c r="N32" i="35"/>
  <c r="K32" i="35"/>
  <c r="N31" i="35"/>
  <c r="K31" i="35"/>
  <c r="N30" i="35"/>
  <c r="K30" i="35"/>
  <c r="N29" i="35"/>
  <c r="K29" i="35"/>
  <c r="N28" i="35"/>
  <c r="K28" i="35"/>
  <c r="N27" i="35"/>
  <c r="K27" i="35"/>
  <c r="N26" i="35"/>
  <c r="K26" i="35"/>
  <c r="N25" i="35"/>
  <c r="K25" i="35"/>
  <c r="N24" i="35"/>
  <c r="K24" i="35"/>
  <c r="N23" i="35"/>
  <c r="K23" i="35"/>
  <c r="N22" i="35"/>
  <c r="K22" i="35"/>
  <c r="Q21" i="35"/>
  <c r="N21" i="35"/>
  <c r="K21" i="35"/>
  <c r="Q20" i="35"/>
  <c r="N20" i="35"/>
  <c r="K20" i="35"/>
  <c r="Q19" i="35"/>
  <c r="N19" i="35"/>
  <c r="K19" i="35"/>
  <c r="Q18" i="35"/>
  <c r="N18" i="35"/>
  <c r="K18" i="35"/>
  <c r="Q17" i="35"/>
  <c r="N17" i="35"/>
  <c r="K17" i="35"/>
  <c r="Q16" i="35"/>
  <c r="N16" i="35"/>
  <c r="K16" i="35"/>
  <c r="Q15" i="35"/>
  <c r="N15" i="35"/>
  <c r="K15" i="35"/>
  <c r="N14" i="35"/>
  <c r="K14" i="35"/>
  <c r="N13" i="35"/>
  <c r="K13" i="35"/>
  <c r="Q12" i="35"/>
  <c r="N12" i="35"/>
  <c r="K12" i="35"/>
  <c r="Q11" i="35"/>
  <c r="N11" i="35"/>
  <c r="K11" i="35"/>
  <c r="Q10" i="35"/>
  <c r="N10" i="35"/>
  <c r="Q9" i="35"/>
  <c r="N9" i="35"/>
  <c r="Q8" i="35"/>
  <c r="N8" i="35"/>
  <c r="Q7" i="35"/>
  <c r="N7" i="35"/>
  <c r="Q6" i="35"/>
  <c r="M6" i="35"/>
  <c r="P5" i="35"/>
  <c r="F2" i="35"/>
  <c r="N34" i="34"/>
  <c r="K34" i="34"/>
  <c r="J34" i="34"/>
  <c r="I34" i="34"/>
  <c r="H34" i="34"/>
  <c r="G34" i="34"/>
  <c r="F34" i="34"/>
  <c r="N33" i="34"/>
  <c r="K33" i="34"/>
  <c r="N32" i="34"/>
  <c r="K32" i="34"/>
  <c r="N31" i="34"/>
  <c r="K31" i="34"/>
  <c r="N30" i="34"/>
  <c r="K30" i="34"/>
  <c r="N29" i="34"/>
  <c r="K29" i="34"/>
  <c r="N28" i="34"/>
  <c r="K28" i="34"/>
  <c r="N27" i="34"/>
  <c r="K27" i="34"/>
  <c r="N26" i="34"/>
  <c r="K26" i="34"/>
  <c r="N25" i="34"/>
  <c r="K25" i="34"/>
  <c r="N24" i="34"/>
  <c r="K24" i="34"/>
  <c r="N23" i="34"/>
  <c r="K23" i="34"/>
  <c r="N22" i="34"/>
  <c r="K22" i="34"/>
  <c r="Q21" i="34"/>
  <c r="N21" i="34"/>
  <c r="K21" i="34"/>
  <c r="Q20" i="34"/>
  <c r="N20" i="34"/>
  <c r="K20" i="34"/>
  <c r="Q19" i="34"/>
  <c r="N19" i="34"/>
  <c r="K19" i="34"/>
  <c r="Q18" i="34"/>
  <c r="N18" i="34"/>
  <c r="K18" i="34"/>
  <c r="Q17" i="34"/>
  <c r="N17" i="34"/>
  <c r="K17" i="34"/>
  <c r="Q16" i="34"/>
  <c r="N16" i="34"/>
  <c r="K16" i="34"/>
  <c r="Q15" i="34"/>
  <c r="N15" i="34"/>
  <c r="K15" i="34"/>
  <c r="N14" i="34"/>
  <c r="K14" i="34"/>
  <c r="N13" i="34"/>
  <c r="K13" i="34"/>
  <c r="Q12" i="34"/>
  <c r="N12" i="34"/>
  <c r="K12" i="34"/>
  <c r="Q11" i="34"/>
  <c r="N11" i="34"/>
  <c r="K11" i="34"/>
  <c r="Q10" i="34"/>
  <c r="N10" i="34"/>
  <c r="Q9" i="34"/>
  <c r="N9" i="34"/>
  <c r="Q8" i="34"/>
  <c r="N8" i="34"/>
  <c r="Q7" i="34"/>
  <c r="N7" i="34"/>
  <c r="Q6" i="34"/>
  <c r="M6" i="34"/>
  <c r="P5" i="34"/>
  <c r="F2" i="34"/>
  <c r="N34" i="33"/>
  <c r="J34" i="33"/>
  <c r="I34" i="33"/>
  <c r="H34" i="33"/>
  <c r="G34" i="33"/>
  <c r="K34" i="33" s="1"/>
  <c r="F34" i="33"/>
  <c r="N33" i="33"/>
  <c r="K33" i="33"/>
  <c r="N32" i="33"/>
  <c r="K32" i="33"/>
  <c r="N31" i="33"/>
  <c r="K31" i="33"/>
  <c r="N30" i="33"/>
  <c r="K30" i="33"/>
  <c r="N29" i="33"/>
  <c r="K29" i="33"/>
  <c r="N28" i="33"/>
  <c r="K28" i="33"/>
  <c r="N27" i="33"/>
  <c r="K27" i="33"/>
  <c r="N26" i="33"/>
  <c r="K26" i="33"/>
  <c r="N25" i="33"/>
  <c r="K25" i="33"/>
  <c r="N24" i="33"/>
  <c r="K24" i="33"/>
  <c r="N23" i="33"/>
  <c r="K23" i="33"/>
  <c r="N22" i="33"/>
  <c r="K22" i="33"/>
  <c r="Q21" i="33"/>
  <c r="N21" i="33"/>
  <c r="K21" i="33"/>
  <c r="Q20" i="33"/>
  <c r="N20" i="33"/>
  <c r="K20" i="33"/>
  <c r="Q19" i="33"/>
  <c r="N19" i="33"/>
  <c r="K19" i="33"/>
  <c r="Q18" i="33"/>
  <c r="N18" i="33"/>
  <c r="K18" i="33"/>
  <c r="Q17" i="33"/>
  <c r="N17" i="33"/>
  <c r="K17" i="33"/>
  <c r="Q16" i="33"/>
  <c r="N16" i="33"/>
  <c r="K16" i="33"/>
  <c r="Q15" i="33"/>
  <c r="N15" i="33"/>
  <c r="K15" i="33"/>
  <c r="N14" i="33"/>
  <c r="K14" i="33"/>
  <c r="N13" i="33"/>
  <c r="K13" i="33"/>
  <c r="Q12" i="33"/>
  <c r="N12" i="33"/>
  <c r="K12" i="33"/>
  <c r="Q11" i="33"/>
  <c r="N11" i="33"/>
  <c r="K11" i="33"/>
  <c r="Q10" i="33"/>
  <c r="N10" i="33"/>
  <c r="Q9" i="33"/>
  <c r="N9" i="33"/>
  <c r="Q8" i="33"/>
  <c r="N8" i="33"/>
  <c r="Q7" i="33"/>
  <c r="N7" i="33"/>
  <c r="Q6" i="33"/>
  <c r="M6" i="33"/>
  <c r="P5" i="33"/>
  <c r="F2" i="33"/>
  <c r="N34" i="32"/>
  <c r="J34" i="32"/>
  <c r="I34" i="32"/>
  <c r="H34" i="32"/>
  <c r="G34" i="32"/>
  <c r="K34" i="32" s="1"/>
  <c r="F34" i="32"/>
  <c r="N33" i="32"/>
  <c r="K33" i="32"/>
  <c r="N32" i="32"/>
  <c r="K32" i="32"/>
  <c r="N31" i="32"/>
  <c r="K31" i="32"/>
  <c r="N30" i="32"/>
  <c r="K30" i="32"/>
  <c r="N29" i="32"/>
  <c r="K29" i="32"/>
  <c r="N28" i="32"/>
  <c r="K28" i="32"/>
  <c r="N27" i="32"/>
  <c r="K27" i="32"/>
  <c r="N26" i="32"/>
  <c r="K26" i="32"/>
  <c r="N25" i="32"/>
  <c r="K25" i="32"/>
  <c r="N24" i="32"/>
  <c r="K24" i="32"/>
  <c r="N23" i="32"/>
  <c r="K23" i="32"/>
  <c r="N22" i="32"/>
  <c r="K22" i="32"/>
  <c r="Q21" i="32"/>
  <c r="N21" i="32"/>
  <c r="K21" i="32"/>
  <c r="Q20" i="32"/>
  <c r="N20" i="32"/>
  <c r="K20" i="32"/>
  <c r="Q19" i="32"/>
  <c r="N19" i="32"/>
  <c r="K19" i="32"/>
  <c r="Q18" i="32"/>
  <c r="N18" i="32"/>
  <c r="K18" i="32"/>
  <c r="Q17" i="32"/>
  <c r="N17" i="32"/>
  <c r="K17" i="32"/>
  <c r="Q16" i="32"/>
  <c r="N16" i="32"/>
  <c r="K16" i="32"/>
  <c r="Q15" i="32"/>
  <c r="N15" i="32"/>
  <c r="K15" i="32"/>
  <c r="N14" i="32"/>
  <c r="K14" i="32"/>
  <c r="N13" i="32"/>
  <c r="K13" i="32"/>
  <c r="Q12" i="32"/>
  <c r="N12" i="32"/>
  <c r="K12" i="32"/>
  <c r="Q11" i="32"/>
  <c r="N11" i="32"/>
  <c r="K11" i="32"/>
  <c r="Q10" i="32"/>
  <c r="N10" i="32"/>
  <c r="Q9" i="32"/>
  <c r="N9" i="32"/>
  <c r="Q8" i="32"/>
  <c r="N8" i="32"/>
  <c r="Q7" i="32"/>
  <c r="N7" i="32"/>
  <c r="Q6" i="32"/>
  <c r="M6" i="32"/>
  <c r="P5" i="32"/>
  <c r="F2" i="32"/>
  <c r="N34" i="31"/>
  <c r="J34" i="31"/>
  <c r="I34" i="31"/>
  <c r="K34" i="31" s="1"/>
  <c r="H34" i="31"/>
  <c r="G34" i="31"/>
  <c r="F34" i="31"/>
  <c r="N33" i="31"/>
  <c r="K33" i="31"/>
  <c r="N32" i="31"/>
  <c r="K32" i="31"/>
  <c r="N31" i="31"/>
  <c r="K31" i="31"/>
  <c r="N30" i="31"/>
  <c r="K30" i="31"/>
  <c r="N29" i="31"/>
  <c r="K29" i="31"/>
  <c r="N28" i="31"/>
  <c r="K28" i="31"/>
  <c r="N27" i="31"/>
  <c r="K27" i="31"/>
  <c r="N26" i="31"/>
  <c r="K26" i="31"/>
  <c r="N25" i="31"/>
  <c r="K25" i="31"/>
  <c r="N24" i="31"/>
  <c r="K24" i="31"/>
  <c r="N23" i="31"/>
  <c r="K23" i="31"/>
  <c r="N22" i="31"/>
  <c r="K22" i="31"/>
  <c r="Q21" i="31"/>
  <c r="N21" i="31"/>
  <c r="K21" i="31"/>
  <c r="Q20" i="31"/>
  <c r="N20" i="31"/>
  <c r="K20" i="31"/>
  <c r="Q19" i="31"/>
  <c r="N19" i="31"/>
  <c r="K19" i="31"/>
  <c r="Q18" i="31"/>
  <c r="N18" i="31"/>
  <c r="K18" i="31"/>
  <c r="Q17" i="31"/>
  <c r="N17" i="31"/>
  <c r="K17" i="31"/>
  <c r="Q16" i="31"/>
  <c r="N16" i="31"/>
  <c r="K16" i="31"/>
  <c r="Q15" i="31"/>
  <c r="N15" i="31"/>
  <c r="K15" i="31"/>
  <c r="N14" i="31"/>
  <c r="K14" i="31"/>
  <c r="N13" i="31"/>
  <c r="K13" i="31"/>
  <c r="Q12" i="31"/>
  <c r="N12" i="31"/>
  <c r="K12" i="31"/>
  <c r="Q11" i="31"/>
  <c r="N11" i="31"/>
  <c r="K11" i="31"/>
  <c r="Q10" i="31"/>
  <c r="N10" i="31"/>
  <c r="Q9" i="31"/>
  <c r="N9" i="31"/>
  <c r="Q8" i="31"/>
  <c r="N8" i="31"/>
  <c r="Q7" i="31"/>
  <c r="N7" i="31"/>
  <c r="Q6" i="31"/>
  <c r="M6" i="31"/>
  <c r="P5" i="31"/>
  <c r="F2" i="31"/>
  <c r="N34" i="30"/>
  <c r="K34" i="30"/>
  <c r="J34" i="30"/>
  <c r="I34" i="30"/>
  <c r="H34" i="30"/>
  <c r="G34" i="30"/>
  <c r="F34" i="30"/>
  <c r="N33" i="30"/>
  <c r="K33" i="30"/>
  <c r="N32" i="30"/>
  <c r="K32" i="30"/>
  <c r="N31" i="30"/>
  <c r="K31" i="30"/>
  <c r="N30" i="30"/>
  <c r="K30" i="30"/>
  <c r="N29" i="30"/>
  <c r="K29" i="30"/>
  <c r="N28" i="30"/>
  <c r="K28" i="30"/>
  <c r="N27" i="30"/>
  <c r="K27" i="30"/>
  <c r="N26" i="30"/>
  <c r="K26" i="30"/>
  <c r="N25" i="30"/>
  <c r="K25" i="30"/>
  <c r="N24" i="30"/>
  <c r="K24" i="30"/>
  <c r="N23" i="30"/>
  <c r="K23" i="30"/>
  <c r="N22" i="30"/>
  <c r="K22" i="30"/>
  <c r="Q21" i="30"/>
  <c r="N21" i="30"/>
  <c r="K21" i="30"/>
  <c r="Q20" i="30"/>
  <c r="N20" i="30"/>
  <c r="K20" i="30"/>
  <c r="Q19" i="30"/>
  <c r="N19" i="30"/>
  <c r="K19" i="30"/>
  <c r="Q18" i="30"/>
  <c r="N18" i="30"/>
  <c r="K18" i="30"/>
  <c r="Q17" i="30"/>
  <c r="N17" i="30"/>
  <c r="K17" i="30"/>
  <c r="Q16" i="30"/>
  <c r="N16" i="30"/>
  <c r="K16" i="30"/>
  <c r="Q15" i="30"/>
  <c r="N15" i="30"/>
  <c r="K15" i="30"/>
  <c r="N14" i="30"/>
  <c r="K14" i="30"/>
  <c r="N13" i="30"/>
  <c r="K13" i="30"/>
  <c r="Q12" i="30"/>
  <c r="N12" i="30"/>
  <c r="K12" i="30"/>
  <c r="Q11" i="30"/>
  <c r="N11" i="30"/>
  <c r="K11" i="30"/>
  <c r="Q10" i="30"/>
  <c r="N10" i="30"/>
  <c r="Q9" i="30"/>
  <c r="N9" i="30"/>
  <c r="Q8" i="30"/>
  <c r="N8" i="30"/>
  <c r="Q7" i="30"/>
  <c r="N7" i="30"/>
  <c r="Q6" i="30"/>
  <c r="M6" i="30"/>
  <c r="P5" i="30"/>
  <c r="F2" i="30"/>
  <c r="N34" i="29"/>
  <c r="J34" i="29"/>
  <c r="I34" i="29"/>
  <c r="H34" i="29"/>
  <c r="G34" i="29"/>
  <c r="K34" i="29" s="1"/>
  <c r="F34" i="29"/>
  <c r="N33" i="29"/>
  <c r="K33" i="29"/>
  <c r="N32" i="29"/>
  <c r="K32" i="29"/>
  <c r="N31" i="29"/>
  <c r="K31" i="29"/>
  <c r="N30" i="29"/>
  <c r="K30" i="29"/>
  <c r="N29" i="29"/>
  <c r="K29" i="29"/>
  <c r="N28" i="29"/>
  <c r="K28" i="29"/>
  <c r="N27" i="29"/>
  <c r="K27" i="29"/>
  <c r="N26" i="29"/>
  <c r="K26" i="29"/>
  <c r="N25" i="29"/>
  <c r="K25" i="29"/>
  <c r="N24" i="29"/>
  <c r="K24" i="29"/>
  <c r="N23" i="29"/>
  <c r="K23" i="29"/>
  <c r="N22" i="29"/>
  <c r="K22" i="29"/>
  <c r="Q21" i="29"/>
  <c r="N21" i="29"/>
  <c r="K21" i="29"/>
  <c r="Q20" i="29"/>
  <c r="N20" i="29"/>
  <c r="K20" i="29"/>
  <c r="Q19" i="29"/>
  <c r="N19" i="29"/>
  <c r="K19" i="29"/>
  <c r="Q18" i="29"/>
  <c r="N18" i="29"/>
  <c r="K18" i="29"/>
  <c r="Q17" i="29"/>
  <c r="N17" i="29"/>
  <c r="K17" i="29"/>
  <c r="Q16" i="29"/>
  <c r="N16" i="29"/>
  <c r="K16" i="29"/>
  <c r="Q15" i="29"/>
  <c r="N15" i="29"/>
  <c r="K15" i="29"/>
  <c r="N14" i="29"/>
  <c r="K14" i="29"/>
  <c r="N13" i="29"/>
  <c r="K13" i="29"/>
  <c r="Q12" i="29"/>
  <c r="N12" i="29"/>
  <c r="K12" i="29"/>
  <c r="Q11" i="29"/>
  <c r="N11" i="29"/>
  <c r="K11" i="29"/>
  <c r="Q10" i="29"/>
  <c r="N10" i="29"/>
  <c r="Q9" i="29"/>
  <c r="N9" i="29"/>
  <c r="Q8" i="29"/>
  <c r="N8" i="29"/>
  <c r="Q7" i="29"/>
  <c r="N7" i="29"/>
  <c r="Q6" i="29"/>
  <c r="M6" i="29"/>
  <c r="P5" i="29"/>
  <c r="F2" i="29"/>
  <c r="N34" i="28"/>
  <c r="J34" i="28"/>
  <c r="I34" i="28"/>
  <c r="H34" i="28"/>
  <c r="G34" i="28"/>
  <c r="K34" i="28" s="1"/>
  <c r="F34" i="28"/>
  <c r="N33" i="28"/>
  <c r="K33" i="28"/>
  <c r="N32" i="28"/>
  <c r="K32" i="28"/>
  <c r="N31" i="28"/>
  <c r="K31" i="28"/>
  <c r="N30" i="28"/>
  <c r="K30" i="28"/>
  <c r="N29" i="28"/>
  <c r="K29" i="28"/>
  <c r="N28" i="28"/>
  <c r="K28" i="28"/>
  <c r="N27" i="28"/>
  <c r="K27" i="28"/>
  <c r="N26" i="28"/>
  <c r="K26" i="28"/>
  <c r="N25" i="28"/>
  <c r="K25" i="28"/>
  <c r="N24" i="28"/>
  <c r="K24" i="28"/>
  <c r="N23" i="28"/>
  <c r="K23" i="28"/>
  <c r="N22" i="28"/>
  <c r="K22" i="28"/>
  <c r="Q21" i="28"/>
  <c r="N21" i="28"/>
  <c r="K21" i="28"/>
  <c r="Q20" i="28"/>
  <c r="N20" i="28"/>
  <c r="K20" i="28"/>
  <c r="Q19" i="28"/>
  <c r="N19" i="28"/>
  <c r="K19" i="28"/>
  <c r="Q18" i="28"/>
  <c r="N18" i="28"/>
  <c r="K18" i="28"/>
  <c r="Q17" i="28"/>
  <c r="N17" i="28"/>
  <c r="K17" i="28"/>
  <c r="Q16" i="28"/>
  <c r="N16" i="28"/>
  <c r="K16" i="28"/>
  <c r="Q15" i="28"/>
  <c r="N15" i="28"/>
  <c r="K15" i="28"/>
  <c r="N14" i="28"/>
  <c r="K14" i="28"/>
  <c r="N13" i="28"/>
  <c r="K13" i="28"/>
  <c r="Q12" i="28"/>
  <c r="N12" i="28"/>
  <c r="K12" i="28"/>
  <c r="Q11" i="28"/>
  <c r="N11" i="28"/>
  <c r="K11" i="28"/>
  <c r="Q10" i="28"/>
  <c r="N10" i="28"/>
  <c r="Q9" i="28"/>
  <c r="N9" i="28"/>
  <c r="Q8" i="28"/>
  <c r="N8" i="28"/>
  <c r="Q7" i="28"/>
  <c r="N7" i="28"/>
  <c r="Q6" i="28"/>
  <c r="M6" i="28"/>
  <c r="P5" i="28"/>
  <c r="F2" i="28"/>
  <c r="N34" i="27"/>
  <c r="J34" i="27"/>
  <c r="I34" i="27"/>
  <c r="K34" i="27" s="1"/>
  <c r="H34" i="27"/>
  <c r="G34" i="27"/>
  <c r="F34" i="27"/>
  <c r="N33" i="27"/>
  <c r="K33" i="27"/>
  <c r="N32" i="27"/>
  <c r="K32" i="27"/>
  <c r="N31" i="27"/>
  <c r="K31" i="27"/>
  <c r="N30" i="27"/>
  <c r="K30" i="27"/>
  <c r="N29" i="27"/>
  <c r="K29" i="27"/>
  <c r="N28" i="27"/>
  <c r="K28" i="27"/>
  <c r="N27" i="27"/>
  <c r="K27" i="27"/>
  <c r="N26" i="27"/>
  <c r="K26" i="27"/>
  <c r="N25" i="27"/>
  <c r="K25" i="27"/>
  <c r="N24" i="27"/>
  <c r="K24" i="27"/>
  <c r="N23" i="27"/>
  <c r="K23" i="27"/>
  <c r="N22" i="27"/>
  <c r="K22" i="27"/>
  <c r="Q21" i="27"/>
  <c r="N21" i="27"/>
  <c r="K21" i="27"/>
  <c r="Q20" i="27"/>
  <c r="N20" i="27"/>
  <c r="K20" i="27"/>
  <c r="Q19" i="27"/>
  <c r="N19" i="27"/>
  <c r="K19" i="27"/>
  <c r="Q18" i="27"/>
  <c r="N18" i="27"/>
  <c r="K18" i="27"/>
  <c r="Q17" i="27"/>
  <c r="N17" i="27"/>
  <c r="K17" i="27"/>
  <c r="Q16" i="27"/>
  <c r="N16" i="27"/>
  <c r="K16" i="27"/>
  <c r="Q15" i="27"/>
  <c r="N15" i="27"/>
  <c r="K15" i="27"/>
  <c r="N14" i="27"/>
  <c r="K14" i="27"/>
  <c r="N13" i="27"/>
  <c r="K13" i="27"/>
  <c r="Q12" i="27"/>
  <c r="N12" i="27"/>
  <c r="K12" i="27"/>
  <c r="Q11" i="27"/>
  <c r="N11" i="27"/>
  <c r="K11" i="27"/>
  <c r="Q10" i="27"/>
  <c r="N10" i="27"/>
  <c r="Q9" i="27"/>
  <c r="N9" i="27"/>
  <c r="Q8" i="27"/>
  <c r="N8" i="27"/>
  <c r="Q7" i="27"/>
  <c r="N7" i="27"/>
  <c r="Q6" i="27"/>
  <c r="M6" i="27"/>
  <c r="P5" i="27"/>
  <c r="F2" i="27"/>
  <c r="N34" i="26"/>
  <c r="K34" i="26"/>
  <c r="J34" i="26"/>
  <c r="I34" i="26"/>
  <c r="H34" i="26"/>
  <c r="G34" i="26"/>
  <c r="F34" i="26"/>
  <c r="N33" i="26"/>
  <c r="K33" i="26"/>
  <c r="N32" i="26"/>
  <c r="K32" i="26"/>
  <c r="N31" i="26"/>
  <c r="K31" i="26"/>
  <c r="N30" i="26"/>
  <c r="K30" i="26"/>
  <c r="N29" i="26"/>
  <c r="K29" i="26"/>
  <c r="N28" i="26"/>
  <c r="K28" i="26"/>
  <c r="N27" i="26"/>
  <c r="K27" i="26"/>
  <c r="N26" i="26"/>
  <c r="K26" i="26"/>
  <c r="N25" i="26"/>
  <c r="K25" i="26"/>
  <c r="N24" i="26"/>
  <c r="K24" i="26"/>
  <c r="N23" i="26"/>
  <c r="K23" i="26"/>
  <c r="N22" i="26"/>
  <c r="K22" i="26"/>
  <c r="Q21" i="26"/>
  <c r="N21" i="26"/>
  <c r="K21" i="26"/>
  <c r="Q20" i="26"/>
  <c r="N20" i="26"/>
  <c r="K20" i="26"/>
  <c r="Q19" i="26"/>
  <c r="N19" i="26"/>
  <c r="K19" i="26"/>
  <c r="Q18" i="26"/>
  <c r="N18" i="26"/>
  <c r="K18" i="26"/>
  <c r="Q17" i="26"/>
  <c r="N17" i="26"/>
  <c r="K17" i="26"/>
  <c r="Q16" i="26"/>
  <c r="N16" i="26"/>
  <c r="K16" i="26"/>
  <c r="Q15" i="26"/>
  <c r="N15" i="26"/>
  <c r="K15" i="26"/>
  <c r="N14" i="26"/>
  <c r="K14" i="26"/>
  <c r="N13" i="26"/>
  <c r="K13" i="26"/>
  <c r="Q12" i="26"/>
  <c r="N12" i="26"/>
  <c r="K12" i="26"/>
  <c r="Q11" i="26"/>
  <c r="N11" i="26"/>
  <c r="K11" i="26"/>
  <c r="Q10" i="26"/>
  <c r="N10" i="26"/>
  <c r="Q9" i="26"/>
  <c r="N9" i="26"/>
  <c r="Q8" i="26"/>
  <c r="N8" i="26"/>
  <c r="Q7" i="26"/>
  <c r="N7" i="26"/>
  <c r="Q6" i="26"/>
  <c r="M6" i="26"/>
  <c r="P5" i="26"/>
  <c r="F2" i="26"/>
  <c r="N34" i="25"/>
  <c r="J34" i="25"/>
  <c r="I34" i="25"/>
  <c r="H34" i="25"/>
  <c r="G34" i="25"/>
  <c r="K34" i="25" s="1"/>
  <c r="F34" i="25"/>
  <c r="N33" i="25"/>
  <c r="K33" i="25"/>
  <c r="N32" i="25"/>
  <c r="K32" i="25"/>
  <c r="N31" i="25"/>
  <c r="K31" i="25"/>
  <c r="N30" i="25"/>
  <c r="K30" i="25"/>
  <c r="N29" i="25"/>
  <c r="K29" i="25"/>
  <c r="N28" i="25"/>
  <c r="K28" i="25"/>
  <c r="N27" i="25"/>
  <c r="K27" i="25"/>
  <c r="N26" i="25"/>
  <c r="K26" i="25"/>
  <c r="N25" i="25"/>
  <c r="K25" i="25"/>
  <c r="N24" i="25"/>
  <c r="K24" i="25"/>
  <c r="N23" i="25"/>
  <c r="K23" i="25"/>
  <c r="N22" i="25"/>
  <c r="K22" i="25"/>
  <c r="Q21" i="25"/>
  <c r="N21" i="25"/>
  <c r="K21" i="25"/>
  <c r="Q20" i="25"/>
  <c r="N20" i="25"/>
  <c r="K20" i="25"/>
  <c r="Q19" i="25"/>
  <c r="N19" i="25"/>
  <c r="K19" i="25"/>
  <c r="Q18" i="25"/>
  <c r="N18" i="25"/>
  <c r="K18" i="25"/>
  <c r="Q17" i="25"/>
  <c r="N17" i="25"/>
  <c r="K17" i="25"/>
  <c r="Q16" i="25"/>
  <c r="N16" i="25"/>
  <c r="K16" i="25"/>
  <c r="Q15" i="25"/>
  <c r="N15" i="25"/>
  <c r="K15" i="25"/>
  <c r="N14" i="25"/>
  <c r="K14" i="25"/>
  <c r="N13" i="25"/>
  <c r="K13" i="25"/>
  <c r="Q12" i="25"/>
  <c r="N12" i="25"/>
  <c r="K12" i="25"/>
  <c r="Q11" i="25"/>
  <c r="N11" i="25"/>
  <c r="K11" i="25"/>
  <c r="Q10" i="25"/>
  <c r="N10" i="25"/>
  <c r="Q9" i="25"/>
  <c r="N9" i="25"/>
  <c r="Q8" i="25"/>
  <c r="N8" i="25"/>
  <c r="Q7" i="25"/>
  <c r="N7" i="25"/>
  <c r="Q6" i="25"/>
  <c r="M6" i="25"/>
  <c r="P5" i="25"/>
  <c r="F2" i="25"/>
  <c r="N34" i="24"/>
  <c r="J34" i="24"/>
  <c r="I34" i="24"/>
  <c r="H34" i="24"/>
  <c r="G34" i="24"/>
  <c r="K34" i="24" s="1"/>
  <c r="F34" i="24"/>
  <c r="N33" i="24"/>
  <c r="K33" i="24"/>
  <c r="N32" i="24"/>
  <c r="K32" i="24"/>
  <c r="N31" i="24"/>
  <c r="K31" i="24"/>
  <c r="N30" i="24"/>
  <c r="K30" i="24"/>
  <c r="N29" i="24"/>
  <c r="K29" i="24"/>
  <c r="N28" i="24"/>
  <c r="K28" i="24"/>
  <c r="N27" i="24"/>
  <c r="K27" i="24"/>
  <c r="N26" i="24"/>
  <c r="K26" i="24"/>
  <c r="N25" i="24"/>
  <c r="K25" i="24"/>
  <c r="N24" i="24"/>
  <c r="K24" i="24"/>
  <c r="N23" i="24"/>
  <c r="K23" i="24"/>
  <c r="N22" i="24"/>
  <c r="K22" i="24"/>
  <c r="Q21" i="24"/>
  <c r="N21" i="24"/>
  <c r="K21" i="24"/>
  <c r="Q20" i="24"/>
  <c r="N20" i="24"/>
  <c r="K20" i="24"/>
  <c r="Q19" i="24"/>
  <c r="N19" i="24"/>
  <c r="K19" i="24"/>
  <c r="Q18" i="24"/>
  <c r="N18" i="24"/>
  <c r="K18" i="24"/>
  <c r="Q17" i="24"/>
  <c r="N17" i="24"/>
  <c r="K17" i="24"/>
  <c r="Q16" i="24"/>
  <c r="N16" i="24"/>
  <c r="K16" i="24"/>
  <c r="Q15" i="24"/>
  <c r="N15" i="24"/>
  <c r="K15" i="24"/>
  <c r="N14" i="24"/>
  <c r="K14" i="24"/>
  <c r="N13" i="24"/>
  <c r="K13" i="24"/>
  <c r="Q12" i="24"/>
  <c r="N12" i="24"/>
  <c r="K12" i="24"/>
  <c r="Q11" i="24"/>
  <c r="N11" i="24"/>
  <c r="K11" i="24"/>
  <c r="Q10" i="24"/>
  <c r="N10" i="24"/>
  <c r="Q9" i="24"/>
  <c r="N9" i="24"/>
  <c r="Q8" i="24"/>
  <c r="N8" i="24"/>
  <c r="Q7" i="24"/>
  <c r="N7" i="24"/>
  <c r="Q6" i="24"/>
  <c r="M6" i="24"/>
  <c r="P5" i="24"/>
  <c r="F2" i="24"/>
  <c r="N34" i="23"/>
  <c r="J34" i="23"/>
  <c r="I34" i="23"/>
  <c r="H34" i="23"/>
  <c r="G34" i="23"/>
  <c r="K34" i="23" s="1"/>
  <c r="F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Q21" i="23"/>
  <c r="N21" i="23"/>
  <c r="K21" i="23"/>
  <c r="Q20" i="23"/>
  <c r="N20" i="23"/>
  <c r="K20" i="23"/>
  <c r="Q19" i="23"/>
  <c r="N19" i="23"/>
  <c r="K19" i="23"/>
  <c r="Q18" i="23"/>
  <c r="N18" i="23"/>
  <c r="K18" i="23"/>
  <c r="Q17" i="23"/>
  <c r="N17" i="23"/>
  <c r="K17" i="23"/>
  <c r="Q16" i="23"/>
  <c r="N16" i="23"/>
  <c r="K16" i="23"/>
  <c r="Q15" i="23"/>
  <c r="N15" i="23"/>
  <c r="K15" i="23"/>
  <c r="N14" i="23"/>
  <c r="K14" i="23"/>
  <c r="N13" i="23"/>
  <c r="K13" i="23"/>
  <c r="Q12" i="23"/>
  <c r="N12" i="23"/>
  <c r="K12" i="23"/>
  <c r="Q11" i="23"/>
  <c r="N11" i="23"/>
  <c r="K11" i="23"/>
  <c r="Q10" i="23"/>
  <c r="N10" i="23"/>
  <c r="Q9" i="23"/>
  <c r="N9" i="23"/>
  <c r="Q8" i="23"/>
  <c r="N8" i="23"/>
  <c r="Q7" i="23"/>
  <c r="N7" i="23"/>
  <c r="Q6" i="23"/>
  <c r="M6" i="23"/>
  <c r="P5" i="23"/>
  <c r="F2" i="23"/>
  <c r="N34" i="22"/>
  <c r="J34" i="22"/>
  <c r="I34" i="22"/>
  <c r="H34" i="22"/>
  <c r="K34" i="22" s="1"/>
  <c r="G34" i="22"/>
  <c r="F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Q21" i="22"/>
  <c r="N21" i="22"/>
  <c r="K21" i="22"/>
  <c r="Q20" i="22"/>
  <c r="N20" i="22"/>
  <c r="K20" i="22"/>
  <c r="Q19" i="22"/>
  <c r="N19" i="22"/>
  <c r="K19" i="22"/>
  <c r="Q18" i="22"/>
  <c r="N18" i="22"/>
  <c r="K18" i="22"/>
  <c r="Q17" i="22"/>
  <c r="N17" i="22"/>
  <c r="K17" i="22"/>
  <c r="Q16" i="22"/>
  <c r="N16" i="22"/>
  <c r="K16" i="22"/>
  <c r="Q15" i="22"/>
  <c r="N15" i="22"/>
  <c r="K15" i="22"/>
  <c r="N14" i="22"/>
  <c r="K14" i="22"/>
  <c r="N13" i="22"/>
  <c r="K13" i="22"/>
  <c r="Q12" i="22"/>
  <c r="N12" i="22"/>
  <c r="K12" i="22"/>
  <c r="Q11" i="22"/>
  <c r="N11" i="22"/>
  <c r="K11" i="22"/>
  <c r="Q10" i="22"/>
  <c r="N10" i="22"/>
  <c r="Q9" i="22"/>
  <c r="N9" i="22"/>
  <c r="Q8" i="22"/>
  <c r="N8" i="22"/>
  <c r="Q7" i="22"/>
  <c r="N7" i="22"/>
  <c r="Q6" i="22"/>
  <c r="M6" i="22"/>
  <c r="P5" i="22"/>
  <c r="F2" i="22"/>
  <c r="N34" i="21"/>
  <c r="J34" i="21"/>
  <c r="I34" i="21"/>
  <c r="H34" i="21"/>
  <c r="G34" i="21"/>
  <c r="F34" i="21"/>
  <c r="K34" i="21" s="1"/>
  <c r="N33" i="21"/>
  <c r="K33" i="21"/>
  <c r="N32" i="21"/>
  <c r="K32" i="21"/>
  <c r="N31" i="21"/>
  <c r="K31" i="21"/>
  <c r="N30" i="21"/>
  <c r="K30" i="21"/>
  <c r="N29" i="21"/>
  <c r="K29" i="21"/>
  <c r="N28" i="21"/>
  <c r="K28" i="21"/>
  <c r="N27" i="21"/>
  <c r="K27" i="21"/>
  <c r="N26" i="21"/>
  <c r="K26" i="21"/>
  <c r="N25" i="21"/>
  <c r="K25" i="21"/>
  <c r="N24" i="21"/>
  <c r="K24" i="21"/>
  <c r="N23" i="21"/>
  <c r="K23" i="21"/>
  <c r="N22" i="21"/>
  <c r="K22" i="21"/>
  <c r="Q21" i="21"/>
  <c r="N21" i="21"/>
  <c r="K21" i="21"/>
  <c r="Q20" i="21"/>
  <c r="N20" i="21"/>
  <c r="K20" i="21"/>
  <c r="Q19" i="21"/>
  <c r="N19" i="21"/>
  <c r="K19" i="21"/>
  <c r="Q18" i="21"/>
  <c r="N18" i="21"/>
  <c r="K18" i="21"/>
  <c r="Q17" i="21"/>
  <c r="N17" i="21"/>
  <c r="K17" i="21"/>
  <c r="Q16" i="21"/>
  <c r="N16" i="21"/>
  <c r="K16" i="21"/>
  <c r="Q15" i="21"/>
  <c r="N15" i="21"/>
  <c r="K15" i="21"/>
  <c r="N14" i="21"/>
  <c r="K14" i="21"/>
  <c r="N13" i="21"/>
  <c r="K13" i="21"/>
  <c r="Q12" i="21"/>
  <c r="N12" i="21"/>
  <c r="K12" i="21"/>
  <c r="Q11" i="21"/>
  <c r="N11" i="21"/>
  <c r="K11" i="21"/>
  <c r="Q10" i="21"/>
  <c r="N10" i="21"/>
  <c r="Q9" i="21"/>
  <c r="N9" i="21"/>
  <c r="Q8" i="21"/>
  <c r="N8" i="21"/>
  <c r="Q7" i="21"/>
  <c r="N7" i="21"/>
  <c r="Q6" i="21"/>
  <c r="M6" i="21"/>
  <c r="P5" i="21"/>
  <c r="F2" i="21"/>
  <c r="N34" i="20"/>
  <c r="J34" i="20"/>
  <c r="I34" i="20"/>
  <c r="H34" i="20"/>
  <c r="G34" i="20"/>
  <c r="F34" i="20"/>
  <c r="K34" i="20" s="1"/>
  <c r="N33" i="20"/>
  <c r="K33" i="20"/>
  <c r="N32" i="20"/>
  <c r="K32" i="20"/>
  <c r="N31" i="20"/>
  <c r="K31" i="20"/>
  <c r="N30" i="20"/>
  <c r="K30" i="20"/>
  <c r="N29" i="20"/>
  <c r="K29" i="20"/>
  <c r="N28" i="20"/>
  <c r="K28" i="20"/>
  <c r="N27" i="20"/>
  <c r="K27" i="20"/>
  <c r="N26" i="20"/>
  <c r="K26" i="20"/>
  <c r="N25" i="20"/>
  <c r="K25" i="20"/>
  <c r="N24" i="20"/>
  <c r="K24" i="20"/>
  <c r="N23" i="20"/>
  <c r="K23" i="20"/>
  <c r="N22" i="20"/>
  <c r="K22" i="20"/>
  <c r="Q21" i="20"/>
  <c r="N21" i="20"/>
  <c r="K21" i="20"/>
  <c r="Q20" i="20"/>
  <c r="N20" i="20"/>
  <c r="K20" i="20"/>
  <c r="Q19" i="20"/>
  <c r="N19" i="20"/>
  <c r="K19" i="20"/>
  <c r="Q18" i="20"/>
  <c r="N18" i="20"/>
  <c r="K18" i="20"/>
  <c r="Q17" i="20"/>
  <c r="N17" i="20"/>
  <c r="K17" i="20"/>
  <c r="Q16" i="20"/>
  <c r="N16" i="20"/>
  <c r="K16" i="20"/>
  <c r="Q15" i="20"/>
  <c r="N15" i="20"/>
  <c r="K15" i="20"/>
  <c r="N14" i="20"/>
  <c r="K14" i="20"/>
  <c r="N13" i="20"/>
  <c r="K13" i="20"/>
  <c r="Q12" i="20"/>
  <c r="N12" i="20"/>
  <c r="K12" i="20"/>
  <c r="Q11" i="20"/>
  <c r="N11" i="20"/>
  <c r="K11" i="20"/>
  <c r="Q10" i="20"/>
  <c r="N10" i="20"/>
  <c r="Q9" i="20"/>
  <c r="N9" i="20"/>
  <c r="Q8" i="20"/>
  <c r="N8" i="20"/>
  <c r="Q7" i="20"/>
  <c r="N7" i="20"/>
  <c r="Q6" i="20"/>
  <c r="M6" i="20"/>
  <c r="P5" i="20"/>
  <c r="F2" i="20"/>
  <c r="N34" i="19"/>
  <c r="K34" i="19"/>
  <c r="J34" i="19"/>
  <c r="I34" i="19"/>
  <c r="H34" i="19"/>
  <c r="G34" i="19"/>
  <c r="F34" i="19"/>
  <c r="N33" i="19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N23" i="19"/>
  <c r="K23" i="19"/>
  <c r="N22" i="19"/>
  <c r="K22" i="19"/>
  <c r="Q21" i="19"/>
  <c r="N21" i="19"/>
  <c r="K21" i="19"/>
  <c r="Q20" i="19"/>
  <c r="N20" i="19"/>
  <c r="K20" i="19"/>
  <c r="Q19" i="19"/>
  <c r="N19" i="19"/>
  <c r="K19" i="19"/>
  <c r="Q18" i="19"/>
  <c r="N18" i="19"/>
  <c r="K18" i="19"/>
  <c r="Q17" i="19"/>
  <c r="N17" i="19"/>
  <c r="K17" i="19"/>
  <c r="Q16" i="19"/>
  <c r="N16" i="19"/>
  <c r="K16" i="19"/>
  <c r="Q15" i="19"/>
  <c r="N15" i="19"/>
  <c r="K15" i="19"/>
  <c r="N14" i="19"/>
  <c r="K14" i="19"/>
  <c r="N13" i="19"/>
  <c r="K13" i="19"/>
  <c r="Q12" i="19"/>
  <c r="N12" i="19"/>
  <c r="K12" i="19"/>
  <c r="Q11" i="19"/>
  <c r="N11" i="19"/>
  <c r="K11" i="19"/>
  <c r="Q10" i="19"/>
  <c r="N10" i="19"/>
  <c r="Q9" i="19"/>
  <c r="N9" i="19"/>
  <c r="Q8" i="19"/>
  <c r="N8" i="19"/>
  <c r="Q7" i="19"/>
  <c r="N7" i="19"/>
  <c r="Q6" i="19"/>
  <c r="M6" i="19"/>
  <c r="P5" i="19"/>
  <c r="F2" i="19"/>
  <c r="N34" i="18"/>
  <c r="J34" i="18"/>
  <c r="K34" i="18" s="1"/>
  <c r="I34" i="18"/>
  <c r="H34" i="18"/>
  <c r="G34" i="18"/>
  <c r="F34" i="18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Q21" i="18"/>
  <c r="N21" i="18"/>
  <c r="K21" i="18"/>
  <c r="Q20" i="18"/>
  <c r="N20" i="18"/>
  <c r="K20" i="18"/>
  <c r="Q19" i="18"/>
  <c r="N19" i="18"/>
  <c r="K19" i="18"/>
  <c r="Q18" i="18"/>
  <c r="N18" i="18"/>
  <c r="K18" i="18"/>
  <c r="Q17" i="18"/>
  <c r="N17" i="18"/>
  <c r="K17" i="18"/>
  <c r="Q16" i="18"/>
  <c r="N16" i="18"/>
  <c r="K16" i="18"/>
  <c r="Q15" i="18"/>
  <c r="N15" i="18"/>
  <c r="K15" i="18"/>
  <c r="N14" i="18"/>
  <c r="K14" i="18"/>
  <c r="N13" i="18"/>
  <c r="K13" i="18"/>
  <c r="Q12" i="18"/>
  <c r="N12" i="18"/>
  <c r="K12" i="18"/>
  <c r="Q11" i="18"/>
  <c r="N11" i="18"/>
  <c r="K11" i="18"/>
  <c r="Q10" i="18"/>
  <c r="N10" i="18"/>
  <c r="Q9" i="18"/>
  <c r="N9" i="18"/>
  <c r="Q8" i="18"/>
  <c r="N8" i="18"/>
  <c r="Q7" i="18"/>
  <c r="N7" i="18"/>
  <c r="Q6" i="18"/>
  <c r="M6" i="18"/>
  <c r="P5" i="18"/>
  <c r="F2" i="18"/>
  <c r="N34" i="17"/>
  <c r="J34" i="17"/>
  <c r="I34" i="17"/>
  <c r="H34" i="17"/>
  <c r="G34" i="17"/>
  <c r="K34" i="17" s="1"/>
  <c r="F34" i="17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Q21" i="17"/>
  <c r="N21" i="17"/>
  <c r="K21" i="17"/>
  <c r="Q20" i="17"/>
  <c r="N20" i="17"/>
  <c r="K20" i="17"/>
  <c r="Q19" i="17"/>
  <c r="N19" i="17"/>
  <c r="K19" i="17"/>
  <c r="Q18" i="17"/>
  <c r="N18" i="17"/>
  <c r="K18" i="17"/>
  <c r="Q17" i="17"/>
  <c r="N17" i="17"/>
  <c r="K17" i="17"/>
  <c r="Q16" i="17"/>
  <c r="N16" i="17"/>
  <c r="K16" i="17"/>
  <c r="Q15" i="17"/>
  <c r="N15" i="17"/>
  <c r="K15" i="17"/>
  <c r="N14" i="17"/>
  <c r="K14" i="17"/>
  <c r="N13" i="17"/>
  <c r="K13" i="17"/>
  <c r="Q12" i="17"/>
  <c r="N12" i="17"/>
  <c r="K12" i="17"/>
  <c r="Q11" i="17"/>
  <c r="N11" i="17"/>
  <c r="K11" i="17"/>
  <c r="Q10" i="17"/>
  <c r="N10" i="17"/>
  <c r="Q9" i="17"/>
  <c r="N9" i="17"/>
  <c r="Q8" i="17"/>
  <c r="N8" i="17"/>
  <c r="Q7" i="17"/>
  <c r="N7" i="17"/>
  <c r="Q6" i="17"/>
  <c r="M6" i="17"/>
  <c r="P5" i="17"/>
  <c r="F2" i="17"/>
  <c r="N34" i="16"/>
  <c r="J34" i="16"/>
  <c r="I34" i="16"/>
  <c r="H34" i="16"/>
  <c r="G34" i="16"/>
  <c r="F34" i="16"/>
  <c r="K34" i="16" s="1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Q21" i="16"/>
  <c r="N21" i="16"/>
  <c r="K21" i="16"/>
  <c r="Q20" i="16"/>
  <c r="N20" i="16"/>
  <c r="K20" i="16"/>
  <c r="Q19" i="16"/>
  <c r="N19" i="16"/>
  <c r="K19" i="16"/>
  <c r="Q18" i="16"/>
  <c r="N18" i="16"/>
  <c r="K18" i="16"/>
  <c r="Q17" i="16"/>
  <c r="N17" i="16"/>
  <c r="K17" i="16"/>
  <c r="Q16" i="16"/>
  <c r="N16" i="16"/>
  <c r="K16" i="16"/>
  <c r="Q15" i="16"/>
  <c r="N15" i="16"/>
  <c r="K15" i="16"/>
  <c r="N14" i="16"/>
  <c r="K14" i="16"/>
  <c r="N13" i="16"/>
  <c r="K13" i="16"/>
  <c r="Q12" i="16"/>
  <c r="N12" i="16"/>
  <c r="K12" i="16"/>
  <c r="Q11" i="16"/>
  <c r="N11" i="16"/>
  <c r="K11" i="16"/>
  <c r="Q10" i="16"/>
  <c r="N10" i="16"/>
  <c r="Q9" i="16"/>
  <c r="N9" i="16"/>
  <c r="Q8" i="16"/>
  <c r="N8" i="16"/>
  <c r="Q7" i="16"/>
  <c r="N7" i="16"/>
  <c r="Q6" i="16"/>
  <c r="M6" i="16"/>
  <c r="P5" i="16"/>
  <c r="F2" i="16"/>
  <c r="N34" i="15"/>
  <c r="K34" i="15"/>
  <c r="J34" i="15"/>
  <c r="I34" i="15"/>
  <c r="H34" i="15"/>
  <c r="G34" i="15"/>
  <c r="F34" i="15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Q21" i="15"/>
  <c r="N21" i="15"/>
  <c r="K21" i="15"/>
  <c r="Q20" i="15"/>
  <c r="N20" i="15"/>
  <c r="K20" i="15"/>
  <c r="Q19" i="15"/>
  <c r="N19" i="15"/>
  <c r="K19" i="15"/>
  <c r="Q18" i="15"/>
  <c r="N18" i="15"/>
  <c r="K18" i="15"/>
  <c r="Q17" i="15"/>
  <c r="N17" i="15"/>
  <c r="K17" i="15"/>
  <c r="Q16" i="15"/>
  <c r="N16" i="15"/>
  <c r="K16" i="15"/>
  <c r="Q15" i="15"/>
  <c r="N15" i="15"/>
  <c r="K15" i="15"/>
  <c r="N14" i="15"/>
  <c r="K14" i="15"/>
  <c r="N13" i="15"/>
  <c r="K13" i="15"/>
  <c r="Q12" i="15"/>
  <c r="N12" i="15"/>
  <c r="K12" i="15"/>
  <c r="Q11" i="15"/>
  <c r="N11" i="15"/>
  <c r="K11" i="15"/>
  <c r="Q10" i="15"/>
  <c r="N10" i="15"/>
  <c r="Q9" i="15"/>
  <c r="N9" i="15"/>
  <c r="Q8" i="15"/>
  <c r="N8" i="15"/>
  <c r="Q7" i="15"/>
  <c r="N7" i="15"/>
  <c r="Q6" i="15"/>
  <c r="M6" i="15"/>
  <c r="P5" i="15"/>
  <c r="F2" i="15"/>
  <c r="N34" i="14"/>
  <c r="J34" i="14"/>
  <c r="I34" i="14"/>
  <c r="H34" i="14"/>
  <c r="G34" i="14"/>
  <c r="K34" i="14" s="1"/>
  <c r="F34" i="14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Q21" i="14"/>
  <c r="N21" i="14"/>
  <c r="K21" i="14"/>
  <c r="Q20" i="14"/>
  <c r="N20" i="14"/>
  <c r="K20" i="14"/>
  <c r="Q19" i="14"/>
  <c r="N19" i="14"/>
  <c r="K19" i="14"/>
  <c r="Q18" i="14"/>
  <c r="N18" i="14"/>
  <c r="K18" i="14"/>
  <c r="Q17" i="14"/>
  <c r="N17" i="14"/>
  <c r="K17" i="14"/>
  <c r="Q16" i="14"/>
  <c r="N16" i="14"/>
  <c r="K16" i="14"/>
  <c r="Q15" i="14"/>
  <c r="N15" i="14"/>
  <c r="K15" i="14"/>
  <c r="N14" i="14"/>
  <c r="K14" i="14"/>
  <c r="N13" i="14"/>
  <c r="K13" i="14"/>
  <c r="Q12" i="14"/>
  <c r="N12" i="14"/>
  <c r="K12" i="14"/>
  <c r="Q11" i="14"/>
  <c r="N11" i="14"/>
  <c r="K11" i="14"/>
  <c r="Q10" i="14"/>
  <c r="N10" i="14"/>
  <c r="Q9" i="14"/>
  <c r="N9" i="14"/>
  <c r="Q8" i="14"/>
  <c r="N8" i="14"/>
  <c r="Q7" i="14"/>
  <c r="N7" i="14"/>
  <c r="Q6" i="14"/>
  <c r="M6" i="14"/>
  <c r="P5" i="14"/>
  <c r="F2" i="14"/>
  <c r="N34" i="13"/>
  <c r="J34" i="13"/>
  <c r="I34" i="13"/>
  <c r="H34" i="13"/>
  <c r="G34" i="13"/>
  <c r="K34" i="13" s="1"/>
  <c r="F34" i="13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Q21" i="13"/>
  <c r="N21" i="13"/>
  <c r="K21" i="13"/>
  <c r="Q20" i="13"/>
  <c r="N20" i="13"/>
  <c r="K20" i="13"/>
  <c r="Q19" i="13"/>
  <c r="N19" i="13"/>
  <c r="K19" i="13"/>
  <c r="Q18" i="13"/>
  <c r="N18" i="13"/>
  <c r="K18" i="13"/>
  <c r="Q17" i="13"/>
  <c r="N17" i="13"/>
  <c r="K17" i="13"/>
  <c r="Q16" i="13"/>
  <c r="N16" i="13"/>
  <c r="K16" i="13"/>
  <c r="Q15" i="13"/>
  <c r="N15" i="13"/>
  <c r="K15" i="13"/>
  <c r="N14" i="13"/>
  <c r="K14" i="13"/>
  <c r="N13" i="13"/>
  <c r="K13" i="13"/>
  <c r="Q12" i="13"/>
  <c r="N12" i="13"/>
  <c r="K12" i="13"/>
  <c r="Q11" i="13"/>
  <c r="N11" i="13"/>
  <c r="K11" i="13"/>
  <c r="Q10" i="13"/>
  <c r="N10" i="13"/>
  <c r="Q9" i="13"/>
  <c r="N9" i="13"/>
  <c r="Q8" i="13"/>
  <c r="N8" i="13"/>
  <c r="Q7" i="13"/>
  <c r="N7" i="13"/>
  <c r="Q6" i="13"/>
  <c r="M6" i="13"/>
  <c r="P5" i="13"/>
  <c r="F2" i="13"/>
  <c r="N34" i="12"/>
  <c r="J34" i="12"/>
  <c r="I34" i="12"/>
  <c r="H34" i="12"/>
  <c r="G34" i="12"/>
  <c r="F34" i="12"/>
  <c r="K34" i="12" s="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Q21" i="12"/>
  <c r="N21" i="12"/>
  <c r="K21" i="12"/>
  <c r="Q20" i="12"/>
  <c r="N20" i="12"/>
  <c r="K20" i="12"/>
  <c r="Q19" i="12"/>
  <c r="N19" i="12"/>
  <c r="K19" i="12"/>
  <c r="Q18" i="12"/>
  <c r="N18" i="12"/>
  <c r="K18" i="12"/>
  <c r="Q17" i="12"/>
  <c r="N17" i="12"/>
  <c r="K17" i="12"/>
  <c r="Q16" i="12"/>
  <c r="N16" i="12"/>
  <c r="K16" i="12"/>
  <c r="Q15" i="12"/>
  <c r="N15" i="12"/>
  <c r="K15" i="12"/>
  <c r="N14" i="12"/>
  <c r="K14" i="12"/>
  <c r="N13" i="12"/>
  <c r="K13" i="12"/>
  <c r="Q12" i="12"/>
  <c r="N12" i="12"/>
  <c r="K12" i="12"/>
  <c r="Q11" i="12"/>
  <c r="N11" i="12"/>
  <c r="K11" i="12"/>
  <c r="Q10" i="12"/>
  <c r="N10" i="12"/>
  <c r="Q9" i="12"/>
  <c r="N9" i="12"/>
  <c r="Q8" i="12"/>
  <c r="N8" i="12"/>
  <c r="Q7" i="12"/>
  <c r="N7" i="12"/>
  <c r="Q6" i="12"/>
  <c r="M6" i="12"/>
  <c r="P5" i="12"/>
  <c r="F2" i="12"/>
  <c r="N34" i="11"/>
  <c r="J34" i="11"/>
  <c r="I34" i="11"/>
  <c r="H34" i="11"/>
  <c r="G34" i="11"/>
  <c r="F34" i="11"/>
  <c r="K34" i="11" s="1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Q21" i="11"/>
  <c r="N21" i="11"/>
  <c r="K21" i="11"/>
  <c r="Q20" i="11"/>
  <c r="N20" i="11"/>
  <c r="K20" i="11"/>
  <c r="Q19" i="11"/>
  <c r="N19" i="11"/>
  <c r="K19" i="11"/>
  <c r="Q18" i="11"/>
  <c r="N18" i="11"/>
  <c r="K18" i="11"/>
  <c r="Q17" i="11"/>
  <c r="N17" i="11"/>
  <c r="K17" i="11"/>
  <c r="Q16" i="11"/>
  <c r="N16" i="11"/>
  <c r="K16" i="11"/>
  <c r="Q15" i="11"/>
  <c r="N15" i="11"/>
  <c r="K15" i="11"/>
  <c r="N14" i="11"/>
  <c r="K14" i="11"/>
  <c r="N13" i="11"/>
  <c r="K13" i="11"/>
  <c r="Q12" i="11"/>
  <c r="N12" i="11"/>
  <c r="K12" i="11"/>
  <c r="Q11" i="11"/>
  <c r="N11" i="11"/>
  <c r="K11" i="11"/>
  <c r="Q10" i="11"/>
  <c r="N10" i="11"/>
  <c r="Q9" i="11"/>
  <c r="N9" i="11"/>
  <c r="Q8" i="11"/>
  <c r="N8" i="11"/>
  <c r="Q7" i="11"/>
  <c r="N7" i="11"/>
  <c r="Q6" i="11"/>
  <c r="M6" i="11"/>
  <c r="P5" i="11"/>
  <c r="F2" i="11"/>
  <c r="N34" i="10"/>
  <c r="J34" i="10"/>
  <c r="I34" i="10"/>
  <c r="H34" i="10"/>
  <c r="G34" i="10"/>
  <c r="F34" i="10"/>
  <c r="K34" i="10" s="1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Q21" i="10"/>
  <c r="N21" i="10"/>
  <c r="K21" i="10"/>
  <c r="Q20" i="10"/>
  <c r="N20" i="10"/>
  <c r="K20" i="10"/>
  <c r="Q19" i="10"/>
  <c r="N19" i="10"/>
  <c r="K19" i="10"/>
  <c r="Q18" i="10"/>
  <c r="N18" i="10"/>
  <c r="K18" i="10"/>
  <c r="Q17" i="10"/>
  <c r="N17" i="10"/>
  <c r="K17" i="10"/>
  <c r="Q16" i="10"/>
  <c r="N16" i="10"/>
  <c r="K16" i="10"/>
  <c r="Q15" i="10"/>
  <c r="N15" i="10"/>
  <c r="K15" i="10"/>
  <c r="N14" i="10"/>
  <c r="K14" i="10"/>
  <c r="N13" i="10"/>
  <c r="K13" i="10"/>
  <c r="Q12" i="10"/>
  <c r="N12" i="10"/>
  <c r="K12" i="10"/>
  <c r="Q11" i="10"/>
  <c r="N11" i="10"/>
  <c r="K11" i="10"/>
  <c r="Q10" i="10"/>
  <c r="N10" i="10"/>
  <c r="Q9" i="10"/>
  <c r="N9" i="10"/>
  <c r="Q8" i="10"/>
  <c r="N8" i="10"/>
  <c r="Q7" i="10"/>
  <c r="N7" i="10"/>
  <c r="Q6" i="10"/>
  <c r="M6" i="10"/>
  <c r="P5" i="10"/>
  <c r="F2" i="10"/>
  <c r="N34" i="9"/>
  <c r="J34" i="9"/>
  <c r="I34" i="9"/>
  <c r="H34" i="9"/>
  <c r="G34" i="9"/>
  <c r="F34" i="9"/>
  <c r="K34" i="9" s="1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Q21" i="9"/>
  <c r="N21" i="9"/>
  <c r="K21" i="9"/>
  <c r="Q20" i="9"/>
  <c r="N20" i="9"/>
  <c r="K20" i="9"/>
  <c r="Q19" i="9"/>
  <c r="N19" i="9"/>
  <c r="K19" i="9"/>
  <c r="Q18" i="9"/>
  <c r="N18" i="9"/>
  <c r="K18" i="9"/>
  <c r="Q17" i="9"/>
  <c r="N17" i="9"/>
  <c r="K17" i="9"/>
  <c r="Q16" i="9"/>
  <c r="N16" i="9"/>
  <c r="K16" i="9"/>
  <c r="Q15" i="9"/>
  <c r="N15" i="9"/>
  <c r="K15" i="9"/>
  <c r="N14" i="9"/>
  <c r="K14" i="9"/>
  <c r="N13" i="9"/>
  <c r="K13" i="9"/>
  <c r="Q12" i="9"/>
  <c r="N12" i="9"/>
  <c r="K12" i="9"/>
  <c r="Q11" i="9"/>
  <c r="N11" i="9"/>
  <c r="K11" i="9"/>
  <c r="Q10" i="9"/>
  <c r="N10" i="9"/>
  <c r="Q9" i="9"/>
  <c r="N9" i="9"/>
  <c r="Q8" i="9"/>
  <c r="N8" i="9"/>
  <c r="Q7" i="9"/>
  <c r="N7" i="9"/>
  <c r="Q6" i="9"/>
  <c r="M6" i="9"/>
  <c r="P5" i="9"/>
  <c r="F2" i="9"/>
  <c r="N34" i="8"/>
  <c r="J34" i="8"/>
  <c r="I34" i="8"/>
  <c r="H34" i="8"/>
  <c r="G34" i="8"/>
  <c r="F34" i="8"/>
  <c r="K34" i="8" s="1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Q21" i="8"/>
  <c r="N21" i="8"/>
  <c r="K21" i="8"/>
  <c r="Q20" i="8"/>
  <c r="N20" i="8"/>
  <c r="K20" i="8"/>
  <c r="Q19" i="8"/>
  <c r="N19" i="8"/>
  <c r="K19" i="8"/>
  <c r="Q18" i="8"/>
  <c r="N18" i="8"/>
  <c r="K18" i="8"/>
  <c r="Q17" i="8"/>
  <c r="N17" i="8"/>
  <c r="K17" i="8"/>
  <c r="Q16" i="8"/>
  <c r="N16" i="8"/>
  <c r="K16" i="8"/>
  <c r="Q15" i="8"/>
  <c r="N15" i="8"/>
  <c r="K15" i="8"/>
  <c r="N14" i="8"/>
  <c r="K14" i="8"/>
  <c r="N13" i="8"/>
  <c r="K13" i="8"/>
  <c r="Q12" i="8"/>
  <c r="N12" i="8"/>
  <c r="K12" i="8"/>
  <c r="Q11" i="8"/>
  <c r="N11" i="8"/>
  <c r="K11" i="8"/>
  <c r="Q10" i="8"/>
  <c r="N10" i="8"/>
  <c r="Q9" i="8"/>
  <c r="N9" i="8"/>
  <c r="Q8" i="8"/>
  <c r="N8" i="8"/>
  <c r="Q7" i="8"/>
  <c r="N7" i="8"/>
  <c r="Q6" i="8"/>
  <c r="M6" i="8"/>
  <c r="P5" i="8"/>
  <c r="F2" i="8"/>
  <c r="J1" i="1"/>
  <c r="G2" i="1"/>
  <c r="N34" i="5"/>
  <c r="J34" i="5"/>
  <c r="I34" i="5"/>
  <c r="H34" i="5"/>
  <c r="G34" i="5"/>
  <c r="F34" i="5"/>
  <c r="K34" i="5" s="1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Q20" i="5"/>
  <c r="N20" i="5"/>
  <c r="K20" i="5"/>
  <c r="Q19" i="5"/>
  <c r="N19" i="5"/>
  <c r="K19" i="5"/>
  <c r="Q18" i="5"/>
  <c r="N18" i="5"/>
  <c r="K18" i="5"/>
  <c r="Q17" i="5"/>
  <c r="N17" i="5"/>
  <c r="K17" i="5"/>
  <c r="Q16" i="5"/>
  <c r="N16" i="5"/>
  <c r="K16" i="5"/>
  <c r="Q15" i="5"/>
  <c r="N15" i="5"/>
  <c r="K15" i="5"/>
  <c r="N14" i="5"/>
  <c r="K14" i="5"/>
  <c r="N13" i="5"/>
  <c r="K13" i="5"/>
  <c r="Q12" i="5"/>
  <c r="N12" i="5"/>
  <c r="K12" i="5"/>
  <c r="Q11" i="5"/>
  <c r="N11" i="5"/>
  <c r="K11" i="5"/>
  <c r="Q10" i="5"/>
  <c r="N10" i="5"/>
  <c r="Q9" i="5"/>
  <c r="N9" i="5"/>
  <c r="Q8" i="5"/>
  <c r="N8" i="5"/>
  <c r="Q7" i="5"/>
  <c r="N7" i="5"/>
  <c r="Q6" i="5"/>
  <c r="M6" i="5"/>
  <c r="P5" i="5"/>
  <c r="F2" i="5"/>
</calcChain>
</file>

<file path=xl/sharedStrings.xml><?xml version="1.0" encoding="utf-8"?>
<sst xmlns="http://schemas.openxmlformats.org/spreadsheetml/2006/main" count="3238" uniqueCount="174">
  <si>
    <t>ATTENTE</t>
  </si>
  <si>
    <t>PANNE INFORMATIQUE</t>
  </si>
  <si>
    <t>CARLINGAGE</t>
  </si>
  <si>
    <t>STRUCTURE</t>
  </si>
  <si>
    <t>REUNION</t>
  </si>
  <si>
    <t>GESTION PROJET</t>
  </si>
  <si>
    <t>FORMATION</t>
  </si>
  <si>
    <t>SYNTHESE FONCTION AUTRE</t>
  </si>
  <si>
    <t>24 INDUS</t>
  </si>
  <si>
    <t>24 SDD</t>
  </si>
  <si>
    <t>23 INDUS</t>
  </si>
  <si>
    <t>TOTAL</t>
  </si>
  <si>
    <t>23 SDD</t>
  </si>
  <si>
    <t>22 INDUS</t>
  </si>
  <si>
    <t>22 SDD</t>
  </si>
  <si>
    <t>17 INDUS</t>
  </si>
  <si>
    <t>17 SDD</t>
  </si>
  <si>
    <t>16H INDUS</t>
  </si>
  <si>
    <t>16H SDD</t>
  </si>
  <si>
    <t>16B INDUS</t>
  </si>
  <si>
    <t>16B SDD</t>
  </si>
  <si>
    <t>15H INDUS</t>
  </si>
  <si>
    <t>15H SDD</t>
  </si>
  <si>
    <t>15B INDUS</t>
  </si>
  <si>
    <t>15B SDD</t>
  </si>
  <si>
    <t>14H INDUS</t>
  </si>
  <si>
    <t>14H SDD</t>
  </si>
  <si>
    <t>14B INDUS</t>
  </si>
  <si>
    <t>14B SDD</t>
  </si>
  <si>
    <t>09 INDUS</t>
  </si>
  <si>
    <t>09 SDD</t>
  </si>
  <si>
    <t>08 INDUS</t>
  </si>
  <si>
    <t>08 SDD</t>
  </si>
  <si>
    <t>07 INDUS</t>
  </si>
  <si>
    <t>07 SDD</t>
  </si>
  <si>
    <t>06 INDUS</t>
  </si>
  <si>
    <t>TACHES</t>
  </si>
  <si>
    <t>ENSEMBLE</t>
  </si>
  <si>
    <t>FONCTION</t>
  </si>
  <si>
    <t>PROJET</t>
  </si>
  <si>
    <t>06 SDD</t>
  </si>
  <si>
    <t xml:space="preserve">VENDREDI </t>
  </si>
  <si>
    <t xml:space="preserve">JEUDI </t>
  </si>
  <si>
    <t>MERCREDI</t>
  </si>
  <si>
    <t>MARDI</t>
  </si>
  <si>
    <t>LUNDI</t>
  </si>
  <si>
    <t>SYNTHESE SEMAINE</t>
  </si>
  <si>
    <t>Date:</t>
  </si>
  <si>
    <t>Tanguy MONFORT</t>
  </si>
  <si>
    <t>Nom:</t>
  </si>
  <si>
    <t>MISE EN DONNEE</t>
  </si>
  <si>
    <t>METIER</t>
  </si>
  <si>
    <t>ENSEMBLE PH</t>
  </si>
  <si>
    <t>Semaine:</t>
  </si>
  <si>
    <t>S02</t>
  </si>
  <si>
    <t>Du 08 au 12 Janvier 2024</t>
  </si>
  <si>
    <t>S01</t>
  </si>
  <si>
    <t>Du 01 au 05 Janvier 2024</t>
  </si>
  <si>
    <t>S03</t>
  </si>
  <si>
    <t>Du 15 au 19 Janvier 2024</t>
  </si>
  <si>
    <t>S04</t>
  </si>
  <si>
    <t>Du 22 au 26 Janvier 2024</t>
  </si>
  <si>
    <t>SYNTHESE PROJET</t>
  </si>
  <si>
    <t>06</t>
  </si>
  <si>
    <t>07</t>
  </si>
  <si>
    <t>08</t>
  </si>
  <si>
    <t>09</t>
  </si>
  <si>
    <t>14B</t>
  </si>
  <si>
    <t>14H</t>
  </si>
  <si>
    <t>15B</t>
  </si>
  <si>
    <t>15H</t>
  </si>
  <si>
    <t>16B</t>
  </si>
  <si>
    <t>16H</t>
  </si>
  <si>
    <t>17</t>
  </si>
  <si>
    <t>22</t>
  </si>
  <si>
    <t>23</t>
  </si>
  <si>
    <t>24</t>
  </si>
  <si>
    <t>AUTRE</t>
  </si>
  <si>
    <t>ABSENT</t>
  </si>
  <si>
    <t>S05</t>
  </si>
  <si>
    <t>Du 29 Janvier au 02 février  2024</t>
  </si>
  <si>
    <t>S06</t>
  </si>
  <si>
    <t>Du 05 au 09 février  2024</t>
  </si>
  <si>
    <t>S07</t>
  </si>
  <si>
    <t>Du 12 au 16 février 2024</t>
  </si>
  <si>
    <t>S08</t>
  </si>
  <si>
    <t>Du 19 au 23 février 2024</t>
  </si>
  <si>
    <t>S09</t>
  </si>
  <si>
    <t>Du 26 février au 01 Mars 2024</t>
  </si>
  <si>
    <t>S10</t>
  </si>
  <si>
    <t>Du 04 au 08 Mars 2024</t>
  </si>
  <si>
    <t>S11</t>
  </si>
  <si>
    <t>Du 11 au 15 Mars 2024</t>
  </si>
  <si>
    <t>S12</t>
  </si>
  <si>
    <t>Du 18 au 22 Mars 2024</t>
  </si>
  <si>
    <t>S13</t>
  </si>
  <si>
    <t>Du 25 au 29 Mars 2024</t>
  </si>
  <si>
    <t>S14</t>
  </si>
  <si>
    <t>Du 01 au 05 Avril 2024</t>
  </si>
  <si>
    <t>S15</t>
  </si>
  <si>
    <t>Du 08 au 12 Avril 2024</t>
  </si>
  <si>
    <t>S16</t>
  </si>
  <si>
    <t>Du 15 au 19 Avril 2024</t>
  </si>
  <si>
    <t>S17</t>
  </si>
  <si>
    <t>Du 22 au 26 Avril 2024</t>
  </si>
  <si>
    <t>S18</t>
  </si>
  <si>
    <t>Du 29 Avril au 03 Mai 2024</t>
  </si>
  <si>
    <t>S19</t>
  </si>
  <si>
    <t>Du 06 au 10 Mai 2024</t>
  </si>
  <si>
    <t>S20</t>
  </si>
  <si>
    <t>Du 13 au 17 Mai 2024</t>
  </si>
  <si>
    <t>S21</t>
  </si>
  <si>
    <t>Du 20 au 24 Mai 2024</t>
  </si>
  <si>
    <t>S22</t>
  </si>
  <si>
    <t>Du 27 au 31 Mai 2024</t>
  </si>
  <si>
    <t>S23</t>
  </si>
  <si>
    <t>Du 03 au 07 Juin 2024</t>
  </si>
  <si>
    <t>S24</t>
  </si>
  <si>
    <t>S25</t>
  </si>
  <si>
    <t>Du 10 au 14 Juin 2024</t>
  </si>
  <si>
    <t>Du 17 au 21 Juin 2024</t>
  </si>
  <si>
    <t>S26</t>
  </si>
  <si>
    <t>Du 24 au 28 Juin 2024</t>
  </si>
  <si>
    <t>S27</t>
  </si>
  <si>
    <t>Du 01 au 05 Juillet 2024</t>
  </si>
  <si>
    <t>S28</t>
  </si>
  <si>
    <t>Du 08 au 12 Juillet 2024</t>
  </si>
  <si>
    <t>S29</t>
  </si>
  <si>
    <t>S30</t>
  </si>
  <si>
    <t>Du 15 au 19 Juillet 2024</t>
  </si>
  <si>
    <t>Du 22 au 26 Juillet 2024</t>
  </si>
  <si>
    <t>S31</t>
  </si>
  <si>
    <t>Du 29 Juillet au 02 Août 2024</t>
  </si>
  <si>
    <t>S32</t>
  </si>
  <si>
    <t>Du 05 au 09 Août 2024</t>
  </si>
  <si>
    <t>S33</t>
  </si>
  <si>
    <t>Du 12 au 16 Août 2024</t>
  </si>
  <si>
    <t>S34</t>
  </si>
  <si>
    <t>Du 19 au 23 Août 2024</t>
  </si>
  <si>
    <t>S35</t>
  </si>
  <si>
    <t>Du 26 au 30 Août 2024</t>
  </si>
  <si>
    <t>S36</t>
  </si>
  <si>
    <t>Du 02 au 06 Septembre 2024</t>
  </si>
  <si>
    <t>S37</t>
  </si>
  <si>
    <t>Du 09 au 13 Septembre 2024</t>
  </si>
  <si>
    <t>S38</t>
  </si>
  <si>
    <t>Du 16 au 20 Septembre 2024</t>
  </si>
  <si>
    <t>S39</t>
  </si>
  <si>
    <t>Du 23 au 27 Septembre 2024</t>
  </si>
  <si>
    <t>S40</t>
  </si>
  <si>
    <t>Du 30 Septembre au 04 Octobre 2024</t>
  </si>
  <si>
    <t>S41</t>
  </si>
  <si>
    <t>Du 07 au 11 Octobre 2024</t>
  </si>
  <si>
    <t>S42</t>
  </si>
  <si>
    <t>Du 14 au 18 Octobre 2024</t>
  </si>
  <si>
    <t>S43</t>
  </si>
  <si>
    <t>S44</t>
  </si>
  <si>
    <t>Du 28 Octobre au 01 Novembre 2024</t>
  </si>
  <si>
    <t>S45</t>
  </si>
  <si>
    <t>Du 04 au 08 Novembre 2024</t>
  </si>
  <si>
    <t>S46</t>
  </si>
  <si>
    <t>Du 11 au 15 Novembre 2024</t>
  </si>
  <si>
    <t>S47</t>
  </si>
  <si>
    <t>Du 18 au 22 Novembre 2024</t>
  </si>
  <si>
    <t>S48</t>
  </si>
  <si>
    <t>Du 25 au 29 Novembre 2024</t>
  </si>
  <si>
    <t>S49</t>
  </si>
  <si>
    <t>Du 02 au 06 Décembre 2024</t>
  </si>
  <si>
    <t>S50</t>
  </si>
  <si>
    <t>Du 09 au 13 Décembre 2024</t>
  </si>
  <si>
    <t>S51</t>
  </si>
  <si>
    <t>Du 23 au 27 Décembre 2024</t>
  </si>
  <si>
    <t>S52</t>
  </si>
  <si>
    <t>Du 16 au 20 Décembre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</si>
</sst>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Up"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06B0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47C2FF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8" fontId="0" fillId="3" borderId="2" xfId="0" applyNumberFormat="1" applyFill="1" applyBorder="1" applyAlignment="1" applyProtection="1">
      <alignment horizontal="center" vertical="center"/>
      <protection locked="0"/>
    </xf>
    <xf numFmtId="8" fontId="0" fillId="3" borderId="21" xfId="0" applyNumberFormat="1" applyFill="1" applyBorder="1" applyAlignment="1" applyProtection="1">
      <alignment horizontal="center" vertical="center"/>
      <protection locked="0"/>
    </xf>
    <xf numFmtId="8" fontId="0" fillId="3" borderId="20" xfId="0" applyNumberFormat="1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20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9" xfId="0" applyFill="1" applyBorder="1" applyAlignment="1" applyProtection="1">
      <alignment horizontal="center" vertical="center"/>
      <protection locked="0"/>
    </xf>
    <xf numFmtId="0" fontId="0" fillId="3" borderId="18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3" borderId="21" xfId="0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left"/>
    </xf>
    <xf numFmtId="0" fontId="7" fillId="3" borderId="34" xfId="0" applyFont="1" applyFill="1" applyBorder="1" applyAlignment="1">
      <alignment horizontal="center"/>
    </xf>
    <xf numFmtId="49" fontId="0" fillId="3" borderId="0" xfId="0" applyNumberFormat="1" applyFill="1" applyAlignment="1">
      <alignment horizontal="left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49" fontId="0" fillId="3" borderId="35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49" fontId="0" fillId="3" borderId="22" xfId="0" applyNumberFormat="1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8" fillId="3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3" borderId="2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3" borderId="2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49" fontId="0" fillId="3" borderId="0" xfId="0" applyNumberFormat="1" applyFill="1" applyAlignment="1">
      <alignment horizontal="left" vertical="center"/>
    </xf>
    <xf numFmtId="0" fontId="6" fillId="4" borderId="33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34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</cellXfs>
  <cellStyles count="1">
    <cellStyle name="Normal" xfId="0" builtinId="0"/>
  </cellStyles>
  <dxfs count="210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67F8"/>
      <color rgb="FFD80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608AC9-801C-4971-9446-AC94ECD87F2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3FA054-BA62-4072-A2CE-AFC4AB71994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67EC4B-692D-475C-85AF-EC52243AA7D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F9B836-9FA1-4C32-9A4B-251300A2FCC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BCFC45-E763-453F-A178-5ED933AA2E0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030E30-A97A-4F7D-BFA0-638E22285EC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C8B79E-142D-414A-A54F-3105D5B34A6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FA74EE-2D08-455B-B000-B5447CA4746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B40AB-37F5-443B-97BE-4CA4B5BC1A7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074B12-F086-46BC-89E3-10BC7B104A1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5EF5EE-31D2-4809-820B-6BC11A22297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02CC3B-7DFC-4722-9680-4FE71751999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7775" cy="6686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2F0002-AEA7-468F-AD5B-6FB0592645D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8CF287-F3A8-4D85-AEC7-176A6C1E3D3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E407F7-7C1F-4C4B-880B-B853EDEAE91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B21DC0-FC28-44A0-819F-A32B4776FE0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627814-65D8-4ED2-B4E3-720BCBA6D51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9807D1-4F5A-442E-BF43-D90E08A74A2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7B5984-B05E-45BB-84E9-F39437C3980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E51741-E4CD-4876-83D4-10B6CC9A30D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5145B6-BD89-4197-9E35-F44042479C3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C22F56-1EF2-4FE4-AD51-11D0D2A19AC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6B332B-85A8-432C-9720-8D5975D1E54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7775" cy="6686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A9ACDE-8400-4F34-A4D9-4664E23618B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FAB397-E293-4ACE-896A-076E0416DA9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7FB1FE-82F3-4243-9BF0-71A3B953244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24E952-9B3F-4D7B-AD09-522FC60715E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2FE05C-A832-42FC-82E7-A6558A717C8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AECF6-9A6D-431A-AB89-8C76706FEAA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4504E8-E007-47FA-9DD5-B092D9B6770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8408FF-81D2-4401-AC9C-E1891B3A45E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E95F8-6E89-4E74-BEB4-F3AF797EACD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0A6AFC-DB36-4C24-A2DE-DA0C8F2B4DF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707386-3E38-448C-BC39-02292F6DC0B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7775" cy="6686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DA006A-88B5-4AC8-898A-EB91170FB3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1E82EC-71B8-4C2A-9089-6FFDA62BA8E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2BAB34-FF9A-4D22-ABDE-08941807DC5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117D88-E9EC-41D5-BD13-AE35CC20FF0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3E9E3A-F822-481F-B70F-37B4A22C8E2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33B333-67B4-4A09-ACF9-D5364F3021B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E8144C-879D-4890-90F7-85E0226550A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B4B52A-B573-4C6A-AE0E-D9F0B8FFA06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6F6DB1-E880-4E83-9D24-7BB35233B31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F1C662-5C43-48D2-BAD5-98F2C237DC7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C7F32F-25E3-436C-A469-C2DAF46FFBD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D22043-AFB5-485C-957B-6E0582FAF60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8EC597-3172-4C4F-A7D0-E21810EDBA4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A8C104-9748-495C-98C3-C5D1BFEA781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47625</xdr:rowOff>
    </xdr:from>
    <xdr:to>
      <xdr:col>17</xdr:col>
      <xdr:colOff>526424</xdr:colOff>
      <xdr:row>5</xdr:row>
      <xdr:rowOff>106185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E1E27B2-F1FC-4FFB-814C-32A02632A9D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249400" y="47625"/>
          <a:ext cx="3479174" cy="10872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D7A00-FC0C-4D02-9FFD-EC28156C7DD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5CFA36-7152-4A36-A527-51AA6F7D33E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55328F-B19F-415A-9374-374126C9824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A5C296-62DB-45CE-8F74-6DE8DC57833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553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6991-B5F8-43B8-9FD9-CFB2E137D67C}">
  <sheetPr codeName="Feuil3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H17" sqref="H17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56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57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09" priority="5" operator="notEqual">
      <formula>0</formula>
    </cfRule>
  </conditionalFormatting>
  <conditionalFormatting sqref="H3:H8 H10:H30">
    <cfRule type="cellIs" dxfId="208" priority="1" operator="notEqual">
      <formula>0</formula>
    </cfRule>
  </conditionalFormatting>
  <conditionalFormatting sqref="N7:N34">
    <cfRule type="cellIs" dxfId="207" priority="4" operator="notEqual">
      <formula>0</formula>
    </cfRule>
  </conditionalFormatting>
  <conditionalFormatting sqref="Q6:Q12">
    <cfRule type="cellIs" dxfId="206" priority="3" operator="notEqual">
      <formula>0</formula>
    </cfRule>
  </conditionalFormatting>
  <conditionalFormatting sqref="Q15:Q21">
    <cfRule type="cellIs" dxfId="205" priority="2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EBD98A-891F-493F-ADAC-C3C74836915B}">
          <x14:formula1>
            <xm:f>BDD!$A$3:$A$13</xm:f>
          </x14:formula1>
          <xm:sqref>B11:B33</xm:sqref>
        </x14:dataValidation>
        <x14:dataValidation type="list" allowBlank="1" showInputMessage="1" showErrorMessage="1" xr:uid="{EFFF08DE-D656-4C76-BD76-B696602FC7B4}">
          <x14:formula1>
            <xm:f>BDD!$C$3:$C$13</xm:f>
          </x14:formula1>
          <xm:sqref>C11:C33</xm:sqref>
        </x14:dataValidation>
        <x14:dataValidation type="list" allowBlank="1" showInputMessage="1" showErrorMessage="1" xr:uid="{450C78B1-2ED9-47F4-A826-6DB2239A5524}">
          <x14:formula1>
            <xm:f>BDD!$E$3:$E$33</xm:f>
          </x14:formula1>
          <xm:sqref>D11:D33</xm:sqref>
        </x14:dataValidation>
        <x14:dataValidation type="list" allowBlank="1" showInputMessage="1" showErrorMessage="1" xr:uid="{A1D8727C-26F5-49AC-BB92-85945E1376F0}">
          <x14:formula1>
            <xm:f>BDD!$C$20:$C$33</xm:f>
          </x14:formula1>
          <xm:sqref>E11:E33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A9D-B6A3-47F5-9364-25DCDD7A7053}">
  <sheetPr codeName="Feuil11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89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90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72" priority="4" operator="notEqual">
      <formula>0</formula>
    </cfRule>
  </conditionalFormatting>
  <conditionalFormatting sqref="N7:N34">
    <cfRule type="cellIs" dxfId="171" priority="3" operator="notEqual">
      <formula>0</formula>
    </cfRule>
  </conditionalFormatting>
  <conditionalFormatting sqref="Q6:Q12">
    <cfRule type="cellIs" dxfId="170" priority="2" operator="notEqual">
      <formula>0</formula>
    </cfRule>
  </conditionalFormatting>
  <conditionalFormatting sqref="Q15:Q21">
    <cfRule type="cellIs" dxfId="16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9823FF-7CDE-4330-A771-1D306357F5C2}">
          <x14:formula1>
            <xm:f>BDD!$A$3:$A$13</xm:f>
          </x14:formula1>
          <xm:sqref>B11:B33</xm:sqref>
        </x14:dataValidation>
        <x14:dataValidation type="list" allowBlank="1" showInputMessage="1" showErrorMessage="1" xr:uid="{A821EF8F-0938-4139-A247-F78F7A599697}">
          <x14:formula1>
            <xm:f>BDD!$C$3:$C$13</xm:f>
          </x14:formula1>
          <xm:sqref>C11:C33</xm:sqref>
        </x14:dataValidation>
        <x14:dataValidation type="list" allowBlank="1" showInputMessage="1" showErrorMessage="1" xr:uid="{08B181CF-97DA-4567-A417-06B4C77E380F}">
          <x14:formula1>
            <xm:f>BDD!$E$3:$E$33</xm:f>
          </x14:formula1>
          <xm:sqref>D11:D33</xm:sqref>
        </x14:dataValidation>
        <x14:dataValidation type="list" allowBlank="1" showInputMessage="1" showErrorMessage="1" xr:uid="{A5BE7389-E7B6-45B8-996E-DFD3E573C699}">
          <x14:formula1>
            <xm:f>BDD!$C$20:$C$33</xm:f>
          </x14:formula1>
          <xm:sqref>E11:E33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AF8F-76F6-40F0-8CBB-6FC72968A8FA}">
  <sheetPr codeName="Feuil12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91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92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68" priority="4" operator="notEqual">
      <formula>0</formula>
    </cfRule>
  </conditionalFormatting>
  <conditionalFormatting sqref="N7:N34">
    <cfRule type="cellIs" dxfId="167" priority="3" operator="notEqual">
      <formula>0</formula>
    </cfRule>
  </conditionalFormatting>
  <conditionalFormatting sqref="Q6:Q12">
    <cfRule type="cellIs" dxfId="166" priority="2" operator="notEqual">
      <formula>0</formula>
    </cfRule>
  </conditionalFormatting>
  <conditionalFormatting sqref="Q15:Q21">
    <cfRule type="cellIs" dxfId="16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3C4868-F476-45D3-84CD-634A5826C099}">
          <x14:formula1>
            <xm:f>BDD!$A$3:$A$13</xm:f>
          </x14:formula1>
          <xm:sqref>B11:B33</xm:sqref>
        </x14:dataValidation>
        <x14:dataValidation type="list" allowBlank="1" showInputMessage="1" showErrorMessage="1" xr:uid="{F060FEF8-2BCB-4E6F-A707-B59B92763F70}">
          <x14:formula1>
            <xm:f>BDD!$C$3:$C$13</xm:f>
          </x14:formula1>
          <xm:sqref>C11:C33</xm:sqref>
        </x14:dataValidation>
        <x14:dataValidation type="list" allowBlank="1" showInputMessage="1" showErrorMessage="1" xr:uid="{28D11375-FDD5-43AA-8B6C-CC04FA3417DB}">
          <x14:formula1>
            <xm:f>BDD!$E$3:$E$33</xm:f>
          </x14:formula1>
          <xm:sqref>D11:D33</xm:sqref>
        </x14:dataValidation>
        <x14:dataValidation type="list" allowBlank="1" showInputMessage="1" showErrorMessage="1" xr:uid="{012C8A0A-6802-4A1F-9579-A8B23F875911}">
          <x14:formula1>
            <xm:f>BDD!$C$20:$C$33</xm:f>
          </x14:formula1>
          <xm:sqref>E11:E33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56FE-BF1D-4E7D-A2B2-4B272A26CB41}">
  <sheetPr codeName="Feuil13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93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94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64" priority="4" operator="notEqual">
      <formula>0</formula>
    </cfRule>
  </conditionalFormatting>
  <conditionalFormatting sqref="N7:N34">
    <cfRule type="cellIs" dxfId="163" priority="3" operator="notEqual">
      <formula>0</formula>
    </cfRule>
  </conditionalFormatting>
  <conditionalFormatting sqref="Q6:Q12">
    <cfRule type="cellIs" dxfId="162" priority="2" operator="notEqual">
      <formula>0</formula>
    </cfRule>
  </conditionalFormatting>
  <conditionalFormatting sqref="Q15:Q21">
    <cfRule type="cellIs" dxfId="16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4E3A626-B997-40A1-8FD2-851F2D583B6C}">
          <x14:formula1>
            <xm:f>BDD!$A$3:$A$13</xm:f>
          </x14:formula1>
          <xm:sqref>B11:B33</xm:sqref>
        </x14:dataValidation>
        <x14:dataValidation type="list" allowBlank="1" showInputMessage="1" showErrorMessage="1" xr:uid="{569E24AB-9CFB-4A17-92F9-02FCDAD2FD61}">
          <x14:formula1>
            <xm:f>BDD!$C$3:$C$13</xm:f>
          </x14:formula1>
          <xm:sqref>C11:C33</xm:sqref>
        </x14:dataValidation>
        <x14:dataValidation type="list" allowBlank="1" showInputMessage="1" showErrorMessage="1" xr:uid="{FC4AC565-80AD-46FA-814E-6C18C2F05AD2}">
          <x14:formula1>
            <xm:f>BDD!$E$3:$E$33</xm:f>
          </x14:formula1>
          <xm:sqref>D11:D33</xm:sqref>
        </x14:dataValidation>
        <x14:dataValidation type="list" allowBlank="1" showInputMessage="1" showErrorMessage="1" xr:uid="{1D1370B9-7E82-41B5-BA49-2AEA60363C9A}">
          <x14:formula1>
            <xm:f>BDD!$C$20:$C$33</xm:f>
          </x14:formula1>
          <xm:sqref>E11:E33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F122-43C0-4612-AACC-7132C7E6AE86}">
  <sheetPr codeName="Feuil14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95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96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60" priority="4" operator="notEqual">
      <formula>0</formula>
    </cfRule>
  </conditionalFormatting>
  <conditionalFormatting sqref="N7:N34">
    <cfRule type="cellIs" dxfId="159" priority="3" operator="notEqual">
      <formula>0</formula>
    </cfRule>
  </conditionalFormatting>
  <conditionalFormatting sqref="Q6:Q12">
    <cfRule type="cellIs" dxfId="158" priority="2" operator="notEqual">
      <formula>0</formula>
    </cfRule>
  </conditionalFormatting>
  <conditionalFormatting sqref="Q15:Q21">
    <cfRule type="cellIs" dxfId="15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A0FDC01-BD5C-4613-BD5A-68C4C72D8650}">
          <x14:formula1>
            <xm:f>BDD!$A$3:$A$13</xm:f>
          </x14:formula1>
          <xm:sqref>B11:B33</xm:sqref>
        </x14:dataValidation>
        <x14:dataValidation type="list" allowBlank="1" showInputMessage="1" showErrorMessage="1" xr:uid="{BDCBFCD4-6CE1-40C0-87E7-DFAC03E461B8}">
          <x14:formula1>
            <xm:f>BDD!$C$3:$C$13</xm:f>
          </x14:formula1>
          <xm:sqref>C11:C33</xm:sqref>
        </x14:dataValidation>
        <x14:dataValidation type="list" allowBlank="1" showInputMessage="1" showErrorMessage="1" xr:uid="{4AABF124-54A9-476D-A11B-9D4D4A9DD389}">
          <x14:formula1>
            <xm:f>BDD!$E$3:$E$33</xm:f>
          </x14:formula1>
          <xm:sqref>D11:D33</xm:sqref>
        </x14:dataValidation>
        <x14:dataValidation type="list" allowBlank="1" showInputMessage="1" showErrorMessage="1" xr:uid="{5CA2A257-A5BD-4FB2-92FC-1D73A9962A44}">
          <x14:formula1>
            <xm:f>BDD!$C$20:$C$33</xm:f>
          </x14:formula1>
          <xm:sqref>E11:E33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3177-E975-4323-BA2B-E234FBF71789}">
  <sheetPr codeName="Feuil15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97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56" priority="4" operator="notEqual">
      <formula>0</formula>
    </cfRule>
  </conditionalFormatting>
  <conditionalFormatting sqref="N7:N34">
    <cfRule type="cellIs" dxfId="155" priority="3" operator="notEqual">
      <formula>0</formula>
    </cfRule>
  </conditionalFormatting>
  <conditionalFormatting sqref="Q6:Q12">
    <cfRule type="cellIs" dxfId="154" priority="2" operator="notEqual">
      <formula>0</formula>
    </cfRule>
  </conditionalFormatting>
  <conditionalFormatting sqref="Q15:Q21">
    <cfRule type="cellIs" dxfId="15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94B7181-3561-4A49-AAD4-B1A44963767F}">
          <x14:formula1>
            <xm:f>BDD!$C$20:$C$33</xm:f>
          </x14:formula1>
          <xm:sqref>E11:E33</xm:sqref>
        </x14:dataValidation>
        <x14:dataValidation type="list" allowBlank="1" showInputMessage="1" showErrorMessage="1" xr:uid="{66DF3F51-55E7-4F12-A44C-BF99591B8C58}">
          <x14:formula1>
            <xm:f>BDD!$E$3:$E$33</xm:f>
          </x14:formula1>
          <xm:sqref>D11:D33</xm:sqref>
        </x14:dataValidation>
        <x14:dataValidation type="list" allowBlank="1" showInputMessage="1" showErrorMessage="1" xr:uid="{564141FC-1FB3-4EBC-9235-91900E1B47F2}">
          <x14:formula1>
            <xm:f>BDD!$C$3:$C$13</xm:f>
          </x14:formula1>
          <xm:sqref>C11:C33</xm:sqref>
        </x14:dataValidation>
        <x14:dataValidation type="list" allowBlank="1" showInputMessage="1" showErrorMessage="1" xr:uid="{0829BB88-783B-41FA-B1CE-B353F7E1295D}">
          <x14:formula1>
            <xm:f>BDD!$A$3:$A$13</xm:f>
          </x14:formula1>
          <xm:sqref>B11:B33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AB0-F811-4D93-8045-35E7250739BE}">
  <sheetPr codeName="Feuil16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99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100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52" priority="4" operator="notEqual">
      <formula>0</formula>
    </cfRule>
  </conditionalFormatting>
  <conditionalFormatting sqref="N7:N34">
    <cfRule type="cellIs" dxfId="151" priority="3" operator="notEqual">
      <formula>0</formula>
    </cfRule>
  </conditionalFormatting>
  <conditionalFormatting sqref="Q6:Q12">
    <cfRule type="cellIs" dxfId="150" priority="2" operator="notEqual">
      <formula>0</formula>
    </cfRule>
  </conditionalFormatting>
  <conditionalFormatting sqref="Q15:Q21">
    <cfRule type="cellIs" dxfId="14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C4A4D5C-1546-45D4-8828-DAAC887F165B}">
          <x14:formula1>
            <xm:f>BDD!$C$20:$C$33</xm:f>
          </x14:formula1>
          <xm:sqref>E11:E33</xm:sqref>
        </x14:dataValidation>
        <x14:dataValidation type="list" allowBlank="1" showInputMessage="1" showErrorMessage="1" xr:uid="{F98BCE5E-AA82-4752-823D-BF11C30D8E64}">
          <x14:formula1>
            <xm:f>BDD!$E$3:$E$33</xm:f>
          </x14:formula1>
          <xm:sqref>D11:D33</xm:sqref>
        </x14:dataValidation>
        <x14:dataValidation type="list" allowBlank="1" showInputMessage="1" showErrorMessage="1" xr:uid="{0FED79FE-490C-40C3-B3DA-671E7459348C}">
          <x14:formula1>
            <xm:f>BDD!$C$3:$C$13</xm:f>
          </x14:formula1>
          <xm:sqref>C11:C33</xm:sqref>
        </x14:dataValidation>
        <x14:dataValidation type="list" allowBlank="1" showInputMessage="1" showErrorMessage="1" xr:uid="{587047E2-DB73-4BEA-B783-64C7DDA47B06}">
          <x14:formula1>
            <xm:f>BDD!$A$3:$A$13</xm:f>
          </x14:formula1>
          <xm:sqref>B11:B33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BC83-9371-44B1-AA40-BB8DC1715A37}">
  <sheetPr codeName="Feuil17"/>
  <dimension ref="A1:U35"/>
  <sheetViews>
    <sheetView zoomScale="80" zoomScaleNormal="80" workbookViewId="0">
      <pane xSplit="21" ySplit="35" topLeftCell="V57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101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102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48" priority="4" operator="notEqual">
      <formula>0</formula>
    </cfRule>
  </conditionalFormatting>
  <conditionalFormatting sqref="N7:N34">
    <cfRule type="cellIs" dxfId="147" priority="3" operator="notEqual">
      <formula>0</formula>
    </cfRule>
  </conditionalFormatting>
  <conditionalFormatting sqref="Q6:Q12">
    <cfRule type="cellIs" dxfId="146" priority="2" operator="notEqual">
      <formula>0</formula>
    </cfRule>
  </conditionalFormatting>
  <conditionalFormatting sqref="Q15:Q21">
    <cfRule type="cellIs" dxfId="14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ED7AEB-090A-42AD-962C-2F155E5635D2}">
          <x14:formula1>
            <xm:f>BDD!$C$20:$C$33</xm:f>
          </x14:formula1>
          <xm:sqref>E11:E33</xm:sqref>
        </x14:dataValidation>
        <x14:dataValidation type="list" allowBlank="1" showInputMessage="1" showErrorMessage="1" xr:uid="{7DB4AD6B-1689-44D6-9FEE-B56F817CC4E0}">
          <x14:formula1>
            <xm:f>BDD!$E$3:$E$33</xm:f>
          </x14:formula1>
          <xm:sqref>D11:D33</xm:sqref>
        </x14:dataValidation>
        <x14:dataValidation type="list" allowBlank="1" showInputMessage="1" showErrorMessage="1" xr:uid="{C071B3E7-DE54-4DAB-8696-08E5AC3938BF}">
          <x14:formula1>
            <xm:f>BDD!$C$3:$C$13</xm:f>
          </x14:formula1>
          <xm:sqref>C11:C33</xm:sqref>
        </x14:dataValidation>
        <x14:dataValidation type="list" allowBlank="1" showInputMessage="1" showErrorMessage="1" xr:uid="{E7493485-E99E-4768-B1D6-8302B17F3DAA}">
          <x14:formula1>
            <xm:f>BDD!$A$3:$A$13</xm:f>
          </x14:formula1>
          <xm:sqref>B11:B33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89AD-1BF4-4DFC-B5A0-A09FB5B018D8}">
  <sheetPr codeName="Feuil18"/>
  <dimension ref="A1:U35"/>
  <sheetViews>
    <sheetView zoomScale="80" zoomScaleNormal="80" workbookViewId="0">
      <pane xSplit="21" ySplit="35" topLeftCell="V60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103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104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44" priority="4" operator="notEqual">
      <formula>0</formula>
    </cfRule>
  </conditionalFormatting>
  <conditionalFormatting sqref="N7:N34">
    <cfRule type="cellIs" dxfId="143" priority="3" operator="notEqual">
      <formula>0</formula>
    </cfRule>
  </conditionalFormatting>
  <conditionalFormatting sqref="Q6:Q12">
    <cfRule type="cellIs" dxfId="142" priority="2" operator="notEqual">
      <formula>0</formula>
    </cfRule>
  </conditionalFormatting>
  <conditionalFormatting sqref="Q15:Q21">
    <cfRule type="cellIs" dxfId="14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B1BFD6-3D5B-4616-B807-AAD1C14D69BE}">
          <x14:formula1>
            <xm:f>BDD!$C$20:$C$33</xm:f>
          </x14:formula1>
          <xm:sqref>E11:E33</xm:sqref>
        </x14:dataValidation>
        <x14:dataValidation type="list" allowBlank="1" showInputMessage="1" showErrorMessage="1" xr:uid="{94F6890B-25FB-41EB-B433-77D712039F0C}">
          <x14:formula1>
            <xm:f>BDD!$E$3:$E$33</xm:f>
          </x14:formula1>
          <xm:sqref>D11:D33</xm:sqref>
        </x14:dataValidation>
        <x14:dataValidation type="list" allowBlank="1" showInputMessage="1" showErrorMessage="1" xr:uid="{32822401-7D52-46F5-A522-DC4D153C382C}">
          <x14:formula1>
            <xm:f>BDD!$C$3:$C$13</xm:f>
          </x14:formula1>
          <xm:sqref>C11:C33</xm:sqref>
        </x14:dataValidation>
        <x14:dataValidation type="list" allowBlank="1" showInputMessage="1" showErrorMessage="1" xr:uid="{8F4A137F-C2CE-49EF-8AEB-3FE3478C61FA}">
          <x14:formula1>
            <xm:f>BDD!$A$3:$A$13</xm:f>
          </x14:formula1>
          <xm:sqref>B11:B33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2E6A-DB47-4BED-8994-AD9E57C1D37B}">
  <sheetPr codeName="Feuil19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105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106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40" priority="4" operator="notEqual">
      <formula>0</formula>
    </cfRule>
  </conditionalFormatting>
  <conditionalFormatting sqref="N7:N34">
    <cfRule type="cellIs" dxfId="139" priority="3" operator="notEqual">
      <formula>0</formula>
    </cfRule>
  </conditionalFormatting>
  <conditionalFormatting sqref="Q6:Q12">
    <cfRule type="cellIs" dxfId="138" priority="2" operator="notEqual">
      <formula>0</formula>
    </cfRule>
  </conditionalFormatting>
  <conditionalFormatting sqref="Q15:Q21">
    <cfRule type="cellIs" dxfId="13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623F15-F79C-421E-934D-CA5F0C7432A6}">
          <x14:formula1>
            <xm:f>BDD!$A$3:$A$13</xm:f>
          </x14:formula1>
          <xm:sqref>B11:B33</xm:sqref>
        </x14:dataValidation>
        <x14:dataValidation type="list" allowBlank="1" showInputMessage="1" showErrorMessage="1" xr:uid="{46FBF61E-E4E8-4BAE-BE63-1A5D3435F177}">
          <x14:formula1>
            <xm:f>BDD!$C$3:$C$13</xm:f>
          </x14:formula1>
          <xm:sqref>C11:C33</xm:sqref>
        </x14:dataValidation>
        <x14:dataValidation type="list" allowBlank="1" showInputMessage="1" showErrorMessage="1" xr:uid="{3B62E227-9729-47E6-9131-3C08A01DC3CE}">
          <x14:formula1>
            <xm:f>BDD!$E$3:$E$33</xm:f>
          </x14:formula1>
          <xm:sqref>D11:D33</xm:sqref>
        </x14:dataValidation>
        <x14:dataValidation type="list" allowBlank="1" showInputMessage="1" showErrorMessage="1" xr:uid="{365945D8-23DC-46A2-92E9-3FCBF75C8E3D}">
          <x14:formula1>
            <xm:f>BDD!$C$20:$C$33</xm:f>
          </x14:formula1>
          <xm:sqref>E11:E33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9ADF-6EEE-4208-96B4-726468670BC7}">
  <sheetPr codeName="Feuil20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107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108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36" priority="4" operator="notEqual">
      <formula>0</formula>
    </cfRule>
  </conditionalFormatting>
  <conditionalFormatting sqref="N7:N34">
    <cfRule type="cellIs" dxfId="135" priority="3" operator="notEqual">
      <formula>0</formula>
    </cfRule>
  </conditionalFormatting>
  <conditionalFormatting sqref="Q6:Q12">
    <cfRule type="cellIs" dxfId="134" priority="2" operator="notEqual">
      <formula>0</formula>
    </cfRule>
  </conditionalFormatting>
  <conditionalFormatting sqref="Q15:Q21">
    <cfRule type="cellIs" dxfId="13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F3C78C-2349-4FE6-848B-8533BDECD0D1}">
          <x14:formula1>
            <xm:f>BDD!$A$3:$A$13</xm:f>
          </x14:formula1>
          <xm:sqref>B11:B33</xm:sqref>
        </x14:dataValidation>
        <x14:dataValidation type="list" allowBlank="1" showInputMessage="1" showErrorMessage="1" xr:uid="{E71EBD06-6E5D-404E-A05D-E4650282779C}">
          <x14:formula1>
            <xm:f>BDD!$C$3:$C$13</xm:f>
          </x14:formula1>
          <xm:sqref>C11:C33</xm:sqref>
        </x14:dataValidation>
        <x14:dataValidation type="list" allowBlank="1" showInputMessage="1" showErrorMessage="1" xr:uid="{F298A022-7101-4C1D-A94C-90908611A151}">
          <x14:formula1>
            <xm:f>BDD!$E$3:$E$33</xm:f>
          </x14:formula1>
          <xm:sqref>D11:D33</xm:sqref>
        </x14:dataValidation>
        <x14:dataValidation type="list" allowBlank="1" showInputMessage="1" showErrorMessage="1" xr:uid="{8AB00C0B-3A56-49C7-A24D-D81063F0FE3F}">
          <x14:formula1>
            <xm:f>BDD!$C$20:$C$33</xm:f>
          </x14:formula1>
          <xm:sqref>E11:E33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0918-50ED-4522-9769-192F119E8828}">
  <sheetPr codeName="Feuil2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54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55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04" priority="4" operator="notEqual">
      <formula>0</formula>
    </cfRule>
  </conditionalFormatting>
  <conditionalFormatting sqref="N7:N34">
    <cfRule type="cellIs" dxfId="203" priority="3" operator="notEqual">
      <formula>0</formula>
    </cfRule>
  </conditionalFormatting>
  <conditionalFormatting sqref="Q6:Q12">
    <cfRule type="cellIs" dxfId="202" priority="2" operator="notEqual">
      <formula>0</formula>
    </cfRule>
  </conditionalFormatting>
  <conditionalFormatting sqref="Q15:Q21">
    <cfRule type="cellIs" dxfId="20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5A855CB-DD91-4762-91AF-715A78E994D8}">
          <x14:formula1>
            <xm:f>BDD!$C$20:$C$33</xm:f>
          </x14:formula1>
          <xm:sqref>E11:E33</xm:sqref>
        </x14:dataValidation>
        <x14:dataValidation type="list" allowBlank="1" showInputMessage="1" showErrorMessage="1" xr:uid="{0B0EB109-B01B-4192-AD3D-2D046E32A1F0}">
          <x14:formula1>
            <xm:f>BDD!$E$3:$E$33</xm:f>
          </x14:formula1>
          <xm:sqref>D11:D33</xm:sqref>
        </x14:dataValidation>
        <x14:dataValidation type="list" allowBlank="1" showInputMessage="1" showErrorMessage="1" xr:uid="{321E8DC6-E8A7-43D6-B684-667A9005C196}">
          <x14:formula1>
            <xm:f>BDD!$C$3:$C$13</xm:f>
          </x14:formula1>
          <xm:sqref>C11:C33</xm:sqref>
        </x14:dataValidation>
        <x14:dataValidation type="list" allowBlank="1" showInputMessage="1" showErrorMessage="1" xr:uid="{D6F9536E-732A-42E0-8701-B0C2EB9AC11B}">
          <x14:formula1>
            <xm:f>BDD!$A$3:$A$13</xm:f>
          </x14:formula1>
          <xm:sqref>B11:B33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EEF2-69B2-4558-88E1-E60F812EFF0F}">
  <sheetPr codeName="Feuil21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109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110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32" priority="4" operator="notEqual">
      <formula>0</formula>
    </cfRule>
  </conditionalFormatting>
  <conditionalFormatting sqref="N7:N34">
    <cfRule type="cellIs" dxfId="131" priority="3" operator="notEqual">
      <formula>0</formula>
    </cfRule>
  </conditionalFormatting>
  <conditionalFormatting sqref="Q6:Q12">
    <cfRule type="cellIs" dxfId="130" priority="2" operator="notEqual">
      <formula>0</formula>
    </cfRule>
  </conditionalFormatting>
  <conditionalFormatting sqref="Q15:Q21">
    <cfRule type="cellIs" dxfId="12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99F928-E49A-4933-8B37-0A3B1F689775}">
          <x14:formula1>
            <xm:f>BDD!$A$3:$A$13</xm:f>
          </x14:formula1>
          <xm:sqref>B11:B33</xm:sqref>
        </x14:dataValidation>
        <x14:dataValidation type="list" allowBlank="1" showInputMessage="1" showErrorMessage="1" xr:uid="{E7890D42-8F30-4CCF-9515-7A2220E940AE}">
          <x14:formula1>
            <xm:f>BDD!$C$3:$C$13</xm:f>
          </x14:formula1>
          <xm:sqref>C11:C33</xm:sqref>
        </x14:dataValidation>
        <x14:dataValidation type="list" allowBlank="1" showInputMessage="1" showErrorMessage="1" xr:uid="{FF82E89D-46A8-44A8-9FD5-7B5AE7CF454E}">
          <x14:formula1>
            <xm:f>BDD!$E$3:$E$33</xm:f>
          </x14:formula1>
          <xm:sqref>D11:D33</xm:sqref>
        </x14:dataValidation>
        <x14:dataValidation type="list" allowBlank="1" showInputMessage="1" showErrorMessage="1" xr:uid="{DFFF9664-D34C-4BC9-A695-0CBCB8E4F21E}">
          <x14:formula1>
            <xm:f>BDD!$C$20:$C$33</xm:f>
          </x14:formula1>
          <xm:sqref>E11:E33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63FF-C973-4A9A-B4BF-8B99E23FF0C4}">
  <sheetPr codeName="Feuil22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111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112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28" priority="4" operator="notEqual">
      <formula>0</formula>
    </cfRule>
  </conditionalFormatting>
  <conditionalFormatting sqref="N7:N34">
    <cfRule type="cellIs" dxfId="127" priority="3" operator="notEqual">
      <formula>0</formula>
    </cfRule>
  </conditionalFormatting>
  <conditionalFormatting sqref="Q6:Q12">
    <cfRule type="cellIs" dxfId="126" priority="2" operator="notEqual">
      <formula>0</formula>
    </cfRule>
  </conditionalFormatting>
  <conditionalFormatting sqref="Q15:Q21">
    <cfRule type="cellIs" dxfId="12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BD33EFA-6C1F-46E1-8E4A-EBCA4F67B320}">
          <x14:formula1>
            <xm:f>BDD!$A$3:$A$13</xm:f>
          </x14:formula1>
          <xm:sqref>B11:B33</xm:sqref>
        </x14:dataValidation>
        <x14:dataValidation type="list" allowBlank="1" showInputMessage="1" showErrorMessage="1" xr:uid="{0E1E7D90-4FD9-493A-AD59-0D0FFE672819}">
          <x14:formula1>
            <xm:f>BDD!$C$3:$C$13</xm:f>
          </x14:formula1>
          <xm:sqref>C11:C33</xm:sqref>
        </x14:dataValidation>
        <x14:dataValidation type="list" allowBlank="1" showInputMessage="1" showErrorMessage="1" xr:uid="{4E57781E-4D30-4787-9D2F-49811BAC281C}">
          <x14:formula1>
            <xm:f>BDD!$E$3:$E$33</xm:f>
          </x14:formula1>
          <xm:sqref>D11:D33</xm:sqref>
        </x14:dataValidation>
        <x14:dataValidation type="list" allowBlank="1" showInputMessage="1" showErrorMessage="1" xr:uid="{EF025451-08C6-4C26-9635-9C3F0BC6AC4C}">
          <x14:formula1>
            <xm:f>BDD!$C$20:$C$33</xm:f>
          </x14:formula1>
          <xm:sqref>E11:E33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A767-FEC4-479E-826F-D63409BEF24D}">
  <sheetPr codeName="Feuil23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113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114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24" priority="4" operator="notEqual">
      <formula>0</formula>
    </cfRule>
  </conditionalFormatting>
  <conditionalFormatting sqref="N7:N34">
    <cfRule type="cellIs" dxfId="123" priority="3" operator="notEqual">
      <formula>0</formula>
    </cfRule>
  </conditionalFormatting>
  <conditionalFormatting sqref="Q6:Q12">
    <cfRule type="cellIs" dxfId="122" priority="2" operator="notEqual">
      <formula>0</formula>
    </cfRule>
  </conditionalFormatting>
  <conditionalFormatting sqref="Q15:Q21">
    <cfRule type="cellIs" dxfId="12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C5B0C7-5A1A-459F-BDE5-16B4E8C42668}">
          <x14:formula1>
            <xm:f>BDD!$C$20:$C$33</xm:f>
          </x14:formula1>
          <xm:sqref>E11:E33</xm:sqref>
        </x14:dataValidation>
        <x14:dataValidation type="list" allowBlank="1" showInputMessage="1" showErrorMessage="1" xr:uid="{3EF535FA-60C7-4BD0-B08D-1601C8DD9D93}">
          <x14:formula1>
            <xm:f>BDD!$E$3:$E$33</xm:f>
          </x14:formula1>
          <xm:sqref>D11:D33</xm:sqref>
        </x14:dataValidation>
        <x14:dataValidation type="list" allowBlank="1" showInputMessage="1" showErrorMessage="1" xr:uid="{D035137B-F1CA-455A-85D3-1E567D799EF6}">
          <x14:formula1>
            <xm:f>BDD!$C$3:$C$13</xm:f>
          </x14:formula1>
          <xm:sqref>C11:C33</xm:sqref>
        </x14:dataValidation>
        <x14:dataValidation type="list" allowBlank="1" showInputMessage="1" showErrorMessage="1" xr:uid="{180E73D0-E5F1-4F88-B719-4830661AF06D}">
          <x14:formula1>
            <xm:f>BDD!$A$3:$A$13</xm:f>
          </x14:formula1>
          <xm:sqref>B11:B33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911B-BCE7-4F93-9E56-F419A1FD2D35}">
  <sheetPr codeName="Feuil24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115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116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20" priority="4" operator="notEqual">
      <formula>0</formula>
    </cfRule>
  </conditionalFormatting>
  <conditionalFormatting sqref="N7:N34">
    <cfRule type="cellIs" dxfId="119" priority="3" operator="notEqual">
      <formula>0</formula>
    </cfRule>
  </conditionalFormatting>
  <conditionalFormatting sqref="Q6:Q12">
    <cfRule type="cellIs" dxfId="118" priority="2" operator="notEqual">
      <formula>0</formula>
    </cfRule>
  </conditionalFormatting>
  <conditionalFormatting sqref="Q15:Q21">
    <cfRule type="cellIs" dxfId="11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CFD9F3-457C-4914-9795-46117FAAA185}">
          <x14:formula1>
            <xm:f>BDD!$C$20:$C$33</xm:f>
          </x14:formula1>
          <xm:sqref>E11:E33</xm:sqref>
        </x14:dataValidation>
        <x14:dataValidation type="list" allowBlank="1" showInputMessage="1" showErrorMessage="1" xr:uid="{8BCC8A4F-4A03-49BB-8B5D-6A282C3C9395}">
          <x14:formula1>
            <xm:f>BDD!$E$3:$E$33</xm:f>
          </x14:formula1>
          <xm:sqref>D11:D33</xm:sqref>
        </x14:dataValidation>
        <x14:dataValidation type="list" allowBlank="1" showInputMessage="1" showErrorMessage="1" xr:uid="{E936B237-799D-4C68-B187-4CF92D8365C5}">
          <x14:formula1>
            <xm:f>BDD!$C$3:$C$13</xm:f>
          </x14:formula1>
          <xm:sqref>C11:C33</xm:sqref>
        </x14:dataValidation>
        <x14:dataValidation type="list" allowBlank="1" showInputMessage="1" showErrorMessage="1" xr:uid="{1E7BA436-343D-49DE-BE71-FB4B6C688916}">
          <x14:formula1>
            <xm:f>BDD!$A$3:$A$13</xm:f>
          </x14:formula1>
          <xm:sqref>B11:B33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43-89EC-4690-8514-CEA686D5A2D1}">
  <sheetPr codeName="Feuil25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117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119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16" priority="4" operator="notEqual">
      <formula>0</formula>
    </cfRule>
  </conditionalFormatting>
  <conditionalFormatting sqref="N7:N34">
    <cfRule type="cellIs" dxfId="115" priority="3" operator="notEqual">
      <formula>0</formula>
    </cfRule>
  </conditionalFormatting>
  <conditionalFormatting sqref="Q6:Q12">
    <cfRule type="cellIs" dxfId="114" priority="2" operator="notEqual">
      <formula>0</formula>
    </cfRule>
  </conditionalFormatting>
  <conditionalFormatting sqref="Q15:Q21">
    <cfRule type="cellIs" dxfId="11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FF75460-FB74-4CA9-9E9A-77E448868DD0}">
          <x14:formula1>
            <xm:f>BDD!$C$20:$C$33</xm:f>
          </x14:formula1>
          <xm:sqref>E11:E33</xm:sqref>
        </x14:dataValidation>
        <x14:dataValidation type="list" allowBlank="1" showInputMessage="1" showErrorMessage="1" xr:uid="{555BD196-DECC-4A85-BDCD-616AE714CE95}">
          <x14:formula1>
            <xm:f>BDD!$E$3:$E$33</xm:f>
          </x14:formula1>
          <xm:sqref>D11:D33</xm:sqref>
        </x14:dataValidation>
        <x14:dataValidation type="list" allowBlank="1" showInputMessage="1" showErrorMessage="1" xr:uid="{037A2358-9C3F-4222-8A4F-214B551245E9}">
          <x14:formula1>
            <xm:f>BDD!$C$3:$C$13</xm:f>
          </x14:formula1>
          <xm:sqref>C11:C33</xm:sqref>
        </x14:dataValidation>
        <x14:dataValidation type="list" allowBlank="1" showInputMessage="1" showErrorMessage="1" xr:uid="{E40AA1BF-ABDE-474B-90A0-B1820EC493B4}">
          <x14:formula1>
            <xm:f>BDD!$A$3:$A$13</xm:f>
          </x14:formula1>
          <xm:sqref>B11:B33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864B-B6CE-4208-8E19-1821CCF188B3}">
  <sheetPr codeName="Feuil26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118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120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12" priority="4" operator="notEqual">
      <formula>0</formula>
    </cfRule>
  </conditionalFormatting>
  <conditionalFormatting sqref="N7:N34">
    <cfRule type="cellIs" dxfId="111" priority="3" operator="notEqual">
      <formula>0</formula>
    </cfRule>
  </conditionalFormatting>
  <conditionalFormatting sqref="Q6:Q12">
    <cfRule type="cellIs" dxfId="110" priority="2" operator="notEqual">
      <formula>0</formula>
    </cfRule>
  </conditionalFormatting>
  <conditionalFormatting sqref="Q15:Q21">
    <cfRule type="cellIs" dxfId="10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B29DC8-227D-4491-827B-672203FA03A5}">
          <x14:formula1>
            <xm:f>BDD!$A$3:$A$13</xm:f>
          </x14:formula1>
          <xm:sqref>B11:B33</xm:sqref>
        </x14:dataValidation>
        <x14:dataValidation type="list" allowBlank="1" showInputMessage="1" showErrorMessage="1" xr:uid="{CA6A7933-6E93-455A-9A13-BD155173C34A}">
          <x14:formula1>
            <xm:f>BDD!$C$3:$C$13</xm:f>
          </x14:formula1>
          <xm:sqref>C11:C33</xm:sqref>
        </x14:dataValidation>
        <x14:dataValidation type="list" allowBlank="1" showInputMessage="1" showErrorMessage="1" xr:uid="{54348B40-BF53-4A24-909F-A6C65F153B77}">
          <x14:formula1>
            <xm:f>BDD!$E$3:$E$33</xm:f>
          </x14:formula1>
          <xm:sqref>D11:D33</xm:sqref>
        </x14:dataValidation>
        <x14:dataValidation type="list" allowBlank="1" showInputMessage="1" showErrorMessage="1" xr:uid="{99AA6236-669F-48A2-B6DF-356534004D12}">
          <x14:formula1>
            <xm:f>BDD!$C$20:$C$33</xm:f>
          </x14:formula1>
          <xm:sqref>E11:E33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883B-0849-4E5D-ADC1-75011F8D78F0}">
  <sheetPr codeName="Feuil27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121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122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08" priority="4" operator="notEqual">
      <formula>0</formula>
    </cfRule>
  </conditionalFormatting>
  <conditionalFormatting sqref="N7:N34">
    <cfRule type="cellIs" dxfId="107" priority="3" operator="notEqual">
      <formula>0</formula>
    </cfRule>
  </conditionalFormatting>
  <conditionalFormatting sqref="Q6:Q12">
    <cfRule type="cellIs" dxfId="106" priority="2" operator="notEqual">
      <formula>0</formula>
    </cfRule>
  </conditionalFormatting>
  <conditionalFormatting sqref="Q15:Q21">
    <cfRule type="cellIs" dxfId="10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3A5493-1B9A-432A-9D98-7F9A4481BB82}">
          <x14:formula1>
            <xm:f>BDD!$C$20:$C$33</xm:f>
          </x14:formula1>
          <xm:sqref>E11:E33</xm:sqref>
        </x14:dataValidation>
        <x14:dataValidation type="list" allowBlank="1" showInputMessage="1" showErrorMessage="1" xr:uid="{F0DC58DE-F613-41E6-9D91-E99BB92E6E2B}">
          <x14:formula1>
            <xm:f>BDD!$E$3:$E$33</xm:f>
          </x14:formula1>
          <xm:sqref>D11:D33</xm:sqref>
        </x14:dataValidation>
        <x14:dataValidation type="list" allowBlank="1" showInputMessage="1" showErrorMessage="1" xr:uid="{1F17D70F-7E12-4324-AA42-ACEE638A14FA}">
          <x14:formula1>
            <xm:f>BDD!$C$3:$C$13</xm:f>
          </x14:formula1>
          <xm:sqref>C11:C33</xm:sqref>
        </x14:dataValidation>
        <x14:dataValidation type="list" allowBlank="1" showInputMessage="1" showErrorMessage="1" xr:uid="{CE009B30-8CCE-485C-BD4D-3A0F8C57F5DE}">
          <x14:formula1>
            <xm:f>BDD!$A$3:$A$13</xm:f>
          </x14:formula1>
          <xm:sqref>B11:B33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B19-44FE-4A06-B501-AC509E66ED14}">
  <sheetPr codeName="Feuil28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123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124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04" priority="4" operator="notEqual">
      <formula>0</formula>
    </cfRule>
  </conditionalFormatting>
  <conditionalFormatting sqref="N7:N34">
    <cfRule type="cellIs" dxfId="103" priority="3" operator="notEqual">
      <formula>0</formula>
    </cfRule>
  </conditionalFormatting>
  <conditionalFormatting sqref="Q6:Q12">
    <cfRule type="cellIs" dxfId="102" priority="2" operator="notEqual">
      <formula>0</formula>
    </cfRule>
  </conditionalFormatting>
  <conditionalFormatting sqref="Q15:Q21">
    <cfRule type="cellIs" dxfId="10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CE53C0-7BD3-4C1E-991E-0A73CD788B9E}">
          <x14:formula1>
            <xm:f>BDD!$C$20:$C$33</xm:f>
          </x14:formula1>
          <xm:sqref>E11:E33</xm:sqref>
        </x14:dataValidation>
        <x14:dataValidation type="list" allowBlank="1" showInputMessage="1" showErrorMessage="1" xr:uid="{BB721103-0652-4F39-8083-852316623B91}">
          <x14:formula1>
            <xm:f>BDD!$E$3:$E$33</xm:f>
          </x14:formula1>
          <xm:sqref>D11:D33</xm:sqref>
        </x14:dataValidation>
        <x14:dataValidation type="list" allowBlank="1" showInputMessage="1" showErrorMessage="1" xr:uid="{DCCB0837-EBE2-4A0B-8F4B-71F779FCA7A0}">
          <x14:formula1>
            <xm:f>BDD!$C$3:$C$13</xm:f>
          </x14:formula1>
          <xm:sqref>C11:C33</xm:sqref>
        </x14:dataValidation>
        <x14:dataValidation type="list" allowBlank="1" showInputMessage="1" showErrorMessage="1" xr:uid="{76EE09AF-D9AB-43FF-821F-768FECE42201}">
          <x14:formula1>
            <xm:f>BDD!$A$3:$A$13</xm:f>
          </x14:formula1>
          <xm:sqref>B11:B33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AF4-AFFE-432D-8440-5A4FA07A94E2}">
  <sheetPr codeName="Feuil29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125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126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00" priority="4" operator="notEqual">
      <formula>0</formula>
    </cfRule>
  </conditionalFormatting>
  <conditionalFormatting sqref="N7:N34">
    <cfRule type="cellIs" dxfId="99" priority="3" operator="notEqual">
      <formula>0</formula>
    </cfRule>
  </conditionalFormatting>
  <conditionalFormatting sqref="Q6:Q12">
    <cfRule type="cellIs" dxfId="98" priority="2" operator="notEqual">
      <formula>0</formula>
    </cfRule>
  </conditionalFormatting>
  <conditionalFormatting sqref="Q15:Q21">
    <cfRule type="cellIs" dxfId="9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67AE05-9ED1-472C-9F2F-EC865EB2C2D9}">
          <x14:formula1>
            <xm:f>BDD!$C$20:$C$33</xm:f>
          </x14:formula1>
          <xm:sqref>E11:E33</xm:sqref>
        </x14:dataValidation>
        <x14:dataValidation type="list" allowBlank="1" showInputMessage="1" showErrorMessage="1" xr:uid="{66E99214-F5AF-4B37-A98C-44A48EF8B59F}">
          <x14:formula1>
            <xm:f>BDD!$E$3:$E$33</xm:f>
          </x14:formula1>
          <xm:sqref>D11:D33</xm:sqref>
        </x14:dataValidation>
        <x14:dataValidation type="list" allowBlank="1" showInputMessage="1" showErrorMessage="1" xr:uid="{723669B4-4689-40D4-8049-69D82372F27A}">
          <x14:formula1>
            <xm:f>BDD!$C$3:$C$13</xm:f>
          </x14:formula1>
          <xm:sqref>C11:C33</xm:sqref>
        </x14:dataValidation>
        <x14:dataValidation type="list" allowBlank="1" showInputMessage="1" showErrorMessage="1" xr:uid="{219FE68C-7FE2-4B0A-857D-7C3C9608874A}">
          <x14:formula1>
            <xm:f>BDD!$A$3:$A$13</xm:f>
          </x14:formula1>
          <xm:sqref>B11:B33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993-4C12-4792-B72F-075818F85C82}">
  <sheetPr codeName="Feuil30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D7" sqref="D7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127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129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96" priority="4" operator="notEqual">
      <formula>0</formula>
    </cfRule>
  </conditionalFormatting>
  <conditionalFormatting sqref="N7:N34">
    <cfRule type="cellIs" dxfId="95" priority="3" operator="notEqual">
      <formula>0</formula>
    </cfRule>
  </conditionalFormatting>
  <conditionalFormatting sqref="Q6:Q12">
    <cfRule type="cellIs" dxfId="94" priority="2" operator="notEqual">
      <formula>0</formula>
    </cfRule>
  </conditionalFormatting>
  <conditionalFormatting sqref="Q15:Q21">
    <cfRule type="cellIs" dxfId="9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BCE003-967A-4571-A00F-C0240335968B}">
          <x14:formula1>
            <xm:f>BDD!$C$20:$C$33</xm:f>
          </x14:formula1>
          <xm:sqref>E11:E33</xm:sqref>
        </x14:dataValidation>
        <x14:dataValidation type="list" allowBlank="1" showInputMessage="1" showErrorMessage="1" xr:uid="{A0EE0A98-33B8-42D6-918E-D3B181D3F5B5}">
          <x14:formula1>
            <xm:f>BDD!$E$3:$E$33</xm:f>
          </x14:formula1>
          <xm:sqref>D11:D33</xm:sqref>
        </x14:dataValidation>
        <x14:dataValidation type="list" allowBlank="1" showInputMessage="1" showErrorMessage="1" xr:uid="{0B4D9DC5-840E-4F0C-A0AE-AB3102076E67}">
          <x14:formula1>
            <xm:f>BDD!$C$3:$C$13</xm:f>
          </x14:formula1>
          <xm:sqref>C11:C33</xm:sqref>
        </x14:dataValidation>
        <x14:dataValidation type="list" allowBlank="1" showInputMessage="1" showErrorMessage="1" xr:uid="{A9FFC48C-25B2-4D00-99FA-4492676C15A0}">
          <x14:formula1>
            <xm:f>BDD!$A$3:$A$13</xm:f>
          </x14:formula1>
          <xm:sqref>B11:B33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3F92-794D-4DAA-85B7-DE1735D1433C}">
  <sheetPr codeName="Feuil4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58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59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00" priority="4" operator="notEqual">
      <formula>0</formula>
    </cfRule>
  </conditionalFormatting>
  <conditionalFormatting sqref="N7:N34">
    <cfRule type="cellIs" dxfId="199" priority="3" operator="notEqual">
      <formula>0</formula>
    </cfRule>
  </conditionalFormatting>
  <conditionalFormatting sqref="Q6:Q12">
    <cfRule type="cellIs" dxfId="198" priority="2" operator="notEqual">
      <formula>0</formula>
    </cfRule>
  </conditionalFormatting>
  <conditionalFormatting sqref="Q15:Q21">
    <cfRule type="cellIs" dxfId="19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6F7F6AE-827F-48B4-A5B3-D238E93D9DD8}">
          <x14:formula1>
            <xm:f>BDD!$C$20:$C$33</xm:f>
          </x14:formula1>
          <xm:sqref>E11:E33</xm:sqref>
        </x14:dataValidation>
        <x14:dataValidation type="list" allowBlank="1" showInputMessage="1" showErrorMessage="1" xr:uid="{682091B6-3FA8-4E38-A49E-A2CB994FE397}">
          <x14:formula1>
            <xm:f>BDD!$E$3:$E$33</xm:f>
          </x14:formula1>
          <xm:sqref>D11:D33</xm:sqref>
        </x14:dataValidation>
        <x14:dataValidation type="list" allowBlank="1" showInputMessage="1" showErrorMessage="1" xr:uid="{F7E51029-57D9-4B60-9F49-9561130CF07F}">
          <x14:formula1>
            <xm:f>BDD!$C$3:$C$13</xm:f>
          </x14:formula1>
          <xm:sqref>C11:C33</xm:sqref>
        </x14:dataValidation>
        <x14:dataValidation type="list" allowBlank="1" showInputMessage="1" showErrorMessage="1" xr:uid="{D225D89D-D5AA-4D2D-8909-5EEAF520CDF9}">
          <x14:formula1>
            <xm:f>BDD!$A$3:$A$13</xm:f>
          </x14:formula1>
          <xm:sqref>B11:B33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7725-D434-49AF-8BC0-99BCCA6CE03C}">
  <sheetPr codeName="Feuil31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128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130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92" priority="4" operator="notEqual">
      <formula>0</formula>
    </cfRule>
  </conditionalFormatting>
  <conditionalFormatting sqref="N7:N34">
    <cfRule type="cellIs" dxfId="91" priority="3" operator="notEqual">
      <formula>0</formula>
    </cfRule>
  </conditionalFormatting>
  <conditionalFormatting sqref="Q6:Q12">
    <cfRule type="cellIs" dxfId="90" priority="2" operator="notEqual">
      <formula>0</formula>
    </cfRule>
  </conditionalFormatting>
  <conditionalFormatting sqref="Q15:Q21">
    <cfRule type="cellIs" dxfId="8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5BE8A3-C6B7-430F-9CB8-0989C987866E}">
          <x14:formula1>
            <xm:f>BDD!$A$3:$A$13</xm:f>
          </x14:formula1>
          <xm:sqref>B11:B33</xm:sqref>
        </x14:dataValidation>
        <x14:dataValidation type="list" allowBlank="1" showInputMessage="1" showErrorMessage="1" xr:uid="{46290060-EF54-4988-9873-2982646AEB6E}">
          <x14:formula1>
            <xm:f>BDD!$C$3:$C$13</xm:f>
          </x14:formula1>
          <xm:sqref>C11:C33</xm:sqref>
        </x14:dataValidation>
        <x14:dataValidation type="list" allowBlank="1" showInputMessage="1" showErrorMessage="1" xr:uid="{E4620CD1-8A44-47C9-BBB1-3A443FB8A50B}">
          <x14:formula1>
            <xm:f>BDD!$E$3:$E$33</xm:f>
          </x14:formula1>
          <xm:sqref>D11:D33</xm:sqref>
        </x14:dataValidation>
        <x14:dataValidation type="list" allowBlank="1" showInputMessage="1" showErrorMessage="1" xr:uid="{8D010A95-8DE8-4BFC-A8B4-CC807D5FF1F3}">
          <x14:formula1>
            <xm:f>BDD!$C$20:$C$33</xm:f>
          </x14:formula1>
          <xm:sqref>E11:E33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5DE5-9959-4FC8-97CF-676AE59D9B61}">
  <sheetPr codeName="Feuil32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131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132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88" priority="4" operator="notEqual">
      <formula>0</formula>
    </cfRule>
  </conditionalFormatting>
  <conditionalFormatting sqref="N7:N34">
    <cfRule type="cellIs" dxfId="87" priority="3" operator="notEqual">
      <formula>0</formula>
    </cfRule>
  </conditionalFormatting>
  <conditionalFormatting sqref="Q6:Q12">
    <cfRule type="cellIs" dxfId="86" priority="2" operator="notEqual">
      <formula>0</formula>
    </cfRule>
  </conditionalFormatting>
  <conditionalFormatting sqref="Q15:Q21">
    <cfRule type="cellIs" dxfId="8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E4AFDB9-98A6-421F-8FA3-4A4768973226}">
          <x14:formula1>
            <xm:f>BDD!$A$3:$A$13</xm:f>
          </x14:formula1>
          <xm:sqref>B11:B33</xm:sqref>
        </x14:dataValidation>
        <x14:dataValidation type="list" allowBlank="1" showInputMessage="1" showErrorMessage="1" xr:uid="{34AAE158-7842-460E-842E-362EE8969E01}">
          <x14:formula1>
            <xm:f>BDD!$C$3:$C$13</xm:f>
          </x14:formula1>
          <xm:sqref>C11:C33</xm:sqref>
        </x14:dataValidation>
        <x14:dataValidation type="list" allowBlank="1" showInputMessage="1" showErrorMessage="1" xr:uid="{2C3D20C7-B7A6-45B8-A49F-5D9D51EC774F}">
          <x14:formula1>
            <xm:f>BDD!$E$3:$E$33</xm:f>
          </x14:formula1>
          <xm:sqref>D11:D33</xm:sqref>
        </x14:dataValidation>
        <x14:dataValidation type="list" allowBlank="1" showInputMessage="1" showErrorMessage="1" xr:uid="{39D7B7D4-9EA3-4D92-8EC7-31A6BD31C09E}">
          <x14:formula1>
            <xm:f>BDD!$C$20:$C$33</xm:f>
          </x14:formula1>
          <xm:sqref>E11:E33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DF4A-7BA8-485A-8368-DA168360EA6F}">
  <sheetPr codeName="Feuil33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133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134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84" priority="4" operator="notEqual">
      <formula>0</formula>
    </cfRule>
  </conditionalFormatting>
  <conditionalFormatting sqref="N7:N34">
    <cfRule type="cellIs" dxfId="83" priority="3" operator="notEqual">
      <formula>0</formula>
    </cfRule>
  </conditionalFormatting>
  <conditionalFormatting sqref="Q6:Q12">
    <cfRule type="cellIs" dxfId="82" priority="2" operator="notEqual">
      <formula>0</formula>
    </cfRule>
  </conditionalFormatting>
  <conditionalFormatting sqref="Q15:Q21">
    <cfRule type="cellIs" dxfId="8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9565B4-DA76-4AB8-AE69-9E2F3C32147D}">
          <x14:formula1>
            <xm:f>BDD!$A$3:$A$13</xm:f>
          </x14:formula1>
          <xm:sqref>B11:B33</xm:sqref>
        </x14:dataValidation>
        <x14:dataValidation type="list" allowBlank="1" showInputMessage="1" showErrorMessage="1" xr:uid="{1995537C-8A76-4313-AC3D-9C3B399AABDB}">
          <x14:formula1>
            <xm:f>BDD!$C$3:$C$13</xm:f>
          </x14:formula1>
          <xm:sqref>C11:C33</xm:sqref>
        </x14:dataValidation>
        <x14:dataValidation type="list" allowBlank="1" showInputMessage="1" showErrorMessage="1" xr:uid="{29CF7714-4B96-4A27-9AD6-A4038FC05BF0}">
          <x14:formula1>
            <xm:f>BDD!$E$3:$E$33</xm:f>
          </x14:formula1>
          <xm:sqref>D11:D33</xm:sqref>
        </x14:dataValidation>
        <x14:dataValidation type="list" allowBlank="1" showInputMessage="1" showErrorMessage="1" xr:uid="{BB92AB85-229E-4F45-A484-71AFB9336F91}">
          <x14:formula1>
            <xm:f>BDD!$C$20:$C$33</xm:f>
          </x14:formula1>
          <xm:sqref>E11:E33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D699-D7ED-49CA-91F5-B76FA8C1D2A6}">
  <sheetPr codeName="Feuil34"/>
  <dimension ref="A1:U35"/>
  <sheetViews>
    <sheetView zoomScale="80" zoomScaleNormal="80" workbookViewId="0">
      <pane xSplit="21" ySplit="35" topLeftCell="V57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135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136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80" priority="4" operator="notEqual">
      <formula>0</formula>
    </cfRule>
  </conditionalFormatting>
  <conditionalFormatting sqref="N7:N34">
    <cfRule type="cellIs" dxfId="79" priority="3" operator="notEqual">
      <formula>0</formula>
    </cfRule>
  </conditionalFormatting>
  <conditionalFormatting sqref="Q6:Q12">
    <cfRule type="cellIs" dxfId="78" priority="2" operator="notEqual">
      <formula>0</formula>
    </cfRule>
  </conditionalFormatting>
  <conditionalFormatting sqref="Q15:Q21">
    <cfRule type="cellIs" dxfId="7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CDE07A-06A2-48AD-B03B-A1415F26A41C}">
          <x14:formula1>
            <xm:f>BDD!$C$20:$C$33</xm:f>
          </x14:formula1>
          <xm:sqref>E11:E33</xm:sqref>
        </x14:dataValidation>
        <x14:dataValidation type="list" allowBlank="1" showInputMessage="1" showErrorMessage="1" xr:uid="{07190F5D-ABB2-4AD9-86C3-760B9DA78FED}">
          <x14:formula1>
            <xm:f>BDD!$E$3:$E$33</xm:f>
          </x14:formula1>
          <xm:sqref>D11:D33</xm:sqref>
        </x14:dataValidation>
        <x14:dataValidation type="list" allowBlank="1" showInputMessage="1" showErrorMessage="1" xr:uid="{AED9AE94-FA12-4D99-B317-86E733A33D19}">
          <x14:formula1>
            <xm:f>BDD!$C$3:$C$13</xm:f>
          </x14:formula1>
          <xm:sqref>C11:C33</xm:sqref>
        </x14:dataValidation>
        <x14:dataValidation type="list" allowBlank="1" showInputMessage="1" showErrorMessage="1" xr:uid="{806602DC-E09F-41C8-A192-646B7609E1A8}">
          <x14:formula1>
            <xm:f>BDD!$A$3:$A$13</xm:f>
          </x14:formula1>
          <xm:sqref>B11:B33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E7E-E18B-4B81-A9F2-FD99C386E8B7}">
  <sheetPr codeName="Feuil35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137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138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76" priority="4" operator="notEqual">
      <formula>0</formula>
    </cfRule>
  </conditionalFormatting>
  <conditionalFormatting sqref="N7:N34">
    <cfRule type="cellIs" dxfId="75" priority="3" operator="notEqual">
      <formula>0</formula>
    </cfRule>
  </conditionalFormatting>
  <conditionalFormatting sqref="Q6:Q12">
    <cfRule type="cellIs" dxfId="74" priority="2" operator="notEqual">
      <formula>0</formula>
    </cfRule>
  </conditionalFormatting>
  <conditionalFormatting sqref="Q15:Q21">
    <cfRule type="cellIs" dxfId="7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8CFFD7-7F80-4AC2-891A-D97E057F9585}">
          <x14:formula1>
            <xm:f>BDD!$A$3:$A$13</xm:f>
          </x14:formula1>
          <xm:sqref>B11:B33</xm:sqref>
        </x14:dataValidation>
        <x14:dataValidation type="list" allowBlank="1" showInputMessage="1" showErrorMessage="1" xr:uid="{2FC4DCC7-1951-450F-AB3B-2AA2F242FDC9}">
          <x14:formula1>
            <xm:f>BDD!$C$3:$C$13</xm:f>
          </x14:formula1>
          <xm:sqref>C11:C33</xm:sqref>
        </x14:dataValidation>
        <x14:dataValidation type="list" allowBlank="1" showInputMessage="1" showErrorMessage="1" xr:uid="{DFA73F9D-B976-420F-A799-B85C59E2C804}">
          <x14:formula1>
            <xm:f>BDD!$E$3:$E$33</xm:f>
          </x14:formula1>
          <xm:sqref>D11:D33</xm:sqref>
        </x14:dataValidation>
        <x14:dataValidation type="list" allowBlank="1" showInputMessage="1" showErrorMessage="1" xr:uid="{096F09BA-9822-4753-BD0D-51DFB0AD30E9}">
          <x14:formula1>
            <xm:f>BDD!$C$20:$C$33</xm:f>
          </x14:formula1>
          <xm:sqref>E11:E33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402-4A12-4B90-829F-DAD3DDF3D633}">
  <sheetPr codeName="Feuil36"/>
  <dimension ref="A1:U35"/>
  <sheetViews>
    <sheetView zoomScale="80" zoomScaleNormal="80" workbookViewId="0">
      <pane xSplit="21" ySplit="35" topLeftCell="X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139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140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72" priority="4" operator="notEqual">
      <formula>0</formula>
    </cfRule>
  </conditionalFormatting>
  <conditionalFormatting sqref="N7:N34">
    <cfRule type="cellIs" dxfId="71" priority="3" operator="notEqual">
      <formula>0</formula>
    </cfRule>
  </conditionalFormatting>
  <conditionalFormatting sqref="Q6:Q12">
    <cfRule type="cellIs" dxfId="70" priority="2" operator="notEqual">
      <formula>0</formula>
    </cfRule>
  </conditionalFormatting>
  <conditionalFormatting sqref="Q15:Q21">
    <cfRule type="cellIs" dxfId="6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DD3E7D1-C022-4AF1-B4FC-C276EFDF1873}">
          <x14:formula1>
            <xm:f>BDD!$A$3:$A$13</xm:f>
          </x14:formula1>
          <xm:sqref>B11:B33</xm:sqref>
        </x14:dataValidation>
        <x14:dataValidation type="list" allowBlank="1" showInputMessage="1" showErrorMessage="1" xr:uid="{246955B1-4B1D-4E96-B1F6-040722492EF5}">
          <x14:formula1>
            <xm:f>BDD!$C$3:$C$13</xm:f>
          </x14:formula1>
          <xm:sqref>C11:C33</xm:sqref>
        </x14:dataValidation>
        <x14:dataValidation type="list" allowBlank="1" showInputMessage="1" showErrorMessage="1" xr:uid="{751280AE-4288-4C86-AAAA-D1F8E036B38E}">
          <x14:formula1>
            <xm:f>BDD!$E$3:$E$33</xm:f>
          </x14:formula1>
          <xm:sqref>D11:D33</xm:sqref>
        </x14:dataValidation>
        <x14:dataValidation type="list" allowBlank="1" showInputMessage="1" showErrorMessage="1" xr:uid="{BD32698E-8290-4FD8-A59E-E7075C821465}">
          <x14:formula1>
            <xm:f>BDD!$C$20:$C$33</xm:f>
          </x14:formula1>
          <xm:sqref>E11:E33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C325-0667-4C6E-83F7-5AAF313EB3E6}">
  <sheetPr codeName="Feuil37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141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142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68" priority="4" operator="notEqual">
      <formula>0</formula>
    </cfRule>
  </conditionalFormatting>
  <conditionalFormatting sqref="N7:N34">
    <cfRule type="cellIs" dxfId="67" priority="3" operator="notEqual">
      <formula>0</formula>
    </cfRule>
  </conditionalFormatting>
  <conditionalFormatting sqref="Q6:Q12">
    <cfRule type="cellIs" dxfId="66" priority="2" operator="notEqual">
      <formula>0</formula>
    </cfRule>
  </conditionalFormatting>
  <conditionalFormatting sqref="Q15:Q21">
    <cfRule type="cellIs" dxfId="6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E25F70D-6CA4-4FCA-8FE9-2FA220C46B4B}">
          <x14:formula1>
            <xm:f>BDD!$A$3:$A$13</xm:f>
          </x14:formula1>
          <xm:sqref>B11:B33</xm:sqref>
        </x14:dataValidation>
        <x14:dataValidation type="list" allowBlank="1" showInputMessage="1" showErrorMessage="1" xr:uid="{DF6B453E-E7F1-42DE-988E-D9AE100EBAA8}">
          <x14:formula1>
            <xm:f>BDD!$C$3:$C$13</xm:f>
          </x14:formula1>
          <xm:sqref>C11:C33</xm:sqref>
        </x14:dataValidation>
        <x14:dataValidation type="list" allowBlank="1" showInputMessage="1" showErrorMessage="1" xr:uid="{3350E8EE-D0C0-461F-A152-0C9290AB495F}">
          <x14:formula1>
            <xm:f>BDD!$E$3:$E$33</xm:f>
          </x14:formula1>
          <xm:sqref>D11:D33</xm:sqref>
        </x14:dataValidation>
        <x14:dataValidation type="list" allowBlank="1" showInputMessage="1" showErrorMessage="1" xr:uid="{3B736159-58CE-4A92-B986-41883B254A79}">
          <x14:formula1>
            <xm:f>BDD!$C$20:$C$33</xm:f>
          </x14:formula1>
          <xm:sqref>E11:E33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9F3A-170A-4E27-9F6A-D07D83B80915}">
  <sheetPr codeName="Feuil38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D8" sqref="D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143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144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64" priority="4" operator="notEqual">
      <formula>0</formula>
    </cfRule>
  </conditionalFormatting>
  <conditionalFormatting sqref="N7:N34">
    <cfRule type="cellIs" dxfId="63" priority="3" operator="notEqual">
      <formula>0</formula>
    </cfRule>
  </conditionalFormatting>
  <conditionalFormatting sqref="Q6:Q12">
    <cfRule type="cellIs" dxfId="62" priority="2" operator="notEqual">
      <formula>0</formula>
    </cfRule>
  </conditionalFormatting>
  <conditionalFormatting sqref="Q15:Q21">
    <cfRule type="cellIs" dxfId="6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510E967-29B1-479C-8930-51FD211BAD7C}">
          <x14:formula1>
            <xm:f>BDD!$A$3:$A$13</xm:f>
          </x14:formula1>
          <xm:sqref>B11:B33</xm:sqref>
        </x14:dataValidation>
        <x14:dataValidation type="list" allowBlank="1" showInputMessage="1" showErrorMessage="1" xr:uid="{9988AE54-1C52-4FA2-8CC1-05CDB9A4D9CD}">
          <x14:formula1>
            <xm:f>BDD!$C$3:$C$13</xm:f>
          </x14:formula1>
          <xm:sqref>C11:C33</xm:sqref>
        </x14:dataValidation>
        <x14:dataValidation type="list" allowBlank="1" showInputMessage="1" showErrorMessage="1" xr:uid="{F721FADE-32DA-498E-B85E-B852D8AEFC52}">
          <x14:formula1>
            <xm:f>BDD!$E$3:$E$33</xm:f>
          </x14:formula1>
          <xm:sqref>D11:D33</xm:sqref>
        </x14:dataValidation>
        <x14:dataValidation type="list" allowBlank="1" showInputMessage="1" showErrorMessage="1" xr:uid="{4FF83390-B817-4947-93C6-1A23389BF35B}">
          <x14:formula1>
            <xm:f>BDD!$C$20:$C$33</xm:f>
          </x14:formula1>
          <xm:sqref>E11:E33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DB66-C5C4-44CD-9F44-678BD394016A}">
  <sheetPr codeName="Feuil39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145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146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60" priority="4" operator="notEqual">
      <formula>0</formula>
    </cfRule>
  </conditionalFormatting>
  <conditionalFormatting sqref="N7:N34">
    <cfRule type="cellIs" dxfId="59" priority="3" operator="notEqual">
      <formula>0</formula>
    </cfRule>
  </conditionalFormatting>
  <conditionalFormatting sqref="Q6:Q12">
    <cfRule type="cellIs" dxfId="58" priority="2" operator="notEqual">
      <formula>0</formula>
    </cfRule>
  </conditionalFormatting>
  <conditionalFormatting sqref="Q15:Q21">
    <cfRule type="cellIs" dxfId="5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728F1FC-E89D-402A-8A2B-BD49EBB8EB52}">
          <x14:formula1>
            <xm:f>BDD!$C$20:$C$33</xm:f>
          </x14:formula1>
          <xm:sqref>E11:E33</xm:sqref>
        </x14:dataValidation>
        <x14:dataValidation type="list" allowBlank="1" showInputMessage="1" showErrorMessage="1" xr:uid="{78E2764E-A2A7-4A5E-BE15-99EE1405DEDA}">
          <x14:formula1>
            <xm:f>BDD!$E$3:$E$33</xm:f>
          </x14:formula1>
          <xm:sqref>D11:D33</xm:sqref>
        </x14:dataValidation>
        <x14:dataValidation type="list" allowBlank="1" showInputMessage="1" showErrorMessage="1" xr:uid="{519846F9-8C35-432A-828A-1FD8D1A4DEB1}">
          <x14:formula1>
            <xm:f>BDD!$C$3:$C$13</xm:f>
          </x14:formula1>
          <xm:sqref>C11:C33</xm:sqref>
        </x14:dataValidation>
        <x14:dataValidation type="list" allowBlank="1" showInputMessage="1" showErrorMessage="1" xr:uid="{89195AA7-A8E0-49FB-A7B9-A9F437B6451C}">
          <x14:formula1>
            <xm:f>BDD!$A$3:$A$13</xm:f>
          </x14:formula1>
          <xm:sqref>B11:B33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3034-5675-4B03-9728-855290590D16}">
  <sheetPr codeName="Feuil40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147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148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56" priority="4" operator="notEqual">
      <formula>0</formula>
    </cfRule>
  </conditionalFormatting>
  <conditionalFormatting sqref="N7:N34">
    <cfRule type="cellIs" dxfId="55" priority="3" operator="notEqual">
      <formula>0</formula>
    </cfRule>
  </conditionalFormatting>
  <conditionalFormatting sqref="Q6:Q12">
    <cfRule type="cellIs" dxfId="54" priority="2" operator="notEqual">
      <formula>0</formula>
    </cfRule>
  </conditionalFormatting>
  <conditionalFormatting sqref="Q15:Q21">
    <cfRule type="cellIs" dxfId="5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5BFD457-2A6C-4D72-ABDE-AEC18EC98A7C}">
          <x14:formula1>
            <xm:f>BDD!$C$20:$C$33</xm:f>
          </x14:formula1>
          <xm:sqref>E11:E33</xm:sqref>
        </x14:dataValidation>
        <x14:dataValidation type="list" allowBlank="1" showInputMessage="1" showErrorMessage="1" xr:uid="{7ABA5AB1-C1E1-4700-9074-905520362056}">
          <x14:formula1>
            <xm:f>BDD!$E$3:$E$33</xm:f>
          </x14:formula1>
          <xm:sqref>D11:D33</xm:sqref>
        </x14:dataValidation>
        <x14:dataValidation type="list" allowBlank="1" showInputMessage="1" showErrorMessage="1" xr:uid="{51AE3EE4-2073-4A01-9095-7D1412F00A91}">
          <x14:formula1>
            <xm:f>BDD!$C$3:$C$13</xm:f>
          </x14:formula1>
          <xm:sqref>C11:C33</xm:sqref>
        </x14:dataValidation>
        <x14:dataValidation type="list" allowBlank="1" showInputMessage="1" showErrorMessage="1" xr:uid="{6034ED9D-E611-4E75-96D4-59CD22299C2C}">
          <x14:formula1>
            <xm:f>BDD!$A$3:$A$13</xm:f>
          </x14:formula1>
          <xm:sqref>B11:B33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7912-8C97-498A-A15C-45DA3334CBB9}">
  <sheetPr codeName="Feuil5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60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61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96" priority="4" operator="notEqual">
      <formula>0</formula>
    </cfRule>
  </conditionalFormatting>
  <conditionalFormatting sqref="N7:N34">
    <cfRule type="cellIs" dxfId="195" priority="3" operator="notEqual">
      <formula>0</formula>
    </cfRule>
  </conditionalFormatting>
  <conditionalFormatting sqref="Q6:Q12">
    <cfRule type="cellIs" dxfId="194" priority="2" operator="notEqual">
      <formula>0</formula>
    </cfRule>
  </conditionalFormatting>
  <conditionalFormatting sqref="Q15:Q21">
    <cfRule type="cellIs" dxfId="19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1887C1-E2AD-49F0-87EB-F8BC67712E61}">
          <x14:formula1>
            <xm:f>BDD!$C$20:$C$33</xm:f>
          </x14:formula1>
          <xm:sqref>E11:E33</xm:sqref>
        </x14:dataValidation>
        <x14:dataValidation type="list" allowBlank="1" showInputMessage="1" showErrorMessage="1" xr:uid="{F9DD4C84-7C39-429D-92FE-780949673C28}">
          <x14:formula1>
            <xm:f>BDD!$E$3:$E$33</xm:f>
          </x14:formula1>
          <xm:sqref>D11:D33</xm:sqref>
        </x14:dataValidation>
        <x14:dataValidation type="list" allowBlank="1" showInputMessage="1" showErrorMessage="1" xr:uid="{ADC876A5-1938-4DB8-95B6-83EDA840A542}">
          <x14:formula1>
            <xm:f>BDD!$C$3:$C$13</xm:f>
          </x14:formula1>
          <xm:sqref>C11:C33</xm:sqref>
        </x14:dataValidation>
        <x14:dataValidation type="list" allowBlank="1" showInputMessage="1" showErrorMessage="1" xr:uid="{9676D2AE-91E1-4EA2-8514-3D4BFA239445}">
          <x14:formula1>
            <xm:f>BDD!$A$3:$A$13</xm:f>
          </x14:formula1>
          <xm:sqref>B11:B33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29A0-8413-41F8-8611-434637A2C706}">
  <sheetPr codeName="Feuil41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D7" sqref="D7"/>
    </sheetView>
  </sheetViews>
  <sheetFormatPr baseColWidth="10" defaultRowHeight="14.4" x14ac:dyDescent="0.3"/>
  <cols>
    <col min="1" max="1" width="5.6640625" customWidth="1"/>
    <col min="2" max="2" width="18" customWidth="1"/>
    <col min="3" max="3" width="32.3320312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149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52" priority="4" operator="notEqual">
      <formula>0</formula>
    </cfRule>
  </conditionalFormatting>
  <conditionalFormatting sqref="N7:N34">
    <cfRule type="cellIs" dxfId="51" priority="3" operator="notEqual">
      <formula>0</formula>
    </cfRule>
  </conditionalFormatting>
  <conditionalFormatting sqref="Q6:Q12">
    <cfRule type="cellIs" dxfId="50" priority="2" operator="notEqual">
      <formula>0</formula>
    </cfRule>
  </conditionalFormatting>
  <conditionalFormatting sqref="Q15:Q21">
    <cfRule type="cellIs" dxfId="4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499AEF-F6EA-45A0-8989-DE2ABDF4D187}">
          <x14:formula1>
            <xm:f>BDD!$C$20:$C$33</xm:f>
          </x14:formula1>
          <xm:sqref>E11:E33</xm:sqref>
        </x14:dataValidation>
        <x14:dataValidation type="list" allowBlank="1" showInputMessage="1" showErrorMessage="1" xr:uid="{0AE6F7FA-6BA6-4F01-8CFC-FFE4BD4593FD}">
          <x14:formula1>
            <xm:f>BDD!$E$3:$E$33</xm:f>
          </x14:formula1>
          <xm:sqref>D11:D33</xm:sqref>
        </x14:dataValidation>
        <x14:dataValidation type="list" allowBlank="1" showInputMessage="1" showErrorMessage="1" xr:uid="{3E6D4847-E681-469F-A66D-622D17DCD5DB}">
          <x14:formula1>
            <xm:f>BDD!$C$3:$C$13</xm:f>
          </x14:formula1>
          <xm:sqref>C11:C33</xm:sqref>
        </x14:dataValidation>
        <x14:dataValidation type="list" allowBlank="1" showInputMessage="1" showErrorMessage="1" xr:uid="{8EC472D5-DE80-460B-B14B-F4B47A043ABF}">
          <x14:formula1>
            <xm:f>BDD!$A$3:$A$13</xm:f>
          </x14:formula1>
          <xm:sqref>B11:B33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9645-5DB1-43D2-8E91-5B92D923631A}">
  <sheetPr codeName="Feuil42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151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48" priority="4" operator="notEqual">
      <formula>0</formula>
    </cfRule>
  </conditionalFormatting>
  <conditionalFormatting sqref="N7:N34">
    <cfRule type="cellIs" dxfId="47" priority="3" operator="notEqual">
      <formula>0</formula>
    </cfRule>
  </conditionalFormatting>
  <conditionalFormatting sqref="Q6:Q12">
    <cfRule type="cellIs" dxfId="46" priority="2" operator="notEqual">
      <formula>0</formula>
    </cfRule>
  </conditionalFormatting>
  <conditionalFormatting sqref="Q15:Q21">
    <cfRule type="cellIs" dxfId="4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AE2C7F8-10C3-422A-8EAE-CBFE7E104C35}">
          <x14:formula1>
            <xm:f>BDD!$A$3:$A$13</xm:f>
          </x14:formula1>
          <xm:sqref>B11:B33</xm:sqref>
        </x14:dataValidation>
        <x14:dataValidation type="list" allowBlank="1" showInputMessage="1" showErrorMessage="1" xr:uid="{11DE605D-2408-4555-AA37-D20B627F4262}">
          <x14:formula1>
            <xm:f>BDD!$C$3:$C$13</xm:f>
          </x14:formula1>
          <xm:sqref>C11:C33</xm:sqref>
        </x14:dataValidation>
        <x14:dataValidation type="list" allowBlank="1" showInputMessage="1" showErrorMessage="1" xr:uid="{EA9B5CDC-241C-4D4B-9408-B63FE2236A14}">
          <x14:formula1>
            <xm:f>BDD!$E$3:$E$33</xm:f>
          </x14:formula1>
          <xm:sqref>D11:D33</xm:sqref>
        </x14:dataValidation>
        <x14:dataValidation type="list" allowBlank="1" showInputMessage="1" showErrorMessage="1" xr:uid="{26B2CB42-FCC1-405F-9EC3-F775D4A03775}">
          <x14:formula1>
            <xm:f>BDD!$C$20:$C$33</xm:f>
          </x14:formula1>
          <xm:sqref>E11:E33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082-6D23-4A8E-BDFA-3ADD00E3A1A1}">
  <sheetPr codeName="Feuil43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153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44" priority="4" operator="notEqual">
      <formula>0</formula>
    </cfRule>
  </conditionalFormatting>
  <conditionalFormatting sqref="N7:N34">
    <cfRule type="cellIs" dxfId="43" priority="3" operator="notEqual">
      <formula>0</formula>
    </cfRule>
  </conditionalFormatting>
  <conditionalFormatting sqref="Q6:Q12">
    <cfRule type="cellIs" dxfId="42" priority="2" operator="notEqual">
      <formula>0</formula>
    </cfRule>
  </conditionalFormatting>
  <conditionalFormatting sqref="Q15:Q21">
    <cfRule type="cellIs" dxfId="4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32EA34-11A2-4BA4-9B68-7D6C5564A77E}">
          <x14:formula1>
            <xm:f>BDD!$C$20:$C$33</xm:f>
          </x14:formula1>
          <xm:sqref>E11:E33</xm:sqref>
        </x14:dataValidation>
        <x14:dataValidation type="list" allowBlank="1" showInputMessage="1" showErrorMessage="1" xr:uid="{3A839E7A-24A0-4AEA-833E-EA9BD1A4FF4C}">
          <x14:formula1>
            <xm:f>BDD!$E$3:$E$33</xm:f>
          </x14:formula1>
          <xm:sqref>D11:D33</xm:sqref>
        </x14:dataValidation>
        <x14:dataValidation type="list" allowBlank="1" showInputMessage="1" showErrorMessage="1" xr:uid="{4CBF6CF9-B5B6-480C-B4B5-459DC2E26201}">
          <x14:formula1>
            <xm:f>BDD!$C$3:$C$13</xm:f>
          </x14:formula1>
          <xm:sqref>C11:C33</xm:sqref>
        </x14:dataValidation>
        <x14:dataValidation type="list" allowBlank="1" showInputMessage="1" showErrorMessage="1" xr:uid="{2E9EBC2D-436F-4F57-9073-D91E0CD52697}">
          <x14:formula1>
            <xm:f>BDD!$A$3:$A$13</xm:f>
          </x14:formula1>
          <xm:sqref>B11:B33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23FA-FD6C-4A7C-95DC-EA63E50BF602}">
  <sheetPr codeName="Feuil44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155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40" priority="4" operator="notEqual">
      <formula>0</formula>
    </cfRule>
  </conditionalFormatting>
  <conditionalFormatting sqref="N7:N34">
    <cfRule type="cellIs" dxfId="39" priority="3" operator="notEqual">
      <formula>0</formula>
    </cfRule>
  </conditionalFormatting>
  <conditionalFormatting sqref="Q6:Q12">
    <cfRule type="cellIs" dxfId="38" priority="2" operator="notEqual">
      <formula>0</formula>
    </cfRule>
  </conditionalFormatting>
  <conditionalFormatting sqref="Q15:Q21">
    <cfRule type="cellIs" dxfId="3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F0E4F89-7D1E-4CBC-82A5-6C3CE7DD115C}">
          <x14:formula1>
            <xm:f>BDD!$C$20:$C$33</xm:f>
          </x14:formula1>
          <xm:sqref>E11:E33</xm:sqref>
        </x14:dataValidation>
        <x14:dataValidation type="list" allowBlank="1" showInputMessage="1" showErrorMessage="1" xr:uid="{4A087DCE-770B-4456-AF35-9FDF7F29BA51}">
          <x14:formula1>
            <xm:f>BDD!$E$3:$E$33</xm:f>
          </x14:formula1>
          <xm:sqref>D11:D33</xm:sqref>
        </x14:dataValidation>
        <x14:dataValidation type="list" allowBlank="1" showInputMessage="1" showErrorMessage="1" xr:uid="{D18AD5C9-0FCB-48BD-B1DC-3DB28DFE6C64}">
          <x14:formula1>
            <xm:f>BDD!$C$3:$C$13</xm:f>
          </x14:formula1>
          <xm:sqref>C11:C33</xm:sqref>
        </x14:dataValidation>
        <x14:dataValidation type="list" allowBlank="1" showInputMessage="1" showErrorMessage="1" xr:uid="{C5C7C464-A295-4C1B-B9E2-104D81E365B3}">
          <x14:formula1>
            <xm:f>BDD!$A$3:$A$13</xm:f>
          </x14:formula1>
          <xm:sqref>B11:B33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F8CE-A303-4444-ABFD-1D8405290C67}">
  <sheetPr codeName="Feuil45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3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156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157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36" priority="4" operator="notEqual">
      <formula>0</formula>
    </cfRule>
  </conditionalFormatting>
  <conditionalFormatting sqref="N7:N34">
    <cfRule type="cellIs" dxfId="35" priority="3" operator="notEqual">
      <formula>0</formula>
    </cfRule>
  </conditionalFormatting>
  <conditionalFormatting sqref="Q6:Q12">
    <cfRule type="cellIs" dxfId="34" priority="2" operator="notEqual">
      <formula>0</formula>
    </cfRule>
  </conditionalFormatting>
  <conditionalFormatting sqref="Q15:Q21">
    <cfRule type="cellIs" dxfId="3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3F6BA97-AD63-4EE3-8D1A-84D30E1D04DC}">
          <x14:formula1>
            <xm:f>BDD!$C$20:$C$33</xm:f>
          </x14:formula1>
          <xm:sqref>E11:E33</xm:sqref>
        </x14:dataValidation>
        <x14:dataValidation type="list" allowBlank="1" showInputMessage="1" showErrorMessage="1" xr:uid="{971DDF6E-710C-45C3-A748-FA9950D8B5FF}">
          <x14:formula1>
            <xm:f>BDD!$E$3:$E$33</xm:f>
          </x14:formula1>
          <xm:sqref>D11:D33</xm:sqref>
        </x14:dataValidation>
        <x14:dataValidation type="list" allowBlank="1" showInputMessage="1" showErrorMessage="1" xr:uid="{F59A5F68-C3E4-4DAB-9611-FED0C242DA46}">
          <x14:formula1>
            <xm:f>BDD!$C$3:$C$13</xm:f>
          </x14:formula1>
          <xm:sqref>C11:C33</xm:sqref>
        </x14:dataValidation>
        <x14:dataValidation type="list" allowBlank="1" showInputMessage="1" showErrorMessage="1" xr:uid="{F3C24EE5-951E-42C6-BD84-06813A6D063E}">
          <x14:formula1>
            <xm:f>BDD!$A$3:$A$13</xm:f>
          </x14:formula1>
          <xm:sqref>B11:B33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135B-F384-439E-9C0F-A892D6A7D917}">
  <sheetPr codeName="Feuil46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158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159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32" priority="4" operator="notEqual">
      <formula>0</formula>
    </cfRule>
  </conditionalFormatting>
  <conditionalFormatting sqref="N7:N34">
    <cfRule type="cellIs" dxfId="31" priority="3" operator="notEqual">
      <formula>0</formula>
    </cfRule>
  </conditionalFormatting>
  <conditionalFormatting sqref="Q6:Q12">
    <cfRule type="cellIs" dxfId="30" priority="2" operator="notEqual">
      <formula>0</formula>
    </cfRule>
  </conditionalFormatting>
  <conditionalFormatting sqref="Q15:Q21">
    <cfRule type="cellIs" dxfId="2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4A8806C-82C8-4087-A6E1-91C84F377B22}">
          <x14:formula1>
            <xm:f>BDD!$C$20:$C$33</xm:f>
          </x14:formula1>
          <xm:sqref>E11:E33</xm:sqref>
        </x14:dataValidation>
        <x14:dataValidation type="list" allowBlank="1" showInputMessage="1" showErrorMessage="1" xr:uid="{31D3B955-9BE1-4132-9F34-A21819AA04F9}">
          <x14:formula1>
            <xm:f>BDD!$E$3:$E$33</xm:f>
          </x14:formula1>
          <xm:sqref>D11:D33</xm:sqref>
        </x14:dataValidation>
        <x14:dataValidation type="list" allowBlank="1" showInputMessage="1" showErrorMessage="1" xr:uid="{C2E1EC18-BE61-47E2-8E48-9C1246D987C8}">
          <x14:formula1>
            <xm:f>BDD!$C$3:$C$13</xm:f>
          </x14:formula1>
          <xm:sqref>C11:C33</xm:sqref>
        </x14:dataValidation>
        <x14:dataValidation type="list" allowBlank="1" showInputMessage="1" showErrorMessage="1" xr:uid="{024E07EA-DDE0-4D91-BB88-1DFBADB0EA62}">
          <x14:formula1>
            <xm:f>BDD!$A$3:$A$13</xm:f>
          </x14:formula1>
          <xm:sqref>B11:B33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239B-55BF-43FF-A0EB-E27442CFA4A1}">
  <sheetPr codeName="Feuil47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160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161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8" priority="4" operator="notEqual">
      <formula>0</formula>
    </cfRule>
  </conditionalFormatting>
  <conditionalFormatting sqref="N7:N34">
    <cfRule type="cellIs" dxfId="27" priority="3" operator="notEqual">
      <formula>0</formula>
    </cfRule>
  </conditionalFormatting>
  <conditionalFormatting sqref="Q6:Q12">
    <cfRule type="cellIs" dxfId="26" priority="2" operator="notEqual">
      <formula>0</formula>
    </cfRule>
  </conditionalFormatting>
  <conditionalFormatting sqref="Q15:Q21">
    <cfRule type="cellIs" dxfId="2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02586D8-812A-4C46-AF97-A077B2B9327C}">
          <x14:formula1>
            <xm:f>BDD!$A$3:$A$13</xm:f>
          </x14:formula1>
          <xm:sqref>B11:B33</xm:sqref>
        </x14:dataValidation>
        <x14:dataValidation type="list" allowBlank="1" showInputMessage="1" showErrorMessage="1" xr:uid="{9F9551B8-9FC1-467F-A325-25D4F5C5F22E}">
          <x14:formula1>
            <xm:f>BDD!$C$3:$C$13</xm:f>
          </x14:formula1>
          <xm:sqref>C11:C33</xm:sqref>
        </x14:dataValidation>
        <x14:dataValidation type="list" allowBlank="1" showInputMessage="1" showErrorMessage="1" xr:uid="{376F9863-20E2-4A88-9DB9-1512C9675DA6}">
          <x14:formula1>
            <xm:f>BDD!$E$3:$E$33</xm:f>
          </x14:formula1>
          <xm:sqref>D11:D33</xm:sqref>
        </x14:dataValidation>
        <x14:dataValidation type="list" allowBlank="1" showInputMessage="1" showErrorMessage="1" xr:uid="{F41CA34F-B546-408B-8693-D979B115F529}">
          <x14:formula1>
            <xm:f>BDD!$C$20:$C$33</xm:f>
          </x14:formula1>
          <xm:sqref>E11:E33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208D-C6C9-4F84-B7EF-04298A499543}">
  <sheetPr codeName="Feuil48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162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163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4" priority="4" operator="notEqual">
      <formula>0</formula>
    </cfRule>
  </conditionalFormatting>
  <conditionalFormatting sqref="N7:N34">
    <cfRule type="cellIs" dxfId="23" priority="3" operator="notEqual">
      <formula>0</formula>
    </cfRule>
  </conditionalFormatting>
  <conditionalFormatting sqref="Q6:Q12">
    <cfRule type="cellIs" dxfId="22" priority="2" operator="notEqual">
      <formula>0</formula>
    </cfRule>
  </conditionalFormatting>
  <conditionalFormatting sqref="Q15:Q21">
    <cfRule type="cellIs" dxfId="2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8952323-2E7D-4E09-BFD0-13E919CAC15E}">
          <x14:formula1>
            <xm:f>BDD!$A$3:$A$13</xm:f>
          </x14:formula1>
          <xm:sqref>B11:B33</xm:sqref>
        </x14:dataValidation>
        <x14:dataValidation type="list" allowBlank="1" showInputMessage="1" showErrorMessage="1" xr:uid="{7A6B9B91-356E-4561-8031-7480548C09BB}">
          <x14:formula1>
            <xm:f>BDD!$C$3:$C$13</xm:f>
          </x14:formula1>
          <xm:sqref>C11:C33</xm:sqref>
        </x14:dataValidation>
        <x14:dataValidation type="list" allowBlank="1" showInputMessage="1" showErrorMessage="1" xr:uid="{693D439D-B345-467A-A319-EEE8A06A0EAF}">
          <x14:formula1>
            <xm:f>BDD!$E$3:$E$33</xm:f>
          </x14:formula1>
          <xm:sqref>D11:D33</xm:sqref>
        </x14:dataValidation>
        <x14:dataValidation type="list" allowBlank="1" showInputMessage="1" showErrorMessage="1" xr:uid="{8B030C5D-4766-4432-808B-6576B52904AC}">
          <x14:formula1>
            <xm:f>BDD!$C$20:$C$33</xm:f>
          </x14:formula1>
          <xm:sqref>E11:E33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9673-C2EF-4FC1-B989-7707B5F8D9A7}">
  <sheetPr codeName="Feuil49"/>
  <dimension ref="A1:U35"/>
  <sheetViews>
    <sheetView zoomScale="80" zoomScaleNormal="80" workbookViewId="0">
      <pane xSplit="21" ySplit="35" topLeftCell="V57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164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165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20" priority="4" operator="notEqual">
      <formula>0</formula>
    </cfRule>
  </conditionalFormatting>
  <conditionalFormatting sqref="N7:N34">
    <cfRule type="cellIs" dxfId="19" priority="3" operator="notEqual">
      <formula>0</formula>
    </cfRule>
  </conditionalFormatting>
  <conditionalFormatting sqref="Q6:Q12">
    <cfRule type="cellIs" dxfId="18" priority="2" operator="notEqual">
      <formula>0</formula>
    </cfRule>
  </conditionalFormatting>
  <conditionalFormatting sqref="Q15:Q21">
    <cfRule type="cellIs" dxfId="1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AF13B9-E4A1-42CC-8326-BDEE98E0CB9D}">
          <x14:formula1>
            <xm:f>BDD!$A$3:$A$13</xm:f>
          </x14:formula1>
          <xm:sqref>B11:B33</xm:sqref>
        </x14:dataValidation>
        <x14:dataValidation type="list" allowBlank="1" showInputMessage="1" showErrorMessage="1" xr:uid="{6E886B51-EA0A-411B-A8BB-FE673D4F0972}">
          <x14:formula1>
            <xm:f>BDD!$C$3:$C$13</xm:f>
          </x14:formula1>
          <xm:sqref>C11:C33</xm:sqref>
        </x14:dataValidation>
        <x14:dataValidation type="list" allowBlank="1" showInputMessage="1" showErrorMessage="1" xr:uid="{F73EDBE9-3071-44AB-8FA1-513048BAEC59}">
          <x14:formula1>
            <xm:f>BDD!$E$3:$E$33</xm:f>
          </x14:formula1>
          <xm:sqref>D11:D33</xm:sqref>
        </x14:dataValidation>
        <x14:dataValidation type="list" allowBlank="1" showInputMessage="1" showErrorMessage="1" xr:uid="{0B89CD39-4E17-4D52-A749-C68D5F63B912}">
          <x14:formula1>
            <xm:f>BDD!$C$20:$C$33</xm:f>
          </x14:formula1>
          <xm:sqref>E11:E33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D91F-A666-4C94-839A-6D2484D4DDCE}">
  <sheetPr codeName="Feuil50"/>
  <dimension ref="A1:U35"/>
  <sheetViews>
    <sheetView zoomScale="80" zoomScaleNormal="80" workbookViewId="0">
      <pane xSplit="21" ySplit="35" topLeftCell="V60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166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167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6" priority="4" operator="notEqual">
      <formula>0</formula>
    </cfRule>
  </conditionalFormatting>
  <conditionalFormatting sqref="N7:N34">
    <cfRule type="cellIs" dxfId="15" priority="3" operator="notEqual">
      <formula>0</formula>
    </cfRule>
  </conditionalFormatting>
  <conditionalFormatting sqref="Q6:Q12">
    <cfRule type="cellIs" dxfId="14" priority="2" operator="notEqual">
      <formula>0</formula>
    </cfRule>
  </conditionalFormatting>
  <conditionalFormatting sqref="Q15:Q21">
    <cfRule type="cellIs" dxfId="1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2C0AD2-33BB-453B-B324-FF925CF45483}">
          <x14:formula1>
            <xm:f>BDD!$A$3:$A$13</xm:f>
          </x14:formula1>
          <xm:sqref>B11:B33</xm:sqref>
        </x14:dataValidation>
        <x14:dataValidation type="list" allowBlank="1" showInputMessage="1" showErrorMessage="1" xr:uid="{11AEE94F-711B-4E8A-A2CC-122A77C5EEA2}">
          <x14:formula1>
            <xm:f>BDD!$C$3:$C$13</xm:f>
          </x14:formula1>
          <xm:sqref>C11:C33</xm:sqref>
        </x14:dataValidation>
        <x14:dataValidation type="list" allowBlank="1" showInputMessage="1" showErrorMessage="1" xr:uid="{DD6951E1-AB5A-4BA4-A815-5786508F7AA8}">
          <x14:formula1>
            <xm:f>BDD!$E$3:$E$33</xm:f>
          </x14:formula1>
          <xm:sqref>D11:D33</xm:sqref>
        </x14:dataValidation>
        <x14:dataValidation type="list" allowBlank="1" showInputMessage="1" showErrorMessage="1" xr:uid="{8B228745-CE95-4EA5-9E0A-C25A15625048}">
          <x14:formula1>
            <xm:f>BDD!$C$20:$C$33</xm:f>
          </x14:formula1>
          <xm:sqref>E11:E33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7D26-FFCC-4807-ABAF-416BA64D8CC3}">
  <sheetPr codeName="Feuil6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79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80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92" priority="4" operator="notEqual">
      <formula>0</formula>
    </cfRule>
  </conditionalFormatting>
  <conditionalFormatting sqref="N7:N34">
    <cfRule type="cellIs" dxfId="191" priority="3" operator="notEqual">
      <formula>0</formula>
    </cfRule>
  </conditionalFormatting>
  <conditionalFormatting sqref="Q6:Q12">
    <cfRule type="cellIs" dxfId="190" priority="2" operator="notEqual">
      <formula>0</formula>
    </cfRule>
  </conditionalFormatting>
  <conditionalFormatting sqref="Q15:Q21">
    <cfRule type="cellIs" dxfId="18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EA0787-E04C-4445-B567-D7AF0DAB5759}">
          <x14:formula1>
            <xm:f>BDD!$C$20:$C$33</xm:f>
          </x14:formula1>
          <xm:sqref>E11:E33</xm:sqref>
        </x14:dataValidation>
        <x14:dataValidation type="list" allowBlank="1" showInputMessage="1" showErrorMessage="1" xr:uid="{EAD2C108-1251-47F2-A320-ED0B637E61A2}">
          <x14:formula1>
            <xm:f>BDD!$E$3:$E$33</xm:f>
          </x14:formula1>
          <xm:sqref>D11:D33</xm:sqref>
        </x14:dataValidation>
        <x14:dataValidation type="list" allowBlank="1" showInputMessage="1" showErrorMessage="1" xr:uid="{8FB1AA14-2260-486B-853A-F370C49860BB}">
          <x14:formula1>
            <xm:f>BDD!$C$3:$C$13</xm:f>
          </x14:formula1>
          <xm:sqref>C11:C33</xm:sqref>
        </x14:dataValidation>
        <x14:dataValidation type="list" allowBlank="1" showInputMessage="1" showErrorMessage="1" xr:uid="{752FE80A-5E8B-4F1C-8D07-E2F7FC91E11E}">
          <x14:formula1>
            <xm:f>BDD!$A$3:$A$13</xm:f>
          </x14:formula1>
          <xm:sqref>B11:B33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91D5-CF11-4458-8AD9-F7C58AC868D8}">
  <sheetPr codeName="Feuil51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I6" sqref="I6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168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169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2" priority="4" operator="notEqual">
      <formula>0</formula>
    </cfRule>
  </conditionalFormatting>
  <conditionalFormatting sqref="N7:N34">
    <cfRule type="cellIs" dxfId="11" priority="3" operator="notEqual">
      <formula>0</formula>
    </cfRule>
  </conditionalFormatting>
  <conditionalFormatting sqref="Q6:Q12">
    <cfRule type="cellIs" dxfId="10" priority="2" operator="notEqual">
      <formula>0</formula>
    </cfRule>
  </conditionalFormatting>
  <conditionalFormatting sqref="Q15:Q21">
    <cfRule type="cellIs" dxfId="9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6402DF-8444-4C80-8CE1-80295A374D3A}">
          <x14:formula1>
            <xm:f>BDD!$C$20:$C$33</xm:f>
          </x14:formula1>
          <xm:sqref>E11:E33</xm:sqref>
        </x14:dataValidation>
        <x14:dataValidation type="list" allowBlank="1" showInputMessage="1" showErrorMessage="1" xr:uid="{1018B29B-2E25-40D3-99D3-B8A3621852A6}">
          <x14:formula1>
            <xm:f>BDD!$E$3:$E$33</xm:f>
          </x14:formula1>
          <xm:sqref>D11:D33</xm:sqref>
        </x14:dataValidation>
        <x14:dataValidation type="list" allowBlank="1" showInputMessage="1" showErrorMessage="1" xr:uid="{FA73D460-EF90-4DC8-BECC-1773A7D511C8}">
          <x14:formula1>
            <xm:f>BDD!$C$3:$C$13</xm:f>
          </x14:formula1>
          <xm:sqref>C11:C33</xm:sqref>
        </x14:dataValidation>
        <x14:dataValidation type="list" allowBlank="1" showInputMessage="1" showErrorMessage="1" xr:uid="{2680D16E-28DA-4BB1-95AF-DBAC85BF9784}">
          <x14:formula1>
            <xm:f>BDD!$A$3:$A$13</xm:f>
          </x14:formula1>
          <xm:sqref>B11:B33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E50D-3B0E-44D1-BC36-2381EEEA1899}">
  <sheetPr codeName="Feuil52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D7" sqref="D7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170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173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8" priority="4" operator="notEqual">
      <formula>0</formula>
    </cfRule>
  </conditionalFormatting>
  <conditionalFormatting sqref="N7:N34">
    <cfRule type="cellIs" dxfId="7" priority="3" operator="notEqual">
      <formula>0</formula>
    </cfRule>
  </conditionalFormatting>
  <conditionalFormatting sqref="Q6:Q12">
    <cfRule type="cellIs" dxfId="6" priority="2" operator="notEqual">
      <formula>0</formula>
    </cfRule>
  </conditionalFormatting>
  <conditionalFormatting sqref="Q15:Q21">
    <cfRule type="cellIs" dxfId="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831BA09-5FB4-4F99-8DCE-D0207470ED68}">
          <x14:formula1>
            <xm:f>BDD!$C$20:$C$33</xm:f>
          </x14:formula1>
          <xm:sqref>E11:E33</xm:sqref>
        </x14:dataValidation>
        <x14:dataValidation type="list" allowBlank="1" showInputMessage="1" showErrorMessage="1" xr:uid="{7626616D-66A6-4E1D-830C-CC07F1768D83}">
          <x14:formula1>
            <xm:f>BDD!$E$3:$E$33</xm:f>
          </x14:formula1>
          <xm:sqref>D11:D33</xm:sqref>
        </x14:dataValidation>
        <x14:dataValidation type="list" allowBlank="1" showInputMessage="1" showErrorMessage="1" xr:uid="{4774B416-E341-4076-82ED-565E25EC550C}">
          <x14:formula1>
            <xm:f>BDD!$C$3:$C$13</xm:f>
          </x14:formula1>
          <xm:sqref>C11:C33</xm:sqref>
        </x14:dataValidation>
        <x14:dataValidation type="list" allowBlank="1" showInputMessage="1" showErrorMessage="1" xr:uid="{710637D7-353E-47A6-A16B-CB8D46F41613}">
          <x14:formula1>
            <xm:f>BDD!$A$3:$A$13</xm:f>
          </x14:formula1>
          <xm:sqref>B11:B33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5542-C3A8-46C4-A52A-CBF818607819}">
  <sheetPr codeName="Feuil53"/>
  <dimension ref="A1:U35"/>
  <sheetViews>
    <sheetView zoomScale="80" zoomScaleNormal="80" workbookViewId="0">
      <pane xSplit="21" ySplit="35" topLeftCell="V57" activePane="bottomRight" state="frozen"/>
      <selection activeCell="G5" sqref="G5"/>
      <selection pane="topRight" activeCell="G5" sqref="G5"/>
      <selection pane="bottomLeft" activeCell="G5" sqref="G5"/>
      <selection pane="bottomRight" activeCell="M5" sqref="M5:N5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172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171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4" priority="5" operator="notEqual">
      <formula>0</formula>
    </cfRule>
  </conditionalFormatting>
  <conditionalFormatting sqref="N7:N34">
    <cfRule type="cellIs" dxfId="3" priority="1" operator="notEqual">
      <formula>0</formula>
    </cfRule>
  </conditionalFormatting>
  <conditionalFormatting sqref="Q6:Q12">
    <cfRule type="cellIs" dxfId="2" priority="3" operator="notEqual">
      <formula>0</formula>
    </cfRule>
  </conditionalFormatting>
  <conditionalFormatting sqref="Q15:Q21">
    <cfRule type="cellIs" dxfId="1" priority="2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EBFC36F-8E81-4419-ACA2-6EF3DEA84D46}">
          <x14:formula1>
            <xm:f>BDD!$C$20:$C$33</xm:f>
          </x14:formula1>
          <xm:sqref>E11:E33</xm:sqref>
        </x14:dataValidation>
        <x14:dataValidation type="list" allowBlank="1" showInputMessage="1" showErrorMessage="1" xr:uid="{7651D012-174F-49AE-BABD-C84C17A99C6E}">
          <x14:formula1>
            <xm:f>BDD!$E$3:$E$33</xm:f>
          </x14:formula1>
          <xm:sqref>D11:D33</xm:sqref>
        </x14:dataValidation>
        <x14:dataValidation type="list" allowBlank="1" showInputMessage="1" showErrorMessage="1" xr:uid="{CDFFE1BB-4B0A-4C6F-87A7-C2CCDCD8E4A9}">
          <x14:formula1>
            <xm:f>BDD!$C$3:$C$13</xm:f>
          </x14:formula1>
          <xm:sqref>C11:C33</xm:sqref>
        </x14:dataValidation>
        <x14:dataValidation type="list" allowBlank="1" showInputMessage="1" showErrorMessage="1" xr:uid="{CAACA065-3D3E-4FBF-941D-D91A8AE3186F}">
          <x14:formula1>
            <xm:f>BDD!$A$3:$A$13</xm:f>
          </x14:formula1>
          <xm:sqref>B11:B33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57"/>
  <sheetViews>
    <sheetView tabSelected="1" zoomScale="80" zoomScaleNormal="80" workbookViewId="0">
      <pane xSplit="18" ySplit="35" topLeftCell="S57" activePane="bottomRight" state="frozen"/>
      <selection pane="topRight" activeCell="S1" sqref="S1"/>
      <selection pane="bottomLeft" activeCell="A36" sqref="A36"/>
      <selection pane="bottomRight" activeCell="F17" sqref="F17"/>
    </sheetView>
  </sheetViews>
  <sheetFormatPr baseColWidth="10" defaultColWidth="9.109375" defaultRowHeight="14.4" x14ac:dyDescent="0.3"/>
  <cols>
    <col min="1" max="1" width="26.109375" customWidth="1"/>
    <col min="2" max="2" width="9.109375" hidden="1" customWidth="1"/>
    <col min="3" max="3" width="23.21875" customWidth="1"/>
    <col min="4" max="4" width="9.109375" hidden="1" customWidth="1"/>
    <col min="5" max="5" width="14.5546875" customWidth="1"/>
    <col min="6" max="6" width="32.5546875" customWidth="1"/>
    <col min="7" max="7" width="30.6640625" customWidth="1"/>
    <col min="8" max="8" width="16.6640625" customWidth="1"/>
    <col min="9" max="9" width="4.6640625" customWidth="1"/>
    <col min="10" max="10" width="30.6640625" customWidth="1"/>
    <col min="11" max="11" width="16.6640625" customWidth="1"/>
    <col min="20" max="20" width="15.33203125" customWidth="1"/>
  </cols>
  <sheetData>
    <row r="1" spans="1:18" ht="21.75" customHeight="1" thickBot="1" x14ac:dyDescent="0.45">
      <c r="A1" s="99" t="s">
        <v>50</v>
      </c>
      <c r="B1" s="100"/>
      <c r="C1" s="100"/>
      <c r="D1" s="100"/>
      <c r="E1" s="101"/>
      <c r="F1" s="57"/>
      <c r="G1" s="106" t="s">
        <v>62</v>
      </c>
      <c r="H1" s="107"/>
      <c r="I1" s="10"/>
      <c r="J1" s="93" t="str">
        <f>"SYNTHESE FONCTION "&amp; A3</f>
        <v xml:space="preserve">SYNTHESE FONCTION </v>
      </c>
      <c r="K1" s="94"/>
      <c r="L1" s="10"/>
      <c r="M1" s="10"/>
      <c r="N1" s="10"/>
      <c r="O1" s="10"/>
      <c r="P1" s="10"/>
      <c r="Q1" s="10"/>
      <c r="R1" s="10"/>
    </row>
    <row r="2" spans="1:18" ht="15.75" customHeight="1" thickBot="1" x14ac:dyDescent="0.35">
      <c r="A2" s="82" t="s">
        <v>39</v>
      </c>
      <c r="B2" s="58"/>
      <c r="C2" s="82" t="s">
        <v>51</v>
      </c>
      <c r="D2" s="58"/>
      <c r="E2" s="82" t="s">
        <v>52</v>
      </c>
      <c r="F2" s="59"/>
      <c r="G2" s="95" t="str">
        <f>"SYNTHESE ENSEMBLE " &amp; A3</f>
        <v xml:space="preserve">SYNTHESE ENSEMBLE </v>
      </c>
      <c r="H2" s="96"/>
      <c r="I2" s="10"/>
      <c r="J2" s="27" t="s">
        <v>6</v>
      </c>
      <c r="K2" s="28">
        <f>SUM('S01:S52'!Q6)</f>
        <v>0</v>
      </c>
      <c r="L2" s="10"/>
      <c r="M2" s="10"/>
      <c r="N2" s="10"/>
      <c r="O2" s="10"/>
      <c r="P2" s="10"/>
      <c r="Q2" s="10"/>
      <c r="R2" s="10"/>
    </row>
    <row r="3" spans="1:18" x14ac:dyDescent="0.3">
      <c r="A3" s="60"/>
      <c r="B3" s="61"/>
      <c r="C3" s="60"/>
      <c r="D3" s="62"/>
      <c r="E3" s="63" t="s">
        <v>63</v>
      </c>
      <c r="F3" s="59"/>
      <c r="G3" s="13" t="s">
        <v>40</v>
      </c>
      <c r="H3" s="14">
        <f>SUM('S01:S52'!N7)</f>
        <v>0</v>
      </c>
      <c r="I3" s="10"/>
      <c r="J3" s="15" t="s">
        <v>5</v>
      </c>
      <c r="K3" s="28">
        <f>SUM('S01:S52'!Q7)</f>
        <v>0</v>
      </c>
      <c r="L3" s="10"/>
      <c r="M3" s="10"/>
      <c r="N3" s="10"/>
      <c r="O3" s="10"/>
      <c r="P3" s="10"/>
      <c r="Q3" s="10"/>
      <c r="R3" s="10"/>
    </row>
    <row r="4" spans="1:18" ht="15" thickBot="1" x14ac:dyDescent="0.35">
      <c r="A4" s="60" t="s">
        <v>77</v>
      </c>
      <c r="B4" s="64"/>
      <c r="C4" s="65"/>
      <c r="D4" s="64"/>
      <c r="E4" s="66" t="s">
        <v>64</v>
      </c>
      <c r="F4" s="59"/>
      <c r="G4" s="17" t="s">
        <v>35</v>
      </c>
      <c r="H4" s="18">
        <f>SUM('S01:S52'!N8)</f>
        <v>0</v>
      </c>
      <c r="I4" s="10"/>
      <c r="J4" s="15" t="s">
        <v>4</v>
      </c>
      <c r="K4" s="28">
        <f>SUM('S01:S52'!Q8)</f>
        <v>0</v>
      </c>
      <c r="L4" s="10"/>
      <c r="M4" s="10"/>
      <c r="N4" s="10"/>
      <c r="O4" s="10"/>
      <c r="P4" s="10"/>
      <c r="Q4" s="10"/>
      <c r="R4" s="10"/>
    </row>
    <row r="5" spans="1:18" x14ac:dyDescent="0.3">
      <c r="A5" s="60" t="s">
        <v>78</v>
      </c>
      <c r="B5" s="64"/>
      <c r="C5" s="65"/>
      <c r="D5" s="64"/>
      <c r="E5" s="66" t="s">
        <v>65</v>
      </c>
      <c r="F5" s="57"/>
      <c r="G5" s="27" t="s">
        <v>34</v>
      </c>
      <c r="H5" s="28">
        <f>SUM('S01:S52'!N9)</f>
        <v>0</v>
      </c>
      <c r="I5" s="10"/>
      <c r="J5" s="15" t="s">
        <v>3</v>
      </c>
      <c r="K5" s="28">
        <v>0</v>
      </c>
      <c r="L5" s="10"/>
      <c r="M5" s="10"/>
      <c r="N5" s="10"/>
      <c r="O5" s="10"/>
      <c r="P5" s="10"/>
      <c r="Q5" s="10"/>
      <c r="R5" s="10"/>
    </row>
    <row r="6" spans="1:18" ht="15" thickBot="1" x14ac:dyDescent="0.35">
      <c r="A6" s="60"/>
      <c r="B6" s="64"/>
      <c r="C6" s="65"/>
      <c r="D6" s="64"/>
      <c r="E6" s="66" t="s">
        <v>66</v>
      </c>
      <c r="F6" s="57"/>
      <c r="G6" s="17" t="s">
        <v>33</v>
      </c>
      <c r="H6" s="18">
        <f>SUM('S01:S52'!N10)</f>
        <v>0</v>
      </c>
      <c r="I6" s="10"/>
      <c r="J6" s="19" t="s">
        <v>2</v>
      </c>
      <c r="K6" s="28">
        <f>SUM('S01:S52'!Q10)</f>
        <v>0</v>
      </c>
      <c r="L6" s="10"/>
      <c r="M6" s="10"/>
      <c r="N6" s="10"/>
      <c r="O6" s="10"/>
      <c r="P6" s="10"/>
      <c r="Q6" s="10"/>
      <c r="R6" s="10"/>
    </row>
    <row r="7" spans="1:18" x14ac:dyDescent="0.3">
      <c r="A7" s="60"/>
      <c r="B7" s="64"/>
      <c r="C7" s="65"/>
      <c r="D7" s="64"/>
      <c r="E7" s="66" t="s">
        <v>67</v>
      </c>
      <c r="F7" s="57"/>
      <c r="G7" s="27" t="s">
        <v>32</v>
      </c>
      <c r="H7" s="28">
        <v>0</v>
      </c>
      <c r="I7" s="10"/>
      <c r="J7" s="19" t="s">
        <v>1</v>
      </c>
      <c r="K7" s="28">
        <f>SUM('S01:S52'!Q11)</f>
        <v>0</v>
      </c>
      <c r="L7" s="10"/>
      <c r="M7" s="10"/>
      <c r="N7" s="10"/>
      <c r="O7" s="10"/>
      <c r="P7" s="10"/>
      <c r="Q7" s="10"/>
      <c r="R7" s="10"/>
    </row>
    <row r="8" spans="1:18" ht="15" thickBot="1" x14ac:dyDescent="0.35">
      <c r="A8" s="60"/>
      <c r="B8" s="64"/>
      <c r="C8" s="65"/>
      <c r="D8" s="64"/>
      <c r="E8" s="66" t="s">
        <v>68</v>
      </c>
      <c r="F8" s="57"/>
      <c r="G8" s="17" t="s">
        <v>31</v>
      </c>
      <c r="H8" s="18">
        <v>0</v>
      </c>
      <c r="I8" s="10"/>
      <c r="J8" s="31" t="s">
        <v>0</v>
      </c>
      <c r="K8" s="56">
        <f>SUM('S01:S52'!Q12)</f>
        <v>0</v>
      </c>
      <c r="L8" s="10"/>
      <c r="M8" s="10"/>
      <c r="N8" s="10"/>
      <c r="O8" s="10"/>
      <c r="P8" s="10"/>
      <c r="Q8" s="10"/>
      <c r="R8" s="10"/>
    </row>
    <row r="9" spans="1:18" ht="15" thickBot="1" x14ac:dyDescent="0.35">
      <c r="A9" s="60"/>
      <c r="B9" s="64"/>
      <c r="C9" s="65"/>
      <c r="D9" s="64"/>
      <c r="E9" s="66" t="s">
        <v>69</v>
      </c>
      <c r="F9" s="57"/>
      <c r="G9" s="27" t="s">
        <v>30</v>
      </c>
      <c r="H9" s="28">
        <f>SUM('S01:S52'!N13)</f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15" thickBot="1" x14ac:dyDescent="0.35">
      <c r="A10" s="60"/>
      <c r="B10" s="64"/>
      <c r="C10" s="65"/>
      <c r="D10" s="64"/>
      <c r="E10" s="66" t="s">
        <v>70</v>
      </c>
      <c r="F10" s="57"/>
      <c r="G10" s="17" t="s">
        <v>29</v>
      </c>
      <c r="H10" s="18">
        <f>SUM('S01:S52'!N14)</f>
        <v>0</v>
      </c>
      <c r="I10" s="10"/>
      <c r="J10" s="97" t="s">
        <v>7</v>
      </c>
      <c r="K10" s="98"/>
      <c r="L10" s="10"/>
      <c r="M10" s="10"/>
      <c r="N10" s="10"/>
      <c r="O10" s="10"/>
      <c r="P10" s="10"/>
      <c r="Q10" s="10"/>
      <c r="R10" s="10"/>
    </row>
    <row r="11" spans="1:18" x14ac:dyDescent="0.3">
      <c r="A11" s="60"/>
      <c r="B11" s="64"/>
      <c r="C11" s="65"/>
      <c r="D11" s="64"/>
      <c r="E11" s="66" t="s">
        <v>71</v>
      </c>
      <c r="F11" s="59"/>
      <c r="G11" s="27" t="s">
        <v>28</v>
      </c>
      <c r="H11" s="28">
        <f>SUM('S01:S52'!N15)</f>
        <v>0</v>
      </c>
      <c r="I11" s="10"/>
      <c r="J11" s="27" t="s">
        <v>6</v>
      </c>
      <c r="K11" s="28">
        <f>SUM('S01:S52'!Q15)</f>
        <v>0</v>
      </c>
      <c r="L11" s="10"/>
      <c r="M11" s="10"/>
      <c r="N11" s="10"/>
      <c r="O11" s="10"/>
      <c r="P11" s="10"/>
      <c r="Q11" s="10"/>
      <c r="R11" s="10"/>
    </row>
    <row r="12" spans="1:18" ht="15" thickBot="1" x14ac:dyDescent="0.35">
      <c r="A12" s="60"/>
      <c r="B12" s="64"/>
      <c r="C12" s="65"/>
      <c r="D12" s="64"/>
      <c r="E12" s="66" t="s">
        <v>72</v>
      </c>
      <c r="F12" s="59"/>
      <c r="G12" s="17" t="s">
        <v>27</v>
      </c>
      <c r="H12" s="18">
        <f>SUM('S01:S52'!N16)</f>
        <v>0</v>
      </c>
      <c r="I12" s="10"/>
      <c r="J12" s="15" t="s">
        <v>5</v>
      </c>
      <c r="K12" s="28">
        <f>SUM('S01:S52'!Q16)</f>
        <v>0</v>
      </c>
      <c r="L12" s="10"/>
      <c r="M12" s="10"/>
      <c r="N12" s="10"/>
      <c r="O12" s="10"/>
      <c r="P12" s="10"/>
      <c r="Q12" s="10"/>
      <c r="R12" s="10"/>
    </row>
    <row r="13" spans="1:18" ht="15" thickBot="1" x14ac:dyDescent="0.35">
      <c r="A13" s="67"/>
      <c r="B13" s="64"/>
      <c r="C13" s="68"/>
      <c r="D13" s="64"/>
      <c r="E13" s="66" t="s">
        <v>73</v>
      </c>
      <c r="F13" s="59"/>
      <c r="G13" s="27" t="s">
        <v>26</v>
      </c>
      <c r="H13" s="28">
        <f>SUM('S01:S52'!N17)</f>
        <v>0</v>
      </c>
      <c r="I13" s="10"/>
      <c r="J13" s="15" t="s">
        <v>4</v>
      </c>
      <c r="K13" s="28">
        <f>SUM('S01:S52'!Q17)</f>
        <v>0</v>
      </c>
      <c r="L13" s="10"/>
      <c r="M13" s="10"/>
      <c r="N13" s="10"/>
      <c r="O13" s="10"/>
      <c r="P13" s="10"/>
      <c r="Q13" s="10"/>
      <c r="R13" s="10"/>
    </row>
    <row r="14" spans="1:18" ht="15" thickBot="1" x14ac:dyDescent="0.35">
      <c r="A14" s="69"/>
      <c r="B14" s="64"/>
      <c r="C14" s="57"/>
      <c r="D14" s="64"/>
      <c r="E14" s="66" t="s">
        <v>74</v>
      </c>
      <c r="F14" s="57"/>
      <c r="G14" s="17" t="s">
        <v>25</v>
      </c>
      <c r="H14" s="18">
        <f>SUM('S01:S52'!N18)</f>
        <v>0</v>
      </c>
      <c r="I14" s="10"/>
      <c r="J14" s="15" t="s">
        <v>3</v>
      </c>
      <c r="K14" s="28">
        <v>0</v>
      </c>
      <c r="L14" s="10"/>
      <c r="M14" s="10"/>
      <c r="N14" s="10"/>
      <c r="O14" s="10"/>
      <c r="P14" s="10"/>
      <c r="Q14" s="10"/>
      <c r="R14" s="10"/>
    </row>
    <row r="15" spans="1:18" x14ac:dyDescent="0.3">
      <c r="A15" s="69"/>
      <c r="B15" s="64"/>
      <c r="C15" s="57"/>
      <c r="D15" s="64"/>
      <c r="E15" s="66" t="s">
        <v>75</v>
      </c>
      <c r="F15" s="57"/>
      <c r="G15" s="27" t="s">
        <v>24</v>
      </c>
      <c r="H15" s="28">
        <f>SUM('S01:S52'!N19)</f>
        <v>0</v>
      </c>
      <c r="I15" s="10"/>
      <c r="J15" s="19" t="s">
        <v>2</v>
      </c>
      <c r="K15" s="28">
        <f>SUM('S01:S52'!Q19)</f>
        <v>0</v>
      </c>
      <c r="L15" s="10"/>
      <c r="M15" s="10"/>
      <c r="N15" s="10"/>
      <c r="O15" s="10"/>
      <c r="P15" s="10"/>
      <c r="Q15" s="10"/>
      <c r="R15" s="10"/>
    </row>
    <row r="16" spans="1:18" ht="15" thickBot="1" x14ac:dyDescent="0.35">
      <c r="A16" s="70"/>
      <c r="B16" s="64"/>
      <c r="C16" s="57"/>
      <c r="D16" s="64"/>
      <c r="E16" s="66" t="s">
        <v>76</v>
      </c>
      <c r="F16" s="57"/>
      <c r="G16" s="17" t="s">
        <v>23</v>
      </c>
      <c r="H16" s="18">
        <f>SUM('S01:S52'!N20)</f>
        <v>0</v>
      </c>
      <c r="I16" s="10"/>
      <c r="J16" s="19" t="s">
        <v>1</v>
      </c>
      <c r="K16" s="28">
        <f>SUM('S01:S52'!Q20)</f>
        <v>0</v>
      </c>
      <c r="L16" s="10"/>
      <c r="M16" s="10"/>
      <c r="N16" s="10"/>
      <c r="O16" s="10"/>
      <c r="P16" s="10"/>
      <c r="Q16" s="10"/>
      <c r="R16" s="10"/>
    </row>
    <row r="17" spans="1:18" ht="15" thickBot="1" x14ac:dyDescent="0.35">
      <c r="A17" s="71"/>
      <c r="B17" s="57"/>
      <c r="C17" s="57"/>
      <c r="D17" s="57"/>
      <c r="E17" s="66" t="s">
        <v>77</v>
      </c>
      <c r="F17" s="57"/>
      <c r="G17" s="27" t="s">
        <v>22</v>
      </c>
      <c r="H17" s="28">
        <f>SUM('S01:S52'!N21)</f>
        <v>0</v>
      </c>
      <c r="I17" s="10"/>
      <c r="J17" s="31" t="s">
        <v>0</v>
      </c>
      <c r="K17" s="56">
        <f>SUM('S01:S52'!Q21)</f>
        <v>0</v>
      </c>
      <c r="L17" s="10"/>
      <c r="M17" s="10"/>
      <c r="N17" s="10"/>
      <c r="O17" s="10"/>
      <c r="P17" s="10"/>
      <c r="Q17" s="10"/>
      <c r="R17" s="10"/>
    </row>
    <row r="18" spans="1:18" ht="15" thickBot="1" x14ac:dyDescent="0.35">
      <c r="A18" s="71"/>
      <c r="B18" s="57"/>
      <c r="C18" s="57"/>
      <c r="D18" s="57"/>
      <c r="E18" s="66"/>
      <c r="F18" s="57"/>
      <c r="G18" s="17" t="s">
        <v>21</v>
      </c>
      <c r="H18" s="18">
        <f>SUM('S01:S52'!N22)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8.600000000000001" thickBot="1" x14ac:dyDescent="0.35">
      <c r="A19" s="72"/>
      <c r="B19" s="73"/>
      <c r="C19" s="83" t="s">
        <v>36</v>
      </c>
      <c r="D19" s="73"/>
      <c r="E19" s="74"/>
      <c r="F19" s="57"/>
      <c r="G19" s="27" t="s">
        <v>20</v>
      </c>
      <c r="H19" s="28">
        <f>SUM('S01:S52'!N23)</f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" thickBot="1" x14ac:dyDescent="0.35">
      <c r="A20" s="75"/>
      <c r="B20" s="73"/>
      <c r="C20" s="76"/>
      <c r="D20" s="73"/>
      <c r="E20" s="65"/>
      <c r="F20" s="57"/>
      <c r="G20" s="17" t="s">
        <v>19</v>
      </c>
      <c r="H20" s="18">
        <f>SUM('S01:S52'!N24)</f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70"/>
      <c r="B21" s="73"/>
      <c r="C21" s="77"/>
      <c r="D21" s="73"/>
      <c r="E21" s="65"/>
      <c r="F21" s="57"/>
      <c r="G21" s="27" t="s">
        <v>18</v>
      </c>
      <c r="H21" s="28">
        <f>SUM('S01:S52'!N25)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" thickBot="1" x14ac:dyDescent="0.35">
      <c r="A22" s="70"/>
      <c r="B22" s="73"/>
      <c r="C22" s="77"/>
      <c r="D22" s="73"/>
      <c r="E22" s="65"/>
      <c r="F22" s="57"/>
      <c r="G22" s="17" t="s">
        <v>17</v>
      </c>
      <c r="H22" s="18">
        <f>SUM('S01:S52'!N26)</f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70"/>
      <c r="B23" s="73"/>
      <c r="C23" s="77"/>
      <c r="D23" s="57"/>
      <c r="E23" s="65"/>
      <c r="F23" s="57"/>
      <c r="G23" s="27" t="s">
        <v>16</v>
      </c>
      <c r="H23" s="28">
        <f>SUM('S01:S52'!N27)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5" thickBot="1" x14ac:dyDescent="0.35">
      <c r="A24" s="70"/>
      <c r="B24" s="73"/>
      <c r="C24" s="77"/>
      <c r="D24" s="57"/>
      <c r="E24" s="65"/>
      <c r="F24" s="59"/>
      <c r="G24" s="17" t="s">
        <v>15</v>
      </c>
      <c r="H24" s="18">
        <f>SUM('S01:S52'!N28)</f>
        <v>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70"/>
      <c r="B25" s="73"/>
      <c r="C25" s="77"/>
      <c r="D25" s="57"/>
      <c r="E25" s="65"/>
      <c r="F25" s="57"/>
      <c r="G25" s="27" t="s">
        <v>14</v>
      </c>
      <c r="H25" s="28">
        <f>SUM('S01:S52'!N29)</f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5" thickBot="1" x14ac:dyDescent="0.35">
      <c r="A26" s="70"/>
      <c r="B26" s="73"/>
      <c r="C26" s="77"/>
      <c r="D26" s="57"/>
      <c r="E26" s="65"/>
      <c r="F26" s="57"/>
      <c r="G26" s="17" t="s">
        <v>13</v>
      </c>
      <c r="H26" s="18">
        <f>SUM('S01:S52'!N30)</f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70"/>
      <c r="B27" s="73"/>
      <c r="C27" s="77"/>
      <c r="D27" s="57"/>
      <c r="E27" s="65"/>
      <c r="F27" s="57"/>
      <c r="G27" s="27" t="s">
        <v>12</v>
      </c>
      <c r="H27" s="28">
        <f>SUM('S01:S52'!N31)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5" thickBot="1" x14ac:dyDescent="0.35">
      <c r="A28" s="70"/>
      <c r="B28" s="73"/>
      <c r="C28" s="77"/>
      <c r="D28" s="57"/>
      <c r="E28" s="65"/>
      <c r="F28" s="57"/>
      <c r="G28" s="17" t="s">
        <v>10</v>
      </c>
      <c r="H28" s="18">
        <f>SUM('S01:S52'!N32)</f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70"/>
      <c r="B29" s="57"/>
      <c r="C29" s="77"/>
      <c r="D29" s="57"/>
      <c r="E29" s="65"/>
      <c r="F29" s="57"/>
      <c r="G29" s="27" t="s">
        <v>9</v>
      </c>
      <c r="H29" s="28">
        <f>SUM('S01:S52'!N33)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5" thickBot="1" x14ac:dyDescent="0.35">
      <c r="A30" s="70"/>
      <c r="B30" s="57"/>
      <c r="C30" s="77"/>
      <c r="D30" s="57"/>
      <c r="E30" s="65"/>
      <c r="F30" s="57"/>
      <c r="G30" s="17" t="s">
        <v>8</v>
      </c>
      <c r="H30" s="18">
        <f>SUM('S01:S52'!N34)</f>
        <v>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70"/>
      <c r="B31" s="57"/>
      <c r="C31" s="77"/>
      <c r="D31" s="57"/>
      <c r="E31" s="65"/>
      <c r="F31" s="57"/>
      <c r="G31" s="79"/>
      <c r="H31" s="79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70"/>
      <c r="B32" s="57"/>
      <c r="C32" s="77"/>
      <c r="D32" s="57"/>
      <c r="E32" s="65"/>
      <c r="F32" s="57"/>
      <c r="G32" s="103"/>
      <c r="H32" s="103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5" thickBot="1" x14ac:dyDescent="0.35">
      <c r="A33" s="70"/>
      <c r="B33" s="57"/>
      <c r="C33" s="78"/>
      <c r="D33" s="57"/>
      <c r="E33" s="68"/>
      <c r="F33" s="57"/>
      <c r="G33" s="104"/>
      <c r="H33" s="104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64"/>
      <c r="B34" s="57"/>
      <c r="C34" s="57"/>
      <c r="D34" s="57"/>
      <c r="E34" s="57"/>
      <c r="F34" s="57"/>
      <c r="G34" s="79"/>
      <c r="H34" s="79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64"/>
      <c r="B35" s="57"/>
      <c r="C35" s="57"/>
      <c r="D35" s="57"/>
      <c r="E35" s="57"/>
      <c r="F35" s="81"/>
      <c r="G35" s="80"/>
      <c r="H35" s="79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53"/>
      <c r="B36" s="7"/>
      <c r="C36" s="7"/>
      <c r="D36" s="7"/>
      <c r="E36" s="9"/>
      <c r="F36" s="9"/>
      <c r="G36" s="54"/>
      <c r="H36" s="52"/>
    </row>
    <row r="37" spans="1:18" x14ac:dyDescent="0.3">
      <c r="A37" s="53"/>
      <c r="B37" s="7"/>
      <c r="C37" s="7"/>
      <c r="D37" s="7"/>
      <c r="E37" s="8"/>
      <c r="F37" s="8"/>
      <c r="G37" s="55"/>
      <c r="H37" s="52"/>
    </row>
    <row r="38" spans="1:18" x14ac:dyDescent="0.3">
      <c r="A38" s="53"/>
      <c r="B38" s="7"/>
      <c r="C38" s="7"/>
      <c r="D38" s="7"/>
      <c r="E38" s="8"/>
      <c r="F38" s="8"/>
      <c r="G38" s="55"/>
      <c r="H38" s="52"/>
    </row>
    <row r="39" spans="1:18" x14ac:dyDescent="0.3">
      <c r="A39" s="53"/>
      <c r="B39" s="7"/>
      <c r="C39" s="7"/>
      <c r="D39" s="7"/>
      <c r="E39" s="8"/>
      <c r="F39" s="8"/>
      <c r="G39" s="55"/>
      <c r="H39" s="52"/>
    </row>
    <row r="40" spans="1:18" x14ac:dyDescent="0.3">
      <c r="A40" s="53"/>
      <c r="B40" s="7"/>
      <c r="C40" s="7"/>
      <c r="D40" s="7"/>
      <c r="E40" s="8"/>
      <c r="F40" s="8"/>
      <c r="G40" s="55"/>
      <c r="H40" s="52"/>
    </row>
    <row r="41" spans="1:18" x14ac:dyDescent="0.3">
      <c r="A41" s="53"/>
      <c r="B41" s="7"/>
      <c r="C41" s="7"/>
      <c r="D41" s="7"/>
      <c r="E41" s="8"/>
      <c r="F41" s="8"/>
      <c r="G41" s="105"/>
      <c r="H41" s="105"/>
    </row>
    <row r="42" spans="1:18" x14ac:dyDescent="0.3">
      <c r="A42" s="53"/>
      <c r="B42" s="7"/>
      <c r="C42" s="7"/>
      <c r="D42" s="7"/>
      <c r="E42" s="8"/>
      <c r="F42" s="8"/>
      <c r="G42" s="102"/>
      <c r="H42" s="102"/>
    </row>
    <row r="43" spans="1:18" x14ac:dyDescent="0.3">
      <c r="A43" s="53"/>
      <c r="B43" s="7"/>
      <c r="C43" s="7"/>
      <c r="D43" s="7"/>
      <c r="E43" s="8"/>
      <c r="F43" s="8"/>
      <c r="G43" s="52"/>
      <c r="H43" s="52"/>
    </row>
    <row r="44" spans="1:18" x14ac:dyDescent="0.3">
      <c r="A44" s="53"/>
      <c r="B44" s="7"/>
      <c r="C44" s="7"/>
      <c r="D44" s="7"/>
      <c r="E44" s="8"/>
      <c r="F44" s="8"/>
      <c r="G44" s="54"/>
      <c r="H44" s="52"/>
    </row>
    <row r="45" spans="1:18" x14ac:dyDescent="0.3">
      <c r="A45" s="53"/>
      <c r="B45" s="7"/>
      <c r="C45" s="7"/>
      <c r="D45" s="7"/>
      <c r="E45" s="8"/>
      <c r="F45" s="8"/>
      <c r="G45" s="54"/>
      <c r="H45" s="52"/>
    </row>
    <row r="46" spans="1:18" x14ac:dyDescent="0.3">
      <c r="A46" s="53"/>
      <c r="B46" s="7"/>
      <c r="C46" s="7"/>
      <c r="D46" s="7"/>
      <c r="E46" s="8"/>
      <c r="F46" s="8"/>
      <c r="G46" s="55"/>
      <c r="H46" s="52"/>
    </row>
    <row r="47" spans="1:18" x14ac:dyDescent="0.3">
      <c r="A47" s="53"/>
      <c r="B47" s="7"/>
      <c r="C47" s="7"/>
      <c r="D47" s="7"/>
      <c r="E47" s="8"/>
      <c r="F47" s="8"/>
      <c r="G47" s="55"/>
      <c r="H47" s="52"/>
    </row>
    <row r="48" spans="1:18" x14ac:dyDescent="0.3">
      <c r="A48" s="53"/>
      <c r="B48" s="7"/>
      <c r="C48" s="7"/>
      <c r="D48" s="7"/>
      <c r="E48" s="8"/>
      <c r="F48" s="8"/>
      <c r="G48" s="55"/>
      <c r="H48" s="52"/>
    </row>
    <row r="49" spans="1:8" x14ac:dyDescent="0.3">
      <c r="A49" s="53"/>
      <c r="B49" s="7"/>
      <c r="C49" s="7"/>
      <c r="D49" s="7"/>
      <c r="E49" s="8"/>
      <c r="F49" s="8"/>
      <c r="G49" s="55"/>
      <c r="H49" s="52"/>
    </row>
    <row r="50" spans="1:8" x14ac:dyDescent="0.3">
      <c r="B50" s="7"/>
      <c r="C50" s="7"/>
      <c r="D50" s="7"/>
      <c r="E50" s="8"/>
      <c r="F50" s="8"/>
      <c r="G50" s="7"/>
      <c r="H50" s="7"/>
    </row>
    <row r="51" spans="1:8" x14ac:dyDescent="0.3">
      <c r="B51" s="7"/>
      <c r="C51" s="7"/>
      <c r="D51" s="7"/>
      <c r="E51" s="8"/>
      <c r="F51" s="8"/>
      <c r="G51" s="7"/>
      <c r="H51" s="7"/>
    </row>
    <row r="52" spans="1:8" x14ac:dyDescent="0.3">
      <c r="B52" s="7"/>
      <c r="C52" s="7"/>
      <c r="D52" s="7"/>
      <c r="E52" s="8"/>
      <c r="F52" s="8"/>
      <c r="G52" s="7"/>
      <c r="H52" s="7"/>
    </row>
    <row r="53" spans="1:8" x14ac:dyDescent="0.3">
      <c r="B53" s="7"/>
      <c r="C53" s="7"/>
      <c r="D53" s="7"/>
      <c r="E53" s="8"/>
      <c r="F53" s="8"/>
      <c r="G53" s="7"/>
      <c r="H53" s="7"/>
    </row>
    <row r="54" spans="1:8" x14ac:dyDescent="0.3">
      <c r="B54" s="7"/>
      <c r="C54" s="7"/>
      <c r="D54" s="7"/>
      <c r="E54" s="8"/>
      <c r="F54" s="8"/>
      <c r="G54" s="7"/>
      <c r="H54" s="7"/>
    </row>
    <row r="55" spans="1:8" x14ac:dyDescent="0.3">
      <c r="B55" s="7"/>
      <c r="C55" s="7"/>
      <c r="D55" s="7"/>
      <c r="E55" s="8"/>
      <c r="F55" s="8"/>
      <c r="G55" s="7"/>
      <c r="H55" s="7"/>
    </row>
    <row r="56" spans="1:8" x14ac:dyDescent="0.3">
      <c r="B56" s="7"/>
      <c r="C56" s="7"/>
      <c r="D56" s="7"/>
      <c r="E56" s="8"/>
      <c r="F56" s="8"/>
      <c r="G56" s="7"/>
      <c r="H56" s="7"/>
    </row>
    <row r="57" spans="1:8" x14ac:dyDescent="0.3">
      <c r="A57" s="7"/>
      <c r="B57" s="7"/>
      <c r="C57" s="7"/>
      <c r="D57" s="7"/>
      <c r="E57" s="8"/>
      <c r="F57" s="8"/>
      <c r="G57" s="7"/>
      <c r="H57" s="7"/>
    </row>
  </sheetData>
  <mergeCells count="9">
    <mergeCell ref="J1:K1"/>
    <mergeCell ref="G2:H2"/>
    <mergeCell ref="J10:K10"/>
    <mergeCell ref="A1:E1"/>
    <mergeCell ref="G42:H42"/>
    <mergeCell ref="G32:H32"/>
    <mergeCell ref="G33:H33"/>
    <mergeCell ref="G41:H41"/>
    <mergeCell ref="G1:H1"/>
  </mergeCells>
  <phoneticPr fontId="10" type="noConversion"/>
  <conditionalFormatting sqref="K2:K8 H3:H30 K11:K17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819B-4221-492C-8CFC-8EA0A2DFD4BB}">
  <sheetPr codeName="Feuil7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81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82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88" priority="4" operator="notEqual">
      <formula>0</formula>
    </cfRule>
  </conditionalFormatting>
  <conditionalFormatting sqref="N7:N34">
    <cfRule type="cellIs" dxfId="187" priority="3" operator="notEqual">
      <formula>0</formula>
    </cfRule>
  </conditionalFormatting>
  <conditionalFormatting sqref="Q6:Q12">
    <cfRule type="cellIs" dxfId="186" priority="2" operator="notEqual">
      <formula>0</formula>
    </cfRule>
  </conditionalFormatting>
  <conditionalFormatting sqref="Q15:Q21">
    <cfRule type="cellIs" dxfId="185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59161C8-187C-4D12-8396-6184B380918A}">
          <x14:formula1>
            <xm:f>BDD!$A$3:$A$13</xm:f>
          </x14:formula1>
          <xm:sqref>B11:B33</xm:sqref>
        </x14:dataValidation>
        <x14:dataValidation type="list" allowBlank="1" showInputMessage="1" showErrorMessage="1" xr:uid="{7D6DAE61-206A-4EC5-8516-5DBDA545B045}">
          <x14:formula1>
            <xm:f>BDD!$C$3:$C$13</xm:f>
          </x14:formula1>
          <xm:sqref>C11:C33</xm:sqref>
        </x14:dataValidation>
        <x14:dataValidation type="list" allowBlank="1" showInputMessage="1" showErrorMessage="1" xr:uid="{8A6A2D12-1005-4D79-A72F-AC8DB00DFDD2}">
          <x14:formula1>
            <xm:f>BDD!$E$3:$E$33</xm:f>
          </x14:formula1>
          <xm:sqref>D11:D33</xm:sqref>
        </x14:dataValidation>
        <x14:dataValidation type="list" allowBlank="1" showInputMessage="1" showErrorMessage="1" xr:uid="{A3082A96-3532-4697-9CCA-CB0F5EAD088A}">
          <x14:formula1>
            <xm:f>BDD!$C$20:$C$33</xm:f>
          </x14:formula1>
          <xm:sqref>E11:E33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28AD-6ED6-48A2-902E-23B450EACE3F}">
  <sheetPr codeName="Feuil8"/>
  <dimension ref="A1:U35"/>
  <sheetViews>
    <sheetView zoomScale="80" zoomScaleNormal="80" workbookViewId="0">
      <pane xSplit="21" ySplit="35" topLeftCell="V36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83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84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84" priority="4" operator="notEqual">
      <formula>0</formula>
    </cfRule>
  </conditionalFormatting>
  <conditionalFormatting sqref="N7:N34">
    <cfRule type="cellIs" dxfId="183" priority="3" operator="notEqual">
      <formula>0</formula>
    </cfRule>
  </conditionalFormatting>
  <conditionalFormatting sqref="Q6:Q12">
    <cfRule type="cellIs" dxfId="182" priority="2" operator="notEqual">
      <formula>0</formula>
    </cfRule>
  </conditionalFormatting>
  <conditionalFormatting sqref="Q15:Q21">
    <cfRule type="cellIs" dxfId="181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C3489E3-A43E-40EC-8D15-7BCA5396E4E4}">
          <x14:formula1>
            <xm:f>BDD!$A$3:$A$13</xm:f>
          </x14:formula1>
          <xm:sqref>B11:B33</xm:sqref>
        </x14:dataValidation>
        <x14:dataValidation type="list" allowBlank="1" showInputMessage="1" showErrorMessage="1" xr:uid="{D64D240E-75AB-49B3-A7B7-7C58C689BD1A}">
          <x14:formula1>
            <xm:f>BDD!$C$3:$C$13</xm:f>
          </x14:formula1>
          <xm:sqref>C11:C33</xm:sqref>
        </x14:dataValidation>
        <x14:dataValidation type="list" allowBlank="1" showInputMessage="1" showErrorMessage="1" xr:uid="{B466A026-FF86-4F97-A08D-07DDE654FE8D}">
          <x14:formula1>
            <xm:f>BDD!$E$3:$E$33</xm:f>
          </x14:formula1>
          <xm:sqref>D11:D33</xm:sqref>
        </x14:dataValidation>
        <x14:dataValidation type="list" allowBlank="1" showInputMessage="1" showErrorMessage="1" xr:uid="{F6E332DE-8190-475A-B65E-333D28F8E309}">
          <x14:formula1>
            <xm:f>BDD!$C$20:$C$33</xm:f>
          </x14:formula1>
          <xm:sqref>E11:E33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6213-CDD3-40B0-941D-DC75328F4AA8}">
  <sheetPr codeName="Feuil9"/>
  <dimension ref="A1:U35"/>
  <sheetViews>
    <sheetView zoomScale="80" zoomScaleNormal="80" workbookViewId="0">
      <pane xSplit="21" ySplit="35" topLeftCell="V45" activePane="bottomRight" state="frozen"/>
      <selection activeCell="G5" sqref="G5"/>
      <selection pane="topRight" activeCell="G5" sqref="G5"/>
      <selection pane="bottomLeft" activeCell="G5" sqref="G5"/>
      <selection pane="bottomRight" activeCell="E7" sqref="E7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85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86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80" priority="4" operator="notEqual">
      <formula>0</formula>
    </cfRule>
  </conditionalFormatting>
  <conditionalFormatting sqref="N7:N34">
    <cfRule type="cellIs" dxfId="179" priority="3" operator="notEqual">
      <formula>0</formula>
    </cfRule>
  </conditionalFormatting>
  <conditionalFormatting sqref="Q6:Q12">
    <cfRule type="cellIs" dxfId="178" priority="2" operator="notEqual">
      <formula>0</formula>
    </cfRule>
  </conditionalFormatting>
  <conditionalFormatting sqref="Q15:Q21">
    <cfRule type="cellIs" dxfId="177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174874-D165-4F86-B2F0-C0DB64949523}">
          <x14:formula1>
            <xm:f>BDD!$A$3:$A$13</xm:f>
          </x14:formula1>
          <xm:sqref>B11:B33</xm:sqref>
        </x14:dataValidation>
        <x14:dataValidation type="list" allowBlank="1" showInputMessage="1" showErrorMessage="1" xr:uid="{B4890D3D-DE6A-4860-9EA2-1351AA929F23}">
          <x14:formula1>
            <xm:f>BDD!$C$3:$C$13</xm:f>
          </x14:formula1>
          <xm:sqref>C11:C33</xm:sqref>
        </x14:dataValidation>
        <x14:dataValidation type="list" allowBlank="1" showInputMessage="1" showErrorMessage="1" xr:uid="{391F682B-B913-4A58-80AB-2ED1953CD4C4}">
          <x14:formula1>
            <xm:f>BDD!$E$3:$E$33</xm:f>
          </x14:formula1>
          <xm:sqref>D11:D33</xm:sqref>
        </x14:dataValidation>
        <x14:dataValidation type="list" allowBlank="1" showInputMessage="1" showErrorMessage="1" xr:uid="{983A71A1-1B40-4679-925F-43BB14270DB8}">
          <x14:formula1>
            <xm:f>BDD!$C$20:$C$33</xm:f>
          </x14:formula1>
          <xm:sqref>E11:E33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9A84-1B29-40B0-913A-C0690293DACE}">
  <sheetPr codeName="Feuil10"/>
  <dimension ref="A1:U35"/>
  <sheetViews>
    <sheetView zoomScale="80" zoomScaleNormal="80" workbookViewId="0">
      <pane xSplit="21" ySplit="35" topLeftCell="V63" activePane="bottomRight" state="frozen"/>
      <selection activeCell="G5" sqref="G5"/>
      <selection pane="topRight" activeCell="G5" sqref="G5"/>
      <selection pane="bottomLeft" activeCell="G5" sqref="G5"/>
      <selection pane="bottomRight" activeCell="C8" sqref="C8"/>
    </sheetView>
  </sheetViews>
  <sheetFormatPr baseColWidth="10" defaultRowHeight="14.4" x14ac:dyDescent="0.3"/>
  <cols>
    <col min="1" max="1" width="5.6640625" customWidth="1"/>
    <col min="2" max="2" width="18" customWidth="1"/>
    <col min="3" max="3" width="31.109375" customWidth="1"/>
    <col min="12" max="12" width="5.6640625" customWidth="1"/>
    <col min="13" max="13" width="30.6640625" customWidth="1"/>
    <col min="14" max="14" width="16.6640625" customWidth="1"/>
    <col min="15" max="15" width="5.6640625" customWidth="1"/>
    <col min="16" max="16" width="30.6640625" customWidth="1"/>
    <col min="17" max="17" width="16.6640625" customWidth="1"/>
    <col min="18" max="18" width="2.664062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1.6" thickBot="1" x14ac:dyDescent="0.45">
      <c r="A2" s="10"/>
      <c r="B2" s="10"/>
      <c r="C2" s="10"/>
      <c r="D2" s="10"/>
      <c r="E2" s="10"/>
      <c r="F2" s="84" t="str">
        <f>"FEUILLE DE POINTAGE - " &amp; C6</f>
        <v>FEUILLE DE POINTAGE - Tanguy MONFORT</v>
      </c>
      <c r="G2" s="85"/>
      <c r="H2" s="85"/>
      <c r="I2" s="85"/>
      <c r="J2" s="85"/>
      <c r="K2" s="85"/>
      <c r="L2" s="85"/>
      <c r="M2" s="85"/>
      <c r="N2" s="86"/>
      <c r="O2" s="10"/>
      <c r="P2" s="10"/>
      <c r="Q2" s="10"/>
      <c r="R2" s="10"/>
      <c r="S2" s="10"/>
      <c r="T2" s="10"/>
      <c r="U2" s="10"/>
    </row>
    <row r="3" spans="1:21" ht="21" x14ac:dyDescent="0.4">
      <c r="A3" s="10"/>
      <c r="B3" s="10"/>
      <c r="C3" s="10"/>
      <c r="D3" s="10"/>
      <c r="E3" s="10"/>
      <c r="F3" s="11"/>
      <c r="G3" s="11"/>
      <c r="H3" s="51"/>
      <c r="I3" s="51"/>
      <c r="J3" s="51"/>
      <c r="K3" s="51"/>
      <c r="L3" s="51"/>
      <c r="M3" s="51"/>
      <c r="N3" s="51"/>
      <c r="O3" s="10"/>
      <c r="P3" s="10"/>
      <c r="Q3" s="10"/>
      <c r="R3" s="10"/>
      <c r="S3" s="10"/>
      <c r="T3" s="10"/>
      <c r="U3" s="10"/>
    </row>
    <row r="4" spans="1:21" ht="15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6.2" thickBo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7" t="s">
        <v>46</v>
      </c>
      <c r="N5" s="88"/>
      <c r="O5" s="10"/>
      <c r="P5" s="89" t="str">
        <f>"SYNTHESE FONCTION " &amp; BDD!A3</f>
        <v xml:space="preserve">SYNTHESE FONCTION </v>
      </c>
      <c r="Q5" s="90"/>
      <c r="R5" s="10"/>
      <c r="S5" s="10"/>
      <c r="T5" s="10"/>
      <c r="U5" s="10"/>
    </row>
    <row r="6" spans="1:21" ht="15" thickBot="1" x14ac:dyDescent="0.35">
      <c r="A6" s="10"/>
      <c r="B6" s="49" t="s">
        <v>49</v>
      </c>
      <c r="C6" s="12" t="s">
        <v>48</v>
      </c>
      <c r="D6" s="10"/>
      <c r="E6" s="10"/>
      <c r="F6" s="10"/>
      <c r="G6" s="10"/>
      <c r="H6" s="10"/>
      <c r="I6" s="10"/>
      <c r="J6" s="10"/>
      <c r="K6" s="10"/>
      <c r="L6" s="10"/>
      <c r="M6" s="89" t="str">
        <f>"SYNTHESE ENSEMBLE " &amp; BDD!A3</f>
        <v xml:space="preserve">SYNTHESE ENSEMBLE </v>
      </c>
      <c r="N6" s="90"/>
      <c r="O6" s="10"/>
      <c r="P6" s="13" t="s">
        <v>6</v>
      </c>
      <c r="Q6" s="14">
        <f>SUMIFS($K$11:$K$33,$B$11:$B$33,BDD!A3,$C$11:$C$33,"=FORMATION")</f>
        <v>0</v>
      </c>
      <c r="R6" s="10"/>
      <c r="S6" s="10"/>
      <c r="T6" s="10"/>
      <c r="U6" s="10"/>
    </row>
    <row r="7" spans="1:21" x14ac:dyDescent="0.3">
      <c r="A7" s="10"/>
      <c r="B7" s="49" t="s">
        <v>53</v>
      </c>
      <c r="C7" s="12" t="s">
        <v>87</v>
      </c>
      <c r="D7" s="10"/>
      <c r="E7" s="10"/>
      <c r="F7" s="10"/>
      <c r="G7" s="10"/>
      <c r="H7" s="10"/>
      <c r="I7" s="10"/>
      <c r="J7" s="10"/>
      <c r="K7" s="10"/>
      <c r="L7" s="10"/>
      <c r="M7" s="13" t="s">
        <v>40</v>
      </c>
      <c r="N7" s="14">
        <f>SUMIFS($K$11:$K$33,$D$11:$D$33,"=06",$E$11:$E$33,"=SDD")</f>
        <v>0</v>
      </c>
      <c r="O7" s="10"/>
      <c r="P7" s="15" t="s">
        <v>5</v>
      </c>
      <c r="Q7" s="16">
        <f>SUMIFS($K$11:$K$33,$B$11:$B$33,BDD!A3,$C$11:$C$33,"=GESTION PROJET")</f>
        <v>0</v>
      </c>
      <c r="R7" s="10"/>
      <c r="S7" s="10"/>
      <c r="T7" s="10"/>
      <c r="U7" s="10"/>
    </row>
    <row r="8" spans="1:21" ht="15" thickBot="1" x14ac:dyDescent="0.35">
      <c r="A8" s="10"/>
      <c r="B8" s="49" t="s">
        <v>47</v>
      </c>
      <c r="C8" s="12" t="s">
        <v>88</v>
      </c>
      <c r="D8" s="10"/>
      <c r="E8" s="10"/>
      <c r="F8" s="10"/>
      <c r="G8" s="10"/>
      <c r="H8" s="10"/>
      <c r="I8" s="10"/>
      <c r="J8" s="10"/>
      <c r="K8" s="10"/>
      <c r="L8" s="10"/>
      <c r="M8" s="29" t="s">
        <v>35</v>
      </c>
      <c r="N8" s="30">
        <f>SUMIFS($K$11:$K$33,$D$11:$D$33,"=06",$E$11:$E$33,"=INDUS")</f>
        <v>0</v>
      </c>
      <c r="O8" s="10"/>
      <c r="P8" s="15" t="s">
        <v>4</v>
      </c>
      <c r="Q8" s="16">
        <f>SUMIFS($K$11:$K$33,$B$11:$B$33,BDD!A3,$C$11:$C$33,"=REUNION")</f>
        <v>0</v>
      </c>
      <c r="R8" s="10"/>
      <c r="S8" s="10"/>
      <c r="T8" s="10"/>
      <c r="U8" s="10"/>
    </row>
    <row r="9" spans="1:21" ht="15" thickBot="1" x14ac:dyDescent="0.35">
      <c r="A9" s="10"/>
      <c r="B9" s="10"/>
      <c r="C9" s="10"/>
      <c r="D9" s="10"/>
      <c r="E9" s="10"/>
      <c r="F9" s="44" t="s">
        <v>45</v>
      </c>
      <c r="G9" s="44" t="s">
        <v>44</v>
      </c>
      <c r="H9" s="44" t="s">
        <v>43</v>
      </c>
      <c r="I9" s="44" t="s">
        <v>42</v>
      </c>
      <c r="J9" s="45" t="s">
        <v>41</v>
      </c>
      <c r="K9" s="42" t="s">
        <v>11</v>
      </c>
      <c r="L9" s="10"/>
      <c r="M9" s="13" t="s">
        <v>34</v>
      </c>
      <c r="N9" s="14">
        <f>SUMIFS($K$11:$K$33,$D$11:$D$33,"=07",$E$11:$E$33,"=SDD")</f>
        <v>0</v>
      </c>
      <c r="O9" s="10"/>
      <c r="P9" s="15" t="s">
        <v>3</v>
      </c>
      <c r="Q9" s="16">
        <f>SUMIFS($K$11:$K$33,$B$11:$B$33,BDD!A3,$C$11:$C$33,"=STRUCTURE")</f>
        <v>0</v>
      </c>
      <c r="R9" s="10"/>
      <c r="S9" s="10"/>
      <c r="T9" s="10"/>
      <c r="U9" s="10"/>
    </row>
    <row r="10" spans="1:21" ht="15" thickBot="1" x14ac:dyDescent="0.35">
      <c r="A10" s="10"/>
      <c r="B10" s="46" t="s">
        <v>39</v>
      </c>
      <c r="C10" s="47" t="s">
        <v>38</v>
      </c>
      <c r="D10" s="47" t="s">
        <v>37</v>
      </c>
      <c r="E10" s="48" t="s">
        <v>36</v>
      </c>
      <c r="F10" s="6"/>
      <c r="G10" s="5"/>
      <c r="H10" s="5"/>
      <c r="I10" s="5"/>
      <c r="J10" s="4"/>
      <c r="K10" s="3"/>
      <c r="L10" s="10"/>
      <c r="M10" s="29" t="s">
        <v>33</v>
      </c>
      <c r="N10" s="30">
        <f>SUMIFS($K$11:$K$33,$D$11:$D$33,"=07",$E$11:$E$33,"=INDUS")</f>
        <v>0</v>
      </c>
      <c r="O10" s="10"/>
      <c r="P10" s="19" t="s">
        <v>2</v>
      </c>
      <c r="Q10" s="20">
        <f>SUMIFS($K$11:$K$33,$B$11:$B$33,BDD!A3,$C$11:$C$33,"=CARLINGAGE")</f>
        <v>0</v>
      </c>
      <c r="R10" s="10"/>
      <c r="S10" s="10"/>
      <c r="T10" s="10"/>
      <c r="U10" s="10"/>
    </row>
    <row r="11" spans="1:21" x14ac:dyDescent="0.3">
      <c r="A11" s="10"/>
      <c r="B11" s="21"/>
      <c r="C11" s="22"/>
      <c r="D11" s="50"/>
      <c r="E11" s="23"/>
      <c r="F11" s="24"/>
      <c r="G11" s="25"/>
      <c r="H11" s="25"/>
      <c r="I11" s="25"/>
      <c r="J11" s="26"/>
      <c r="K11" s="36">
        <f t="shared" ref="K11:K33" si="0">SUM(F11:J11)</f>
        <v>0</v>
      </c>
      <c r="L11" s="10"/>
      <c r="M11" s="13" t="s">
        <v>32</v>
      </c>
      <c r="N11" s="14">
        <f>SUMIFS($K$11:$K$33,$D$11:$D$33,"=08",$E$11:$E$33,"=SDD")</f>
        <v>0</v>
      </c>
      <c r="O11" s="10"/>
      <c r="P11" s="19" t="s">
        <v>1</v>
      </c>
      <c r="Q11" s="20">
        <f>SUMIFS($K$11:$K$33,$B$11:$B$33,BDD!A3,$C$11:$C$33,"=PANNE INFORMATIQUE")</f>
        <v>0</v>
      </c>
      <c r="R11" s="10"/>
      <c r="S11" s="10"/>
      <c r="T11" s="10"/>
      <c r="U11" s="10"/>
    </row>
    <row r="12" spans="1:21" ht="15" thickBot="1" x14ac:dyDescent="0.35">
      <c r="A12" s="10"/>
      <c r="B12" s="21"/>
      <c r="C12" s="22"/>
      <c r="D12" s="50"/>
      <c r="E12" s="23"/>
      <c r="F12" s="24"/>
      <c r="G12" s="25"/>
      <c r="H12" s="25"/>
      <c r="I12" s="25"/>
      <c r="J12" s="26"/>
      <c r="K12" s="36">
        <f t="shared" si="0"/>
        <v>0</v>
      </c>
      <c r="L12" s="10"/>
      <c r="M12" s="29" t="s">
        <v>31</v>
      </c>
      <c r="N12" s="30">
        <f>SUMIFS($K$11:$K$33,$D$11:$D$33,"=08",$E$11:$E$33,"=INDUS")</f>
        <v>0</v>
      </c>
      <c r="O12" s="10"/>
      <c r="P12" s="31" t="s">
        <v>0</v>
      </c>
      <c r="Q12" s="32">
        <f>SUMIFS($K$11:$K$33,$B$11:$B$33,BDD!A3,$C$11:$C$33,"=ATTENTE")</f>
        <v>0</v>
      </c>
      <c r="R12" s="10"/>
      <c r="S12" s="10"/>
      <c r="T12" s="10"/>
      <c r="U12" s="10"/>
    </row>
    <row r="13" spans="1:21" ht="15" thickBot="1" x14ac:dyDescent="0.35">
      <c r="A13" s="10"/>
      <c r="B13" s="21"/>
      <c r="C13" s="22"/>
      <c r="D13" s="50"/>
      <c r="E13" s="23"/>
      <c r="F13" s="24"/>
      <c r="G13" s="25"/>
      <c r="H13" s="25"/>
      <c r="I13" s="25"/>
      <c r="J13" s="26"/>
      <c r="K13" s="36">
        <f t="shared" si="0"/>
        <v>0</v>
      </c>
      <c r="L13" s="10"/>
      <c r="M13" s="13" t="s">
        <v>30</v>
      </c>
      <c r="N13" s="14">
        <f>SUMIFS($K$11:$K$33,$D$11:$D$33,"=09",$E$11:$E$33,"=SDD")</f>
        <v>0</v>
      </c>
      <c r="O13" s="10"/>
      <c r="P13" s="10"/>
      <c r="Q13" s="10"/>
      <c r="R13" s="10"/>
      <c r="S13" s="10"/>
      <c r="T13" s="10"/>
      <c r="U13" s="10"/>
    </row>
    <row r="14" spans="1:21" ht="15" thickBot="1" x14ac:dyDescent="0.35">
      <c r="A14" s="10"/>
      <c r="B14" s="21"/>
      <c r="C14" s="22"/>
      <c r="D14" s="50"/>
      <c r="E14" s="23"/>
      <c r="F14" s="24"/>
      <c r="G14" s="25"/>
      <c r="H14" s="25"/>
      <c r="I14" s="25"/>
      <c r="J14" s="26"/>
      <c r="K14" s="36">
        <f t="shared" si="0"/>
        <v>0</v>
      </c>
      <c r="L14" s="10"/>
      <c r="M14" s="17" t="s">
        <v>29</v>
      </c>
      <c r="N14" s="18">
        <f>SUMIFS($K$11:$K$33,$D$11:$D$33,"=09",$E$11:$E$33,"=INDUS")</f>
        <v>0</v>
      </c>
      <c r="O14" s="10"/>
      <c r="P14" s="91" t="s">
        <v>7</v>
      </c>
      <c r="Q14" s="92"/>
      <c r="R14" s="10"/>
      <c r="S14" s="10"/>
      <c r="T14" s="10"/>
      <c r="U14" s="10"/>
    </row>
    <row r="15" spans="1:21" x14ac:dyDescent="0.3">
      <c r="A15" s="10"/>
      <c r="B15" s="21"/>
      <c r="C15" s="22"/>
      <c r="D15" s="50"/>
      <c r="E15" s="23"/>
      <c r="F15" s="24"/>
      <c r="G15" s="25"/>
      <c r="H15" s="25"/>
      <c r="I15" s="25"/>
      <c r="J15" s="26"/>
      <c r="K15" s="36">
        <f t="shared" si="0"/>
        <v>0</v>
      </c>
      <c r="L15" s="10"/>
      <c r="M15" s="27" t="s">
        <v>28</v>
      </c>
      <c r="N15" s="14">
        <f>SUMIFS($K$11:$K$33,$D$11:$D$33,"=14B",$E$11:$E$33,"=SDD")</f>
        <v>0</v>
      </c>
      <c r="O15" s="10"/>
      <c r="P15" s="27" t="s">
        <v>6</v>
      </c>
      <c r="Q15" s="28">
        <f>SUMIFS($K$11:$K$33,$B$11:$B$33,"=AUTRE",$C$11:$C$33,"=FORMATION")</f>
        <v>0</v>
      </c>
      <c r="R15" s="10"/>
      <c r="S15" s="10"/>
      <c r="T15" s="10"/>
      <c r="U15" s="10"/>
    </row>
    <row r="16" spans="1:21" ht="15" thickBot="1" x14ac:dyDescent="0.35">
      <c r="A16" s="10"/>
      <c r="B16" s="21"/>
      <c r="C16" s="22"/>
      <c r="D16" s="50"/>
      <c r="E16" s="23"/>
      <c r="F16" s="24"/>
      <c r="G16" s="25"/>
      <c r="H16" s="25"/>
      <c r="I16" s="25"/>
      <c r="J16" s="26"/>
      <c r="K16" s="36">
        <f t="shared" si="0"/>
        <v>0</v>
      </c>
      <c r="L16" s="10"/>
      <c r="M16" s="17" t="s">
        <v>27</v>
      </c>
      <c r="N16" s="30">
        <f>SUMIFS($K$11:$K$33,$D$11:$D$33,"=14B",$E$11:$E$33,"=INDUS")</f>
        <v>0</v>
      </c>
      <c r="O16" s="10"/>
      <c r="P16" s="15" t="s">
        <v>5</v>
      </c>
      <c r="Q16" s="16">
        <f>SUMIFS($K$11:$K$33,$B$11:$B$33,"=AUTRE",$C$11:$C$33,"=GESTION PROJET")</f>
        <v>0</v>
      </c>
      <c r="R16" s="10"/>
      <c r="S16" s="10"/>
      <c r="T16" s="10"/>
      <c r="U16" s="10"/>
    </row>
    <row r="17" spans="1:21" x14ac:dyDescent="0.3">
      <c r="A17" s="10"/>
      <c r="B17" s="21"/>
      <c r="C17" s="22"/>
      <c r="D17" s="50"/>
      <c r="E17" s="23"/>
      <c r="F17" s="24"/>
      <c r="G17" s="25"/>
      <c r="H17" s="25"/>
      <c r="I17" s="25"/>
      <c r="J17" s="26"/>
      <c r="K17" s="36">
        <f t="shared" si="0"/>
        <v>0</v>
      </c>
      <c r="L17" s="10"/>
      <c r="M17" s="13" t="s">
        <v>26</v>
      </c>
      <c r="N17" s="14">
        <f>SUMIFS($K$11:$K$33,$D$11:$D$33,"=14H",$E$11:$E$33,"=SDD")</f>
        <v>0</v>
      </c>
      <c r="O17" s="10"/>
      <c r="P17" s="15" t="s">
        <v>4</v>
      </c>
      <c r="Q17" s="16">
        <f>SUMIFS($K$11:$K$33,$B$11:$B$33,"=AUTRE",$C$11:$C$33,"=REUNION")</f>
        <v>0</v>
      </c>
      <c r="R17" s="10"/>
      <c r="S17" s="10"/>
      <c r="T17" s="10"/>
      <c r="U17" s="10"/>
    </row>
    <row r="18" spans="1:21" ht="15" thickBot="1" x14ac:dyDescent="0.35">
      <c r="A18" s="10"/>
      <c r="B18" s="21"/>
      <c r="C18" s="22"/>
      <c r="D18" s="50"/>
      <c r="E18" s="23"/>
      <c r="F18" s="24"/>
      <c r="G18" s="25"/>
      <c r="H18" s="25"/>
      <c r="I18" s="25"/>
      <c r="J18" s="26"/>
      <c r="K18" s="36">
        <f t="shared" si="0"/>
        <v>0</v>
      </c>
      <c r="L18" s="10"/>
      <c r="M18" s="17" t="s">
        <v>25</v>
      </c>
      <c r="N18" s="30">
        <f>SUMIFS($K$11:$K$33,$D$11:$D$33,"=14H",$E$11:$E$33,"=INDUS")</f>
        <v>0</v>
      </c>
      <c r="O18" s="10"/>
      <c r="P18" s="15" t="s">
        <v>3</v>
      </c>
      <c r="Q18" s="16">
        <f>SUMIFS($K$11:$K$33,$B$11:$B$33,"=AUTRE",$C$11:$C$33,"=STRUCTURE")</f>
        <v>0</v>
      </c>
      <c r="R18" s="10"/>
      <c r="S18" s="10"/>
      <c r="T18" s="10"/>
      <c r="U18" s="10"/>
    </row>
    <row r="19" spans="1:21" x14ac:dyDescent="0.3">
      <c r="A19" s="10"/>
      <c r="B19" s="21"/>
      <c r="C19" s="22"/>
      <c r="D19" s="50"/>
      <c r="E19" s="23"/>
      <c r="F19" s="24"/>
      <c r="G19" s="25"/>
      <c r="H19" s="25"/>
      <c r="I19" s="25"/>
      <c r="J19" s="26"/>
      <c r="K19" s="36">
        <f t="shared" si="0"/>
        <v>0</v>
      </c>
      <c r="L19" s="10"/>
      <c r="M19" s="13" t="s">
        <v>24</v>
      </c>
      <c r="N19" s="14">
        <f>SUMIFS($K$11:$K$33,$D$11:$D$33,"=15B",$E$11:$E$33,"=SDD")</f>
        <v>0</v>
      </c>
      <c r="O19" s="10"/>
      <c r="P19" s="19" t="s">
        <v>2</v>
      </c>
      <c r="Q19" s="16">
        <f>SUMIFS($K$11:$K$33,$B$11:$B$33,"=AUTRE",$C$11:$C$33,"=CARLINGAGE")</f>
        <v>0</v>
      </c>
      <c r="R19" s="10"/>
      <c r="S19" s="10"/>
      <c r="T19" s="10"/>
      <c r="U19" s="10"/>
    </row>
    <row r="20" spans="1:21" ht="15" thickBot="1" x14ac:dyDescent="0.35">
      <c r="A20" s="10"/>
      <c r="B20" s="21"/>
      <c r="C20" s="22"/>
      <c r="D20" s="50"/>
      <c r="E20" s="23"/>
      <c r="F20" s="24"/>
      <c r="G20" s="25"/>
      <c r="H20" s="25"/>
      <c r="I20" s="25"/>
      <c r="J20" s="26"/>
      <c r="K20" s="36">
        <f t="shared" si="0"/>
        <v>0</v>
      </c>
      <c r="L20" s="10"/>
      <c r="M20" s="17" t="s">
        <v>23</v>
      </c>
      <c r="N20" s="30">
        <f>SUMIFS($K$11:$K$33,$D$11:$D$33,"=15B",$E$11:$E$33,"=INDUS")</f>
        <v>0</v>
      </c>
      <c r="O20" s="10"/>
      <c r="P20" s="19" t="s">
        <v>1</v>
      </c>
      <c r="Q20" s="16">
        <f>SUMIFS($K$11:$K$33,$B$11:$B$33,"=AUTRE",$C$11:$C$33,"=PANNE INFORMATIQUE")</f>
        <v>0</v>
      </c>
      <c r="R20" s="10"/>
      <c r="S20" s="10"/>
      <c r="T20" s="10"/>
      <c r="U20" s="10"/>
    </row>
    <row r="21" spans="1:21" ht="15" thickBot="1" x14ac:dyDescent="0.35">
      <c r="A21" s="10"/>
      <c r="B21" s="21"/>
      <c r="C21" s="22"/>
      <c r="D21" s="50"/>
      <c r="E21" s="23"/>
      <c r="F21" s="24"/>
      <c r="G21" s="25"/>
      <c r="H21" s="25"/>
      <c r="I21" s="25"/>
      <c r="J21" s="26"/>
      <c r="K21" s="36">
        <f t="shared" si="0"/>
        <v>0</v>
      </c>
      <c r="L21" s="10"/>
      <c r="M21" s="13" t="s">
        <v>22</v>
      </c>
      <c r="N21" s="14">
        <f>SUMIFS($K$11:$K$33,$D$11:$D$33,"=15H",$E$11:$E$33,"=SDD")</f>
        <v>0</v>
      </c>
      <c r="O21" s="10"/>
      <c r="P21" s="31" t="s">
        <v>0</v>
      </c>
      <c r="Q21" s="18">
        <f>SUMIFS($K$11:$K$33,$B$11:$B$33,"=AUTRE",$C$11:$C$33,"=ATTENTE")</f>
        <v>0</v>
      </c>
      <c r="R21" s="10"/>
      <c r="S21" s="10"/>
      <c r="T21" s="10"/>
      <c r="U21" s="10"/>
    </row>
    <row r="22" spans="1:21" ht="15" thickBot="1" x14ac:dyDescent="0.35">
      <c r="A22" s="10"/>
      <c r="B22" s="21"/>
      <c r="C22" s="22"/>
      <c r="D22" s="50"/>
      <c r="E22" s="23"/>
      <c r="F22" s="24"/>
      <c r="G22" s="25"/>
      <c r="H22" s="25"/>
      <c r="I22" s="25"/>
      <c r="J22" s="26"/>
      <c r="K22" s="36">
        <f t="shared" si="0"/>
        <v>0</v>
      </c>
      <c r="L22" s="10"/>
      <c r="M22" s="17" t="s">
        <v>21</v>
      </c>
      <c r="N22" s="18">
        <f>SUMIFS($K$11:$K$33,$D$11:$D$33,"=15H",$E$11:$E$33,"=INDUS")</f>
        <v>0</v>
      </c>
      <c r="O22" s="10"/>
      <c r="P22" s="10"/>
      <c r="Q22" s="10"/>
      <c r="R22" s="10"/>
      <c r="S22" s="10"/>
      <c r="T22" s="10"/>
      <c r="U22" s="10"/>
    </row>
    <row r="23" spans="1:21" x14ac:dyDescent="0.3">
      <c r="A23" s="10"/>
      <c r="B23" s="21"/>
      <c r="C23" s="22"/>
      <c r="D23" s="50"/>
      <c r="E23" s="23"/>
      <c r="F23" s="24"/>
      <c r="G23" s="25"/>
      <c r="H23" s="25"/>
      <c r="I23" s="25"/>
      <c r="J23" s="26"/>
      <c r="K23" s="36">
        <f t="shared" si="0"/>
        <v>0</v>
      </c>
      <c r="L23" s="10"/>
      <c r="M23" s="13" t="s">
        <v>20</v>
      </c>
      <c r="N23" s="14">
        <f>SUMIFS($K$11:$K$33,$D$11:$D$33,"=16B",$E$11:$E$33,"=SDD")</f>
        <v>0</v>
      </c>
      <c r="O23" s="10"/>
      <c r="P23" s="10"/>
      <c r="Q23" s="10"/>
      <c r="R23" s="10"/>
      <c r="S23" s="10"/>
      <c r="T23" s="10"/>
      <c r="U23" s="10"/>
    </row>
    <row r="24" spans="1:21" ht="15" thickBot="1" x14ac:dyDescent="0.35">
      <c r="A24" s="10"/>
      <c r="B24" s="21"/>
      <c r="C24" s="22"/>
      <c r="D24" s="50"/>
      <c r="E24" s="23"/>
      <c r="F24" s="24"/>
      <c r="G24" s="25"/>
      <c r="H24" s="25"/>
      <c r="I24" s="25"/>
      <c r="J24" s="26"/>
      <c r="K24" s="36">
        <f t="shared" si="0"/>
        <v>0</v>
      </c>
      <c r="L24" s="10"/>
      <c r="M24" s="17" t="s">
        <v>19</v>
      </c>
      <c r="N24" s="30">
        <f>SUMIFS($K$11:$K$33,$D$11:$D$33,"=16B",$E$11:$E$33,"=INDUS")</f>
        <v>0</v>
      </c>
      <c r="O24" s="10"/>
      <c r="P24" s="10"/>
      <c r="Q24" s="10"/>
      <c r="R24" s="10"/>
      <c r="S24" s="10"/>
      <c r="T24" s="10"/>
      <c r="U24" s="10"/>
    </row>
    <row r="25" spans="1:21" x14ac:dyDescent="0.3">
      <c r="A25" s="10"/>
      <c r="B25" s="21"/>
      <c r="C25" s="22"/>
      <c r="D25" s="50"/>
      <c r="E25" s="23"/>
      <c r="F25" s="24"/>
      <c r="G25" s="25"/>
      <c r="H25" s="25"/>
      <c r="I25" s="25"/>
      <c r="J25" s="26"/>
      <c r="K25" s="36">
        <f t="shared" si="0"/>
        <v>0</v>
      </c>
      <c r="L25" s="10"/>
      <c r="M25" s="13" t="s">
        <v>18</v>
      </c>
      <c r="N25" s="14">
        <f>SUMIFS($K$11:$K$33,$D$11:$D$33,"=16H",$E$11:$E$33,"=SDD")</f>
        <v>0</v>
      </c>
      <c r="O25" s="10"/>
      <c r="P25" s="10"/>
      <c r="Q25" s="10"/>
      <c r="R25" s="10"/>
      <c r="S25" s="10"/>
      <c r="T25" s="10"/>
      <c r="U25" s="10"/>
    </row>
    <row r="26" spans="1:21" ht="15" thickBot="1" x14ac:dyDescent="0.35">
      <c r="A26" s="10"/>
      <c r="B26" s="21"/>
      <c r="C26" s="22"/>
      <c r="D26" s="50"/>
      <c r="E26" s="23"/>
      <c r="F26" s="24"/>
      <c r="G26" s="25"/>
      <c r="H26" s="25"/>
      <c r="I26" s="25"/>
      <c r="J26" s="26"/>
      <c r="K26" s="36">
        <f t="shared" si="0"/>
        <v>0</v>
      </c>
      <c r="L26" s="10"/>
      <c r="M26" s="17" t="s">
        <v>17</v>
      </c>
      <c r="N26" s="30">
        <f>SUMIFS($K$11:$K$33,$D$11:$D$33,"=16H",$E$11:$E$33,"=INDUS")</f>
        <v>0</v>
      </c>
      <c r="O26" s="10"/>
      <c r="P26" s="10"/>
      <c r="Q26" s="10"/>
      <c r="R26" s="10"/>
      <c r="S26" s="10"/>
      <c r="T26" s="10"/>
      <c r="U26" s="10"/>
    </row>
    <row r="27" spans="1:21" x14ac:dyDescent="0.3">
      <c r="A27" s="10"/>
      <c r="B27" s="21"/>
      <c r="C27" s="22"/>
      <c r="D27" s="50"/>
      <c r="E27" s="23"/>
      <c r="F27" s="24"/>
      <c r="G27" s="25"/>
      <c r="H27" s="25"/>
      <c r="I27" s="25"/>
      <c r="J27" s="26"/>
      <c r="K27" s="36">
        <f t="shared" si="0"/>
        <v>0</v>
      </c>
      <c r="L27" s="10"/>
      <c r="M27" s="13" t="s">
        <v>16</v>
      </c>
      <c r="N27" s="14">
        <f>SUMIFS($K$11:$K$33,$D$11:$D$33,"=17",$E$11:$E$33,"=SDD")</f>
        <v>0</v>
      </c>
      <c r="O27" s="10"/>
      <c r="P27" s="10"/>
      <c r="Q27" s="10"/>
      <c r="R27" s="10"/>
      <c r="S27" s="10"/>
      <c r="T27" s="10"/>
      <c r="U27" s="10"/>
    </row>
    <row r="28" spans="1:21" ht="15" thickBot="1" x14ac:dyDescent="0.35">
      <c r="A28" s="10"/>
      <c r="B28" s="21"/>
      <c r="C28" s="22"/>
      <c r="D28" s="50"/>
      <c r="E28" s="23"/>
      <c r="F28" s="24"/>
      <c r="G28" s="25"/>
      <c r="H28" s="25"/>
      <c r="I28" s="25"/>
      <c r="J28" s="26"/>
      <c r="K28" s="36">
        <f t="shared" si="0"/>
        <v>0</v>
      </c>
      <c r="L28" s="10"/>
      <c r="M28" s="17" t="s">
        <v>15</v>
      </c>
      <c r="N28" s="30">
        <f>SUMIFS($K$11:$K$33,$D$11:$D$33,"=17",$E$11:$E$33,"=INDUS")</f>
        <v>0</v>
      </c>
      <c r="O28" s="10"/>
      <c r="P28" s="10"/>
      <c r="Q28" s="10"/>
      <c r="R28" s="10"/>
      <c r="S28" s="10"/>
      <c r="T28" s="10"/>
      <c r="U28" s="10"/>
    </row>
    <row r="29" spans="1:21" x14ac:dyDescent="0.3">
      <c r="A29" s="10"/>
      <c r="B29" s="21"/>
      <c r="C29" s="22"/>
      <c r="D29" s="50"/>
      <c r="E29" s="23"/>
      <c r="F29" s="24"/>
      <c r="G29" s="25"/>
      <c r="H29" s="25"/>
      <c r="I29" s="25"/>
      <c r="J29" s="26"/>
      <c r="K29" s="36">
        <f t="shared" si="0"/>
        <v>0</v>
      </c>
      <c r="L29" s="10"/>
      <c r="M29" s="13" t="s">
        <v>14</v>
      </c>
      <c r="N29" s="14">
        <f>SUMIFS($K$11:$K$33,$D$11:$D$33,"=22",$E$11:$E$33,"=SDD")</f>
        <v>0</v>
      </c>
      <c r="O29" s="10"/>
      <c r="P29" s="10"/>
      <c r="Q29" s="10"/>
      <c r="R29" s="10"/>
      <c r="S29" s="10"/>
      <c r="T29" s="10"/>
      <c r="U29" s="10"/>
    </row>
    <row r="30" spans="1:21" ht="15" thickBot="1" x14ac:dyDescent="0.35">
      <c r="A30" s="10"/>
      <c r="B30" s="21"/>
      <c r="C30" s="22"/>
      <c r="D30" s="50"/>
      <c r="E30" s="23"/>
      <c r="F30" s="24"/>
      <c r="G30" s="25"/>
      <c r="H30" s="25"/>
      <c r="I30" s="25"/>
      <c r="J30" s="26"/>
      <c r="K30" s="36">
        <f t="shared" si="0"/>
        <v>0</v>
      </c>
      <c r="L30" s="10"/>
      <c r="M30" s="17" t="s">
        <v>13</v>
      </c>
      <c r="N30" s="18">
        <f>SUMIFS($K$11:$K$33,$D$11:$D$33,"=22",$E$11:$E$33,"=INDUS")</f>
        <v>0</v>
      </c>
      <c r="O30" s="10"/>
      <c r="P30" s="10"/>
      <c r="Q30" s="10"/>
      <c r="R30" s="10"/>
      <c r="S30" s="10"/>
      <c r="T30" s="10"/>
      <c r="U30" s="10"/>
    </row>
    <row r="31" spans="1:21" x14ac:dyDescent="0.3">
      <c r="A31" s="10"/>
      <c r="B31" s="21"/>
      <c r="C31" s="22"/>
      <c r="D31" s="50"/>
      <c r="E31" s="23"/>
      <c r="F31" s="24"/>
      <c r="G31" s="25"/>
      <c r="H31" s="25"/>
      <c r="I31" s="25"/>
      <c r="J31" s="26"/>
      <c r="K31" s="36">
        <f t="shared" si="0"/>
        <v>0</v>
      </c>
      <c r="L31" s="10"/>
      <c r="M31" s="13" t="s">
        <v>12</v>
      </c>
      <c r="N31" s="14">
        <f>SUMIFS($K$11:$K$33,$D$11:$D$33,"=23",$E$11:$E$33,"=SDD")</f>
        <v>0</v>
      </c>
      <c r="O31" s="10"/>
      <c r="P31" s="10"/>
      <c r="Q31" s="10"/>
      <c r="R31" s="10"/>
      <c r="S31" s="10"/>
      <c r="T31" s="10"/>
      <c r="U31" s="10"/>
    </row>
    <row r="32" spans="1:21" ht="15" thickBot="1" x14ac:dyDescent="0.35">
      <c r="A32" s="10"/>
      <c r="B32" s="21"/>
      <c r="C32" s="22"/>
      <c r="D32" s="50"/>
      <c r="E32" s="23"/>
      <c r="F32" s="24"/>
      <c r="G32" s="25"/>
      <c r="H32" s="25"/>
      <c r="I32" s="25"/>
      <c r="J32" s="26"/>
      <c r="K32" s="36">
        <f t="shared" si="0"/>
        <v>0</v>
      </c>
      <c r="L32" s="10"/>
      <c r="M32" s="17" t="s">
        <v>10</v>
      </c>
      <c r="N32" s="30">
        <f>SUMIFS($K$11:$K$33,$D$11:$D$33,"=23",$E$11:$E$33,"=INDUS")</f>
        <v>0</v>
      </c>
      <c r="O32" s="10"/>
      <c r="P32" s="10"/>
      <c r="Q32" s="10"/>
      <c r="R32" s="10"/>
      <c r="S32" s="10"/>
      <c r="T32" s="10"/>
      <c r="U32" s="10"/>
    </row>
    <row r="33" spans="1:21" ht="15" thickBot="1" x14ac:dyDescent="0.35">
      <c r="A33" s="10"/>
      <c r="B33" s="21"/>
      <c r="C33" s="22"/>
      <c r="D33" s="50"/>
      <c r="E33" s="23"/>
      <c r="F33" s="33"/>
      <c r="G33" s="34"/>
      <c r="H33" s="34"/>
      <c r="I33" s="34"/>
      <c r="J33" s="35"/>
      <c r="K33" s="37">
        <f t="shared" si="0"/>
        <v>0</v>
      </c>
      <c r="L33" s="10"/>
      <c r="M33" s="13" t="s">
        <v>9</v>
      </c>
      <c r="N33" s="14">
        <f>SUMIFS($K$11:$K$33,$D$11:$D$33,"=24",$E$11:$E$33,"=SDD")</f>
        <v>0</v>
      </c>
      <c r="O33" s="10"/>
      <c r="P33" s="10"/>
      <c r="Q33" s="10"/>
      <c r="R33" s="10"/>
      <c r="S33" s="10"/>
      <c r="T33" s="10"/>
      <c r="U33" s="10"/>
    </row>
    <row r="34" spans="1:21" ht="15" thickBot="1" x14ac:dyDescent="0.35">
      <c r="A34" s="10"/>
      <c r="B34" s="2"/>
      <c r="C34" s="1"/>
      <c r="D34" s="1"/>
      <c r="E34" s="43" t="s">
        <v>11</v>
      </c>
      <c r="F34" s="38">
        <f>SUM(F11:F33)</f>
        <v>0</v>
      </c>
      <c r="G34" s="39">
        <f>SUM(G11:G33)</f>
        <v>0</v>
      </c>
      <c r="H34" s="39">
        <f>SUM(H11:H33)</f>
        <v>0</v>
      </c>
      <c r="I34" s="39">
        <f>SUM(I11:I33)</f>
        <v>0</v>
      </c>
      <c r="J34" s="40">
        <f>SUM(J11:J33)</f>
        <v>0</v>
      </c>
      <c r="K34" s="41">
        <f>SUM(F34:J34)</f>
        <v>0</v>
      </c>
      <c r="L34" s="10"/>
      <c r="M34" s="17" t="s">
        <v>8</v>
      </c>
      <c r="N34" s="18">
        <f>SUMIFS($K$11:$K$33,$D$11:$D$33,"=24",$E$11:$E$33,"=INDUS")</f>
        <v>0</v>
      </c>
      <c r="O34" s="10"/>
      <c r="P34" s="10"/>
      <c r="Q34" s="10"/>
      <c r="R34" s="10"/>
      <c r="S34" s="10"/>
      <c r="T34" s="10"/>
      <c r="U34" s="10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</sheetData>
  <mergeCells count="5">
    <mergeCell ref="F2:N2"/>
    <mergeCell ref="M5:N5"/>
    <mergeCell ref="P5:Q5"/>
    <mergeCell ref="M6:N6"/>
    <mergeCell ref="P14:Q14"/>
  </mergeCells>
  <conditionalFormatting sqref="F11:J33">
    <cfRule type="cellIs" dxfId="176" priority="4" operator="notEqual">
      <formula>0</formula>
    </cfRule>
  </conditionalFormatting>
  <conditionalFormatting sqref="N7:N34">
    <cfRule type="cellIs" dxfId="175" priority="3" operator="notEqual">
      <formula>0</formula>
    </cfRule>
  </conditionalFormatting>
  <conditionalFormatting sqref="Q6:Q12">
    <cfRule type="cellIs" dxfId="174" priority="2" operator="notEqual">
      <formula>0</formula>
    </cfRule>
  </conditionalFormatting>
  <conditionalFormatting sqref="Q15:Q21">
    <cfRule type="cellIs" dxfId="173" priority="1" operator="not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4E4CA5F-E40F-43BB-BD70-BFB05DD2FBF1}">
          <x14:formula1>
            <xm:f>BDD!$C$20:$C$33</xm:f>
          </x14:formula1>
          <xm:sqref>E11:E33</xm:sqref>
        </x14:dataValidation>
        <x14:dataValidation type="list" allowBlank="1" showInputMessage="1" showErrorMessage="1" xr:uid="{C1DB5105-DB74-4FCA-8491-A964F4631E3D}">
          <x14:formula1>
            <xm:f>BDD!$E$3:$E$33</xm:f>
          </x14:formula1>
          <xm:sqref>D11:D33</xm:sqref>
        </x14:dataValidation>
        <x14:dataValidation type="list" allowBlank="1" showInputMessage="1" showErrorMessage="1" xr:uid="{6D3BCF2B-4790-4C6A-8162-D30820275772}">
          <x14:formula1>
            <xm:f>BDD!$C$3:$C$13</xm:f>
          </x14:formula1>
          <xm:sqref>C11:C33</xm:sqref>
        </x14:dataValidation>
        <x14:dataValidation type="list" allowBlank="1" showInputMessage="1" showErrorMessage="1" xr:uid="{0597B9EB-71F5-49E3-BA20-CC4A013EA090}">
          <x14:formula1>
            <xm:f>BDD!$A$3:$A$13</xm:f>
          </x14:formula1>
          <xm:sqref>B11:B33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53</vt:i4>
      </vt:variant>
    </vt:vector>
  </HeadingPairs>
  <TitlesOfParts>
    <vt:vector size="53" baseType="lpstr">
      <vt:lpstr>S01</vt:lpstr>
      <vt:lpstr>S02</vt:lpstr>
      <vt:lpstr>S03</vt:lpstr>
      <vt:lpstr>S04</vt:lpstr>
      <vt:lpstr>S05</vt:lpstr>
      <vt:lpstr>S06</vt:lpstr>
      <vt:lpstr>S07</vt:lpstr>
      <vt:lpstr>S08</vt:lpstr>
      <vt:lpstr>S09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S29</vt:lpstr>
      <vt:lpstr>S30</vt:lpstr>
      <vt:lpstr>S31</vt:lpstr>
      <vt:lpstr>S32</vt:lpstr>
      <vt:lpstr>S33</vt:lpstr>
      <vt:lpstr>S34</vt:lpstr>
      <vt:lpstr>S35</vt:lpstr>
      <vt:lpstr>S36</vt:lpstr>
      <vt:lpstr>S37</vt:lpstr>
      <vt:lpstr>S38</vt:lpstr>
      <vt:lpstr>S39</vt:lpstr>
      <vt:lpstr>S40</vt:lpstr>
      <vt:lpstr>S41</vt:lpstr>
      <vt:lpstr>S42</vt:lpstr>
      <vt:lpstr>S43</vt:lpstr>
      <vt:lpstr>S44</vt:lpstr>
      <vt:lpstr>S45</vt:lpstr>
      <vt:lpstr>S46</vt:lpstr>
      <vt:lpstr>S47</vt:lpstr>
      <vt:lpstr>S48</vt:lpstr>
      <vt:lpstr>S49</vt:lpstr>
      <vt:lpstr>S50</vt:lpstr>
      <vt:lpstr>S51</vt:lpstr>
      <vt:lpstr>S52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2015-06-05T18:19:34Z</dcterms:created>
  <dcterms:modified xsi:type="dcterms:W3CDTF">2024-08-21T10:16:04Z</dcterms:modified>
</cp:coreProperties>
</file>